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86244AA-A5FA-49BD-8C99-E622B9D8C0CE}" xr6:coauthVersionLast="47" xr6:coauthVersionMax="47" xr10:uidLastSave="{00000000-0000-0000-0000-000000000000}"/>
  <bookViews>
    <workbookView xWindow="-110" yWindow="-110" windowWidth="19420" windowHeight="10420" xr2:uid="{21D0AFA3-3C28-4795-ADE6-001CC592635D}"/>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21" i="19" l="1"/>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C1326" i="19"/>
  <c r="D1326" i="19"/>
  <c r="E1326" i="19"/>
  <c r="F1326" i="19"/>
  <c r="G1326" i="19"/>
  <c r="H1326" i="19"/>
  <c r="I1326" i="19"/>
  <c r="J1326" i="19"/>
  <c r="K1326" i="19"/>
  <c r="L1326" i="19"/>
  <c r="M1326" i="19"/>
  <c r="N1326" i="19"/>
  <c r="O1326" i="19"/>
  <c r="A1327" i="19"/>
  <c r="B1327" i="19"/>
  <c r="Q1327" i="19" s="1"/>
  <c r="C1327" i="19"/>
  <c r="D1327" i="19"/>
  <c r="E1327" i="19"/>
  <c r="F1327" i="19"/>
  <c r="G1327" i="19"/>
  <c r="H1327" i="19"/>
  <c r="I1327" i="19"/>
  <c r="J1327" i="19"/>
  <c r="K1327" i="19"/>
  <c r="L1327" i="19"/>
  <c r="M1327" i="19"/>
  <c r="N1327" i="19"/>
  <c r="O1327" i="19"/>
  <c r="A1328" i="19"/>
  <c r="B1328" i="19"/>
  <c r="Q1328" i="19" s="1"/>
  <c r="C1328" i="19"/>
  <c r="D1328" i="19"/>
  <c r="E1328" i="19"/>
  <c r="F1328" i="19"/>
  <c r="G1328" i="19"/>
  <c r="H1328" i="19"/>
  <c r="I1328" i="19"/>
  <c r="J1328" i="19"/>
  <c r="K1328" i="19"/>
  <c r="L1328" i="19"/>
  <c r="M1328" i="19"/>
  <c r="N1328" i="19"/>
  <c r="O1328" i="19"/>
  <c r="A1329" i="19"/>
  <c r="B1329" i="19"/>
  <c r="Q1329" i="19" s="1"/>
  <c r="C1329" i="19"/>
  <c r="D1329" i="19"/>
  <c r="E1329" i="19"/>
  <c r="F1329" i="19"/>
  <c r="G1329" i="19"/>
  <c r="H1329" i="19"/>
  <c r="I1329" i="19"/>
  <c r="J1329" i="19"/>
  <c r="K1329" i="19"/>
  <c r="L1329" i="19"/>
  <c r="M1329" i="19"/>
  <c r="N1329" i="19"/>
  <c r="O1329" i="19"/>
  <c r="A1330" i="19"/>
  <c r="B1330" i="19"/>
  <c r="Q1330" i="19" s="1"/>
  <c r="C1330" i="19"/>
  <c r="D1330" i="19"/>
  <c r="E1330" i="19"/>
  <c r="F1330" i="19"/>
  <c r="G1330" i="19"/>
  <c r="H1330" i="19"/>
  <c r="I1330" i="19"/>
  <c r="J1330" i="19"/>
  <c r="K1330" i="19"/>
  <c r="L1330" i="19"/>
  <c r="M1330" i="19"/>
  <c r="N1330" i="19"/>
  <c r="O1330" i="19"/>
  <c r="A1331" i="19"/>
  <c r="B1331" i="19"/>
  <c r="Q1331" i="19" s="1"/>
  <c r="C1331" i="19"/>
  <c r="D1331" i="19"/>
  <c r="E1331" i="19"/>
  <c r="F1331" i="19"/>
  <c r="G1331" i="19"/>
  <c r="H1331" i="19"/>
  <c r="I1331" i="19"/>
  <c r="J1331" i="19"/>
  <c r="K1331" i="19"/>
  <c r="L1331" i="19"/>
  <c r="M1331" i="19"/>
  <c r="N1331" i="19"/>
  <c r="O1331" i="19"/>
  <c r="A1332" i="19"/>
  <c r="B1332" i="19"/>
  <c r="Q1332" i="19" s="1"/>
  <c r="C1332" i="19"/>
  <c r="D1332" i="19"/>
  <c r="E1332" i="19"/>
  <c r="F1332" i="19"/>
  <c r="G1332" i="19"/>
  <c r="H1332" i="19"/>
  <c r="I1332" i="19"/>
  <c r="J1332" i="19"/>
  <c r="K1332" i="19"/>
  <c r="L1332" i="19"/>
  <c r="M1332" i="19"/>
  <c r="N1332" i="19"/>
  <c r="O1332" i="19"/>
  <c r="A1333" i="19"/>
  <c r="B1333" i="19"/>
  <c r="Q1333" i="19" s="1"/>
  <c r="C1333" i="19"/>
  <c r="D1333" i="19"/>
  <c r="E1333" i="19"/>
  <c r="F1333" i="19"/>
  <c r="G1333" i="19"/>
  <c r="H1333" i="19"/>
  <c r="I1333" i="19"/>
  <c r="J1333" i="19"/>
  <c r="K1333" i="19"/>
  <c r="L1333" i="19"/>
  <c r="M1333" i="19"/>
  <c r="N1333" i="19"/>
  <c r="O1333" i="19"/>
  <c r="A1334" i="19"/>
  <c r="B1334" i="19"/>
  <c r="Q1334" i="19" s="1"/>
  <c r="C1334" i="19"/>
  <c r="D1334" i="19"/>
  <c r="E1334" i="19"/>
  <c r="F1334" i="19"/>
  <c r="G1334" i="19"/>
  <c r="H1334" i="19"/>
  <c r="I1334" i="19"/>
  <c r="J1334" i="19"/>
  <c r="K1334" i="19"/>
  <c r="L1334" i="19"/>
  <c r="M1334" i="19"/>
  <c r="N1334" i="19"/>
  <c r="O1334" i="19"/>
  <c r="A1335" i="19"/>
  <c r="B1335" i="19"/>
  <c r="Q1335" i="19" s="1"/>
  <c r="C1335" i="19"/>
  <c r="D1335" i="19"/>
  <c r="E1335" i="19"/>
  <c r="F1335" i="19"/>
  <c r="G1335" i="19"/>
  <c r="H1335" i="19"/>
  <c r="I1335" i="19"/>
  <c r="J1335" i="19"/>
  <c r="K1335" i="19"/>
  <c r="L1335" i="19"/>
  <c r="M1335" i="19"/>
  <c r="N1335" i="19"/>
  <c r="O1335" i="19"/>
  <c r="A1336" i="19"/>
  <c r="B1336" i="19"/>
  <c r="Q1336" i="19" s="1"/>
  <c r="C1336" i="19"/>
  <c r="D1336" i="19"/>
  <c r="E1336" i="19"/>
  <c r="F1336" i="19"/>
  <c r="G1336" i="19"/>
  <c r="H1336" i="19"/>
  <c r="I1336" i="19"/>
  <c r="J1336" i="19"/>
  <c r="K1336" i="19"/>
  <c r="L1336" i="19"/>
  <c r="M1336" i="19"/>
  <c r="N1336" i="19"/>
  <c r="O1336" i="19"/>
  <c r="A1337" i="19"/>
  <c r="B1337" i="19"/>
  <c r="Q1337" i="19" s="1"/>
  <c r="C1337" i="19"/>
  <c r="D1337" i="19"/>
  <c r="E1337" i="19"/>
  <c r="F1337" i="19"/>
  <c r="G1337" i="19"/>
  <c r="H1337" i="19"/>
  <c r="I1337" i="19"/>
  <c r="J1337" i="19"/>
  <c r="K1337" i="19"/>
  <c r="L1337" i="19"/>
  <c r="M1337" i="19"/>
  <c r="N1337" i="19"/>
  <c r="O1337" i="19"/>
  <c r="A1338" i="19"/>
  <c r="B1338" i="19"/>
  <c r="Q1338" i="19" s="1"/>
  <c r="C1338" i="19"/>
  <c r="D1338" i="19"/>
  <c r="E1338" i="19"/>
  <c r="F1338" i="19"/>
  <c r="G1338" i="19"/>
  <c r="H1338" i="19"/>
  <c r="I1338" i="19"/>
  <c r="J1338" i="19"/>
  <c r="K1338" i="19"/>
  <c r="L1338" i="19"/>
  <c r="M1338" i="19"/>
  <c r="N1338" i="19"/>
  <c r="O1338" i="19"/>
  <c r="A1339" i="19"/>
  <c r="B1339" i="19"/>
  <c r="Q1339" i="19" s="1"/>
  <c r="C1339" i="19"/>
  <c r="D1339" i="19"/>
  <c r="E1339" i="19"/>
  <c r="F1339" i="19"/>
  <c r="G1339" i="19"/>
  <c r="H1339" i="19"/>
  <c r="I1339" i="19"/>
  <c r="J1339" i="19"/>
  <c r="K1339" i="19"/>
  <c r="L1339" i="19"/>
  <c r="M1339" i="19"/>
  <c r="N1339" i="19"/>
  <c r="O1339" i="19"/>
  <c r="A1340" i="19"/>
  <c r="B1340" i="19"/>
  <c r="Q1340" i="19" s="1"/>
  <c r="C1340" i="19"/>
  <c r="D1340" i="19"/>
  <c r="E1340" i="19"/>
  <c r="F1340" i="19"/>
  <c r="G1340" i="19"/>
  <c r="H1340" i="19"/>
  <c r="I1340" i="19"/>
  <c r="J1340" i="19"/>
  <c r="K1340" i="19"/>
  <c r="L1340" i="19"/>
  <c r="M1340" i="19"/>
  <c r="N1340" i="19"/>
  <c r="O1340" i="19"/>
  <c r="A1341" i="19"/>
  <c r="B1341" i="19"/>
  <c r="Q1341" i="19" s="1"/>
  <c r="C1341" i="19"/>
  <c r="D1341" i="19"/>
  <c r="E1341" i="19"/>
  <c r="F1341" i="19"/>
  <c r="G1341" i="19"/>
  <c r="H1341" i="19"/>
  <c r="I1341" i="19"/>
  <c r="J1341" i="19"/>
  <c r="K1341" i="19"/>
  <c r="L1341" i="19"/>
  <c r="M1341" i="19"/>
  <c r="N1341" i="19"/>
  <c r="O1341" i="19"/>
  <c r="A1342" i="19"/>
  <c r="B1342" i="19"/>
  <c r="Q1342" i="19" s="1"/>
  <c r="C1342" i="19"/>
  <c r="D1342" i="19"/>
  <c r="E1342" i="19"/>
  <c r="F1342" i="19"/>
  <c r="G1342" i="19"/>
  <c r="H1342" i="19"/>
  <c r="I1342" i="19"/>
  <c r="J1342" i="19"/>
  <c r="K1342" i="19"/>
  <c r="L1342" i="19"/>
  <c r="M1342" i="19"/>
  <c r="N1342" i="19"/>
  <c r="O1342" i="19"/>
  <c r="A1343" i="19"/>
  <c r="B1343" i="19"/>
  <c r="Q1343" i="19" s="1"/>
  <c r="C1343" i="19"/>
  <c r="D1343" i="19"/>
  <c r="E1343" i="19"/>
  <c r="F1343" i="19"/>
  <c r="G1343" i="19"/>
  <c r="H1343" i="19"/>
  <c r="I1343" i="19"/>
  <c r="J1343" i="19"/>
  <c r="K1343" i="19"/>
  <c r="L1343" i="19"/>
  <c r="M1343" i="19"/>
  <c r="N1343" i="19"/>
  <c r="O1343" i="19"/>
  <c r="A1344" i="19"/>
  <c r="B1344" i="19"/>
  <c r="Q1344" i="19" s="1"/>
  <c r="C1344" i="19"/>
  <c r="D1344" i="19"/>
  <c r="E1344" i="19"/>
  <c r="F1344" i="19"/>
  <c r="G1344" i="19"/>
  <c r="H1344" i="19"/>
  <c r="I1344" i="19"/>
  <c r="J1344" i="19"/>
  <c r="K1344" i="19"/>
  <c r="L1344" i="19"/>
  <c r="M1344" i="19"/>
  <c r="N1344" i="19"/>
  <c r="O1344" i="19"/>
  <c r="A1345" i="19"/>
  <c r="B1345" i="19"/>
  <c r="Q1345" i="19" s="1"/>
  <c r="C1345" i="19"/>
  <c r="D1345" i="19"/>
  <c r="E1345" i="19"/>
  <c r="F1345" i="19"/>
  <c r="G1345" i="19"/>
  <c r="H1345" i="19"/>
  <c r="I1345" i="19"/>
  <c r="J1345" i="19"/>
  <c r="K1345" i="19"/>
  <c r="L1345" i="19"/>
  <c r="M1345" i="19"/>
  <c r="N1345" i="19"/>
  <c r="O1345" i="19"/>
  <c r="A1346" i="19"/>
  <c r="B1346" i="19"/>
  <c r="Q1346" i="19" s="1"/>
  <c r="C1346" i="19"/>
  <c r="D1346" i="19"/>
  <c r="E1346" i="19"/>
  <c r="F1346" i="19"/>
  <c r="G1346" i="19"/>
  <c r="H1346" i="19"/>
  <c r="I1346" i="19"/>
  <c r="J1346" i="19"/>
  <c r="K1346" i="19"/>
  <c r="L1346" i="19"/>
  <c r="M1346" i="19"/>
  <c r="N1346" i="19"/>
  <c r="O1346" i="19"/>
  <c r="A1347" i="19"/>
  <c r="B1347" i="19"/>
  <c r="Q1347" i="19" s="1"/>
  <c r="C1347" i="19"/>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C1404" i="19"/>
  <c r="D1404" i="19"/>
  <c r="E1404" i="19"/>
  <c r="F1404" i="19"/>
  <c r="G1404" i="19"/>
  <c r="H1404" i="19"/>
  <c r="I1404" i="19"/>
  <c r="J1404" i="19"/>
  <c r="K1404" i="19"/>
  <c r="L1404" i="19"/>
  <c r="M1404" i="19"/>
  <c r="N1404" i="19"/>
  <c r="O1404" i="19"/>
  <c r="A1405" i="19"/>
  <c r="B1405" i="19"/>
  <c r="C1405" i="19"/>
  <c r="D1405" i="19"/>
  <c r="E1405" i="19"/>
  <c r="F1405" i="19"/>
  <c r="G1405" i="19"/>
  <c r="H1405" i="19"/>
  <c r="I1405" i="19"/>
  <c r="J1405" i="19"/>
  <c r="K1405" i="19"/>
  <c r="L1405" i="19"/>
  <c r="M1405" i="19"/>
  <c r="N1405" i="19"/>
  <c r="O1405" i="19"/>
  <c r="A1406" i="19"/>
  <c r="B1406" i="19"/>
  <c r="C1406" i="19"/>
  <c r="D1406" i="19"/>
  <c r="E1406" i="19"/>
  <c r="F1406" i="19"/>
  <c r="G1406" i="19"/>
  <c r="H1406" i="19"/>
  <c r="I1406" i="19"/>
  <c r="J1406" i="19"/>
  <c r="K1406" i="19"/>
  <c r="L1406" i="19"/>
  <c r="M1406" i="19"/>
  <c r="N1406" i="19"/>
  <c r="O1406" i="19"/>
  <c r="A1407" i="19"/>
  <c r="B1407" i="19"/>
  <c r="C1407" i="19"/>
  <c r="D1407" i="19"/>
  <c r="E1407" i="19"/>
  <c r="F1407" i="19"/>
  <c r="G1407" i="19"/>
  <c r="H1407" i="19"/>
  <c r="I1407" i="19"/>
  <c r="J1407" i="19"/>
  <c r="K1407" i="19"/>
  <c r="L1407" i="19"/>
  <c r="M1407" i="19"/>
  <c r="N1407" i="19"/>
  <c r="O1407" i="19"/>
  <c r="A1408" i="19"/>
  <c r="B1408" i="19"/>
  <c r="C1408" i="19"/>
  <c r="D1408" i="19"/>
  <c r="E1408" i="19"/>
  <c r="F1408" i="19"/>
  <c r="G1408" i="19"/>
  <c r="H1408" i="19"/>
  <c r="I1408" i="19"/>
  <c r="J1408" i="19"/>
  <c r="K1408" i="19"/>
  <c r="L1408" i="19"/>
  <c r="M1408" i="19"/>
  <c r="N1408" i="19"/>
  <c r="O1408" i="19"/>
  <c r="A1409" i="19"/>
  <c r="B1409" i="19"/>
  <c r="C1409" i="19"/>
  <c r="D1409" i="19"/>
  <c r="E1409" i="19"/>
  <c r="F1409" i="19"/>
  <c r="G1409" i="19"/>
  <c r="H1409" i="19"/>
  <c r="I1409" i="19"/>
  <c r="J1409" i="19"/>
  <c r="K1409" i="19"/>
  <c r="L1409" i="19"/>
  <c r="M1409" i="19"/>
  <c r="N1409" i="19"/>
  <c r="O1409" i="19"/>
  <c r="A1410" i="19"/>
  <c r="B1410" i="19"/>
  <c r="C1410" i="19"/>
  <c r="D1410" i="19"/>
  <c r="E1410" i="19"/>
  <c r="F1410" i="19"/>
  <c r="G1410" i="19"/>
  <c r="H1410" i="19"/>
  <c r="I1410" i="19"/>
  <c r="J1410" i="19"/>
  <c r="K1410" i="19"/>
  <c r="L1410" i="19"/>
  <c r="M1410" i="19"/>
  <c r="N1410" i="19"/>
  <c r="O1410" i="19"/>
  <c r="A1411" i="19"/>
  <c r="B1411" i="19"/>
  <c r="C1411" i="19"/>
  <c r="D1411" i="19"/>
  <c r="E1411" i="19"/>
  <c r="F1411" i="19"/>
  <c r="G1411" i="19"/>
  <c r="H1411" i="19"/>
  <c r="I1411" i="19"/>
  <c r="J1411" i="19"/>
  <c r="K1411" i="19"/>
  <c r="L1411" i="19"/>
  <c r="M1411" i="19"/>
  <c r="N1411" i="19"/>
  <c r="O1411" i="19"/>
  <c r="A1412" i="19"/>
  <c r="B1412" i="19"/>
  <c r="C1412" i="19"/>
  <c r="D1412" i="19"/>
  <c r="E1412" i="19"/>
  <c r="F1412" i="19"/>
  <c r="G1412" i="19"/>
  <c r="H1412" i="19"/>
  <c r="I1412" i="19"/>
  <c r="J1412" i="19"/>
  <c r="K1412" i="19"/>
  <c r="L1412" i="19"/>
  <c r="M1412" i="19"/>
  <c r="N1412" i="19"/>
  <c r="O1412" i="19"/>
  <c r="A1413" i="19"/>
  <c r="B1413" i="19"/>
  <c r="C1413" i="19"/>
  <c r="D1413" i="19"/>
  <c r="E1413" i="19"/>
  <c r="F1413" i="19"/>
  <c r="G1413" i="19"/>
  <c r="H1413" i="19"/>
  <c r="I1413" i="19"/>
  <c r="J1413" i="19"/>
  <c r="K1413" i="19"/>
  <c r="L1413" i="19"/>
  <c r="M1413" i="19"/>
  <c r="N1413" i="19"/>
  <c r="O1413" i="19"/>
  <c r="A1414" i="19"/>
  <c r="B1414" i="19"/>
  <c r="C1414" i="19"/>
  <c r="D1414" i="19"/>
  <c r="E1414" i="19"/>
  <c r="F1414" i="19"/>
  <c r="G1414" i="19"/>
  <c r="H1414" i="19"/>
  <c r="I1414" i="19"/>
  <c r="J1414" i="19"/>
  <c r="K1414" i="19"/>
  <c r="L1414" i="19"/>
  <c r="M1414" i="19"/>
  <c r="N1414" i="19"/>
  <c r="O1414" i="19"/>
  <c r="A1415" i="19"/>
  <c r="B1415" i="19"/>
  <c r="C1415" i="19"/>
  <c r="D1415" i="19"/>
  <c r="E1415" i="19"/>
  <c r="F1415" i="19"/>
  <c r="G1415" i="19"/>
  <c r="H1415" i="19"/>
  <c r="I1415" i="19"/>
  <c r="J1415" i="19"/>
  <c r="K1415" i="19"/>
  <c r="L1415" i="19"/>
  <c r="M1415" i="19"/>
  <c r="N1415" i="19"/>
  <c r="O1415" i="19"/>
  <c r="A1416" i="19"/>
  <c r="B1416" i="19"/>
  <c r="C1416" i="19"/>
  <c r="D1416" i="19"/>
  <c r="E1416" i="19"/>
  <c r="F1416" i="19"/>
  <c r="G1416" i="19"/>
  <c r="H1416" i="19"/>
  <c r="I1416" i="19"/>
  <c r="J1416" i="19"/>
  <c r="K1416" i="19"/>
  <c r="L1416" i="19"/>
  <c r="M1416" i="19"/>
  <c r="N1416" i="19"/>
  <c r="O1416" i="19"/>
  <c r="A1417" i="19"/>
  <c r="B1417" i="19"/>
  <c r="C1417" i="19"/>
  <c r="D1417" i="19"/>
  <c r="E1417" i="19"/>
  <c r="F1417" i="19"/>
  <c r="G1417" i="19"/>
  <c r="H1417" i="19"/>
  <c r="I1417" i="19"/>
  <c r="J1417" i="19"/>
  <c r="K1417" i="19"/>
  <c r="L1417" i="19"/>
  <c r="M1417" i="19"/>
  <c r="N1417" i="19"/>
  <c r="O1417" i="19"/>
  <c r="A1418" i="19"/>
  <c r="B1418" i="19"/>
  <c r="C1418" i="19"/>
  <c r="D1418" i="19"/>
  <c r="E1418" i="19"/>
  <c r="F1418" i="19"/>
  <c r="G1418" i="19"/>
  <c r="H1418" i="19"/>
  <c r="I1418" i="19"/>
  <c r="J1418" i="19"/>
  <c r="K1418" i="19"/>
  <c r="L1418" i="19"/>
  <c r="M1418" i="19"/>
  <c r="N1418" i="19"/>
  <c r="O1418" i="19"/>
  <c r="A1419" i="19"/>
  <c r="B1419" i="19"/>
  <c r="C1419" i="19"/>
  <c r="D1419" i="19"/>
  <c r="E1419" i="19"/>
  <c r="F1419" i="19"/>
  <c r="G1419" i="19"/>
  <c r="H1419" i="19"/>
  <c r="I1419" i="19"/>
  <c r="J1419" i="19"/>
  <c r="K1419" i="19"/>
  <c r="L1419" i="19"/>
  <c r="M1419" i="19"/>
  <c r="N1419" i="19"/>
  <c r="O1419" i="19"/>
  <c r="A1420" i="19"/>
  <c r="B1420" i="19"/>
  <c r="C1420" i="19"/>
  <c r="D1420" i="19"/>
  <c r="E1420" i="19"/>
  <c r="F1420" i="19"/>
  <c r="G1420" i="19"/>
  <c r="H1420" i="19"/>
  <c r="I1420" i="19"/>
  <c r="J1420" i="19"/>
  <c r="K1420" i="19"/>
  <c r="L1420" i="19"/>
  <c r="M1420" i="19"/>
  <c r="N1420" i="19"/>
  <c r="O1420" i="19"/>
  <c r="A1421" i="19"/>
  <c r="B1421" i="19"/>
  <c r="C1421" i="19"/>
  <c r="D1421" i="19"/>
  <c r="E1421" i="19"/>
  <c r="F1421" i="19"/>
  <c r="G1421" i="19"/>
  <c r="H1421" i="19"/>
  <c r="I1421" i="19"/>
  <c r="J1421" i="19"/>
  <c r="K1421" i="19"/>
  <c r="L1421" i="19"/>
  <c r="M1421" i="19"/>
  <c r="N1421" i="19"/>
  <c r="O1421" i="19"/>
  <c r="A1422" i="19"/>
  <c r="B1422" i="19"/>
  <c r="C1422" i="19"/>
  <c r="D1422" i="19"/>
  <c r="E1422" i="19"/>
  <c r="F1422" i="19"/>
  <c r="G1422" i="19"/>
  <c r="H1422" i="19"/>
  <c r="I1422" i="19"/>
  <c r="J1422" i="19"/>
  <c r="K1422" i="19"/>
  <c r="L1422" i="19"/>
  <c r="M1422" i="19"/>
  <c r="N1422" i="19"/>
  <c r="O1422" i="19"/>
  <c r="A1423" i="19"/>
  <c r="B1423" i="19"/>
  <c r="C1423" i="19"/>
  <c r="D1423" i="19"/>
  <c r="E1423" i="19"/>
  <c r="F1423" i="19"/>
  <c r="G1423" i="19"/>
  <c r="H1423" i="19"/>
  <c r="I1423" i="19"/>
  <c r="J1423" i="19"/>
  <c r="K1423" i="19"/>
  <c r="L1423" i="19"/>
  <c r="M1423" i="19"/>
  <c r="N1423" i="19"/>
  <c r="O1423" i="19"/>
  <c r="A1424" i="19"/>
  <c r="B1424" i="19"/>
  <c r="C1424" i="19"/>
  <c r="D1424" i="19"/>
  <c r="E1424" i="19"/>
  <c r="F1424" i="19"/>
  <c r="G1424" i="19"/>
  <c r="H1424" i="19"/>
  <c r="I1424" i="19"/>
  <c r="J1424" i="19"/>
  <c r="K1424" i="19"/>
  <c r="L1424" i="19"/>
  <c r="M1424" i="19"/>
  <c r="N1424" i="19"/>
  <c r="O1424" i="19"/>
  <c r="A1425" i="19"/>
  <c r="B1425" i="19"/>
  <c r="C1425" i="19"/>
  <c r="D1425" i="19"/>
  <c r="E1425" i="19"/>
  <c r="F1425" i="19"/>
  <c r="G1425" i="19"/>
  <c r="H1425" i="19"/>
  <c r="I1425" i="19"/>
  <c r="J1425" i="19"/>
  <c r="K1425" i="19"/>
  <c r="L1425" i="19"/>
  <c r="M1425" i="19"/>
  <c r="N1425" i="19"/>
  <c r="O1425" i="19"/>
  <c r="A1426" i="19"/>
  <c r="B1426" i="19"/>
  <c r="C1426" i="19"/>
  <c r="D1426" i="19"/>
  <c r="E1426" i="19"/>
  <c r="F1426" i="19"/>
  <c r="G1426" i="19"/>
  <c r="H1426" i="19"/>
  <c r="I1426" i="19"/>
  <c r="J1426" i="19"/>
  <c r="K1426" i="19"/>
  <c r="L1426" i="19"/>
  <c r="M1426" i="19"/>
  <c r="N1426" i="19"/>
  <c r="O1426" i="19"/>
  <c r="A1427" i="19"/>
  <c r="B1427" i="19"/>
  <c r="C1427" i="19"/>
  <c r="D1427" i="19"/>
  <c r="E1427" i="19"/>
  <c r="F1427" i="19"/>
  <c r="G1427" i="19"/>
  <c r="H1427" i="19"/>
  <c r="I1427" i="19"/>
  <c r="J1427" i="19"/>
  <c r="K1427" i="19"/>
  <c r="L1427" i="19"/>
  <c r="M1427" i="19"/>
  <c r="N1427" i="19"/>
  <c r="O1427" i="19"/>
  <c r="A1428" i="19"/>
  <c r="B1428" i="19"/>
  <c r="C1428" i="19"/>
  <c r="D1428" i="19"/>
  <c r="E1428" i="19"/>
  <c r="F1428" i="19"/>
  <c r="G1428" i="19"/>
  <c r="H1428" i="19"/>
  <c r="I1428" i="19"/>
  <c r="J1428" i="19"/>
  <c r="K1428" i="19"/>
  <c r="L1428" i="19"/>
  <c r="M1428" i="19"/>
  <c r="N1428" i="19"/>
  <c r="O1428" i="19"/>
  <c r="A1429" i="19"/>
  <c r="B1429" i="19"/>
  <c r="C1429" i="19"/>
  <c r="D1429" i="19"/>
  <c r="E1429" i="19"/>
  <c r="F1429" i="19"/>
  <c r="G1429" i="19"/>
  <c r="H1429" i="19"/>
  <c r="I1429" i="19"/>
  <c r="J1429" i="19"/>
  <c r="K1429" i="19"/>
  <c r="L1429" i="19"/>
  <c r="M1429" i="19"/>
  <c r="N1429" i="19"/>
  <c r="O1429" i="19"/>
  <c r="A1430" i="19"/>
  <c r="B1430" i="19"/>
  <c r="C1430" i="19"/>
  <c r="D1430" i="19"/>
  <c r="E1430" i="19"/>
  <c r="F1430" i="19"/>
  <c r="G1430" i="19"/>
  <c r="H1430" i="19"/>
  <c r="I1430" i="19"/>
  <c r="J1430" i="19"/>
  <c r="K1430" i="19"/>
  <c r="L1430" i="19"/>
  <c r="M1430" i="19"/>
  <c r="N1430" i="19"/>
  <c r="O1430" i="19"/>
  <c r="A1431" i="19"/>
  <c r="B1431" i="19"/>
  <c r="C1431" i="19"/>
  <c r="D1431" i="19"/>
  <c r="E1431" i="19"/>
  <c r="F1431" i="19"/>
  <c r="G1431" i="19"/>
  <c r="H1431" i="19"/>
  <c r="I1431" i="19"/>
  <c r="J1431" i="19"/>
  <c r="K1431" i="19"/>
  <c r="L1431" i="19"/>
  <c r="M1431" i="19"/>
  <c r="N1431" i="19"/>
  <c r="O1431" i="19"/>
  <c r="A1432" i="19"/>
  <c r="B1432" i="19"/>
  <c r="C1432" i="19"/>
  <c r="D1432" i="19"/>
  <c r="E1432" i="19"/>
  <c r="F1432" i="19"/>
  <c r="G1432" i="19"/>
  <c r="H1432" i="19"/>
  <c r="I1432" i="19"/>
  <c r="J1432" i="19"/>
  <c r="K1432" i="19"/>
  <c r="L1432" i="19"/>
  <c r="M1432" i="19"/>
  <c r="N1432" i="19"/>
  <c r="O1432" i="19"/>
  <c r="A1433" i="19"/>
  <c r="B1433" i="19"/>
  <c r="C1433" i="19"/>
  <c r="D1433" i="19"/>
  <c r="E1433" i="19"/>
  <c r="F1433" i="19"/>
  <c r="G1433" i="19"/>
  <c r="H1433" i="19"/>
  <c r="I1433" i="19"/>
  <c r="J1433" i="19"/>
  <c r="K1433" i="19"/>
  <c r="L1433" i="19"/>
  <c r="M1433" i="19"/>
  <c r="N1433" i="19"/>
  <c r="O1433" i="19"/>
  <c r="A1434" i="19"/>
  <c r="B1434" i="19"/>
  <c r="C1434" i="19"/>
  <c r="D1434" i="19"/>
  <c r="E1434" i="19"/>
  <c r="F1434" i="19"/>
  <c r="G1434" i="19"/>
  <c r="H1434" i="19"/>
  <c r="I1434" i="19"/>
  <c r="J1434" i="19"/>
  <c r="K1434" i="19"/>
  <c r="L1434" i="19"/>
  <c r="M1434" i="19"/>
  <c r="N1434" i="19"/>
  <c r="O1434" i="19"/>
  <c r="A1435" i="19"/>
  <c r="B1435" i="19"/>
  <c r="C1435" i="19"/>
  <c r="D1435" i="19"/>
  <c r="E1435" i="19"/>
  <c r="F1435" i="19"/>
  <c r="G1435" i="19"/>
  <c r="H1435" i="19"/>
  <c r="I1435" i="19"/>
  <c r="J1435" i="19"/>
  <c r="K1435" i="19"/>
  <c r="L1435" i="19"/>
  <c r="M1435" i="19"/>
  <c r="N1435" i="19"/>
  <c r="O1435" i="19"/>
  <c r="A1436" i="19"/>
  <c r="B1436" i="19"/>
  <c r="C1436" i="19"/>
  <c r="D1436" i="19"/>
  <c r="E1436" i="19"/>
  <c r="F1436" i="19"/>
  <c r="G1436" i="19"/>
  <c r="H1436" i="19"/>
  <c r="I1436" i="19"/>
  <c r="J1436" i="19"/>
  <c r="K1436" i="19"/>
  <c r="L1436" i="19"/>
  <c r="M1436" i="19"/>
  <c r="N1436" i="19"/>
  <c r="O1436" i="19"/>
  <c r="A1437" i="19"/>
  <c r="B1437" i="19"/>
  <c r="C1437" i="19"/>
  <c r="D1437" i="19"/>
  <c r="E1437" i="19"/>
  <c r="F1437" i="19"/>
  <c r="G1437" i="19"/>
  <c r="H1437" i="19"/>
  <c r="I1437" i="19"/>
  <c r="J1437" i="19"/>
  <c r="K1437" i="19"/>
  <c r="L1437" i="19"/>
  <c r="M1437" i="19"/>
  <c r="N1437" i="19"/>
  <c r="O1437" i="19"/>
  <c r="A1438" i="19"/>
  <c r="B1438" i="19"/>
  <c r="C1438" i="19"/>
  <c r="D1438" i="19"/>
  <c r="E1438" i="19"/>
  <c r="F1438" i="19"/>
  <c r="G1438" i="19"/>
  <c r="H1438" i="19"/>
  <c r="I1438" i="19"/>
  <c r="J1438" i="19"/>
  <c r="K1438" i="19"/>
  <c r="L1438" i="19"/>
  <c r="M1438" i="19"/>
  <c r="N1438" i="19"/>
  <c r="O1438" i="19"/>
  <c r="A1439" i="19"/>
  <c r="B1439" i="19"/>
  <c r="C1439" i="19"/>
  <c r="D1439" i="19"/>
  <c r="E1439" i="19"/>
  <c r="F1439" i="19"/>
  <c r="G1439" i="19"/>
  <c r="H1439" i="19"/>
  <c r="I1439" i="19"/>
  <c r="J1439" i="19"/>
  <c r="K1439" i="19"/>
  <c r="L1439" i="19"/>
  <c r="M1439" i="19"/>
  <c r="N1439" i="19"/>
  <c r="O1439" i="19"/>
  <c r="A1440" i="19"/>
  <c r="B1440" i="19"/>
  <c r="C1440" i="19"/>
  <c r="D1440" i="19"/>
  <c r="E1440" i="19"/>
  <c r="F1440" i="19"/>
  <c r="G1440" i="19"/>
  <c r="H1440" i="19"/>
  <c r="I1440" i="19"/>
  <c r="J1440" i="19"/>
  <c r="K1440" i="19"/>
  <c r="L1440" i="19"/>
  <c r="M1440" i="19"/>
  <c r="N1440" i="19"/>
  <c r="O1440" i="19"/>
  <c r="A1441" i="19"/>
  <c r="B1441" i="19"/>
  <c r="C1441" i="19"/>
  <c r="D1441" i="19"/>
  <c r="E1441" i="19"/>
  <c r="F1441" i="19"/>
  <c r="G1441" i="19"/>
  <c r="H1441" i="19"/>
  <c r="I1441" i="19"/>
  <c r="J1441" i="19"/>
  <c r="K1441" i="19"/>
  <c r="L1441" i="19"/>
  <c r="M1441" i="19"/>
  <c r="N1441" i="19"/>
  <c r="O1441" i="19"/>
  <c r="A1442" i="19"/>
  <c r="B1442" i="19"/>
  <c r="C1442" i="19"/>
  <c r="D1442" i="19"/>
  <c r="E1442" i="19"/>
  <c r="F1442" i="19"/>
  <c r="G1442" i="19"/>
  <c r="H1442" i="19"/>
  <c r="I1442" i="19"/>
  <c r="J1442" i="19"/>
  <c r="K1442" i="19"/>
  <c r="L1442" i="19"/>
  <c r="M1442" i="19"/>
  <c r="N1442" i="19"/>
  <c r="O1442" i="19"/>
  <c r="A1443" i="19"/>
  <c r="B1443" i="19"/>
  <c r="C1443" i="19"/>
  <c r="D1443" i="19"/>
  <c r="E1443" i="19"/>
  <c r="F1443" i="19"/>
  <c r="G1443" i="19"/>
  <c r="H1443" i="19"/>
  <c r="I1443" i="19"/>
  <c r="J1443" i="19"/>
  <c r="K1443" i="19"/>
  <c r="L1443" i="19"/>
  <c r="M1443" i="19"/>
  <c r="N1443" i="19"/>
  <c r="O1443" i="19"/>
  <c r="A1444" i="19"/>
  <c r="B1444" i="19"/>
  <c r="C1444" i="19"/>
  <c r="D1444" i="19"/>
  <c r="E1444" i="19"/>
  <c r="F1444" i="19"/>
  <c r="G1444" i="19"/>
  <c r="H1444" i="19"/>
  <c r="I1444" i="19"/>
  <c r="J1444" i="19"/>
  <c r="K1444" i="19"/>
  <c r="L1444" i="19"/>
  <c r="M1444" i="19"/>
  <c r="N1444" i="19"/>
  <c r="O1444" i="19"/>
  <c r="A1445" i="19"/>
  <c r="B1445" i="19"/>
  <c r="C1445" i="19"/>
  <c r="D1445" i="19"/>
  <c r="E1445" i="19"/>
  <c r="F1445" i="19"/>
  <c r="G1445" i="19"/>
  <c r="H1445" i="19"/>
  <c r="I1445" i="19"/>
  <c r="J1445" i="19"/>
  <c r="K1445" i="19"/>
  <c r="L1445" i="19"/>
  <c r="M1445" i="19"/>
  <c r="N1445" i="19"/>
  <c r="O1445" i="19"/>
  <c r="A1446" i="19"/>
  <c r="B1446" i="19"/>
  <c r="C1446" i="19"/>
  <c r="D1446" i="19"/>
  <c r="E1446" i="19"/>
  <c r="F1446" i="19"/>
  <c r="G1446" i="19"/>
  <c r="H1446" i="19"/>
  <c r="I1446" i="19"/>
  <c r="J1446" i="19"/>
  <c r="K1446" i="19"/>
  <c r="L1446" i="19"/>
  <c r="M1446" i="19"/>
  <c r="N1446" i="19"/>
  <c r="O1446" i="19"/>
  <c r="A1447" i="19"/>
  <c r="B1447" i="19"/>
  <c r="C1447" i="19"/>
  <c r="D1447" i="19"/>
  <c r="E1447" i="19"/>
  <c r="F1447" i="19"/>
  <c r="G1447" i="19"/>
  <c r="H1447" i="19"/>
  <c r="I1447" i="19"/>
  <c r="J1447" i="19"/>
  <c r="K1447" i="19"/>
  <c r="L1447" i="19"/>
  <c r="M1447" i="19"/>
  <c r="N1447" i="19"/>
  <c r="O1447" i="19"/>
  <c r="A1448" i="19"/>
  <c r="B1448" i="19"/>
  <c r="C1448" i="19"/>
  <c r="D1448" i="19"/>
  <c r="E1448" i="19"/>
  <c r="F1448" i="19"/>
  <c r="G1448" i="19"/>
  <c r="H1448" i="19"/>
  <c r="I1448" i="19"/>
  <c r="J1448" i="19"/>
  <c r="K1448" i="19"/>
  <c r="L1448" i="19"/>
  <c r="M1448" i="19"/>
  <c r="N1448" i="19"/>
  <c r="O1448" i="19"/>
  <c r="A1449" i="19"/>
  <c r="B1449" i="19"/>
  <c r="C1449" i="19"/>
  <c r="D1449" i="19"/>
  <c r="E1449" i="19"/>
  <c r="F1449" i="19"/>
  <c r="G1449" i="19"/>
  <c r="H1449" i="19"/>
  <c r="I1449" i="19"/>
  <c r="J1449" i="19"/>
  <c r="K1449" i="19"/>
  <c r="L1449" i="19"/>
  <c r="M1449" i="19"/>
  <c r="N1449" i="19"/>
  <c r="O1449" i="19"/>
  <c r="A1450" i="19"/>
  <c r="B1450" i="19"/>
  <c r="C1450" i="19"/>
  <c r="D1450" i="19"/>
  <c r="E1450" i="19"/>
  <c r="F1450" i="19"/>
  <c r="G1450" i="19"/>
  <c r="H1450" i="19"/>
  <c r="I1450" i="19"/>
  <c r="J1450" i="19"/>
  <c r="K1450" i="19"/>
  <c r="L1450" i="19"/>
  <c r="M1450" i="19"/>
  <c r="N1450" i="19"/>
  <c r="O1450" i="19"/>
  <c r="A1451" i="19"/>
  <c r="B1451" i="19"/>
  <c r="C1451" i="19"/>
  <c r="D1451" i="19"/>
  <c r="E1451" i="19"/>
  <c r="F1451" i="19"/>
  <c r="G1451" i="19"/>
  <c r="H1451" i="19"/>
  <c r="I1451" i="19"/>
  <c r="J1451" i="19"/>
  <c r="K1451" i="19"/>
  <c r="L1451" i="19"/>
  <c r="M1451" i="19"/>
  <c r="N1451" i="19"/>
  <c r="O1451" i="19"/>
  <c r="A1452" i="19"/>
  <c r="B1452" i="19"/>
  <c r="C1452" i="19"/>
  <c r="D1452" i="19"/>
  <c r="E1452" i="19"/>
  <c r="F1452" i="19"/>
  <c r="G1452" i="19"/>
  <c r="H1452" i="19"/>
  <c r="I1452" i="19"/>
  <c r="J1452" i="19"/>
  <c r="K1452" i="19"/>
  <c r="L1452" i="19"/>
  <c r="M1452" i="19"/>
  <c r="N1452" i="19"/>
  <c r="O1452" i="19"/>
  <c r="A1453" i="19"/>
  <c r="B1453" i="19"/>
  <c r="C1453" i="19"/>
  <c r="D1453" i="19"/>
  <c r="E1453" i="19"/>
  <c r="F1453" i="19"/>
  <c r="G1453" i="19"/>
  <c r="H1453" i="19"/>
  <c r="I1453" i="19"/>
  <c r="J1453" i="19"/>
  <c r="K1453" i="19"/>
  <c r="L1453" i="19"/>
  <c r="M1453" i="19"/>
  <c r="N1453" i="19"/>
  <c r="O1453" i="19"/>
  <c r="A1454" i="19"/>
  <c r="B1454" i="19"/>
  <c r="C1454" i="19"/>
  <c r="D1454" i="19"/>
  <c r="E1454" i="19"/>
  <c r="F1454" i="19"/>
  <c r="G1454" i="19"/>
  <c r="H1454" i="19"/>
  <c r="I1454" i="19"/>
  <c r="J1454" i="19"/>
  <c r="K1454" i="19"/>
  <c r="L1454" i="19"/>
  <c r="M1454" i="19"/>
  <c r="N1454" i="19"/>
  <c r="O1454" i="19"/>
  <c r="A1455" i="19"/>
  <c r="B1455" i="19"/>
  <c r="C1455" i="19"/>
  <c r="D1455" i="19"/>
  <c r="E1455" i="19"/>
  <c r="F1455" i="19"/>
  <c r="G1455" i="19"/>
  <c r="H1455" i="19"/>
  <c r="I1455" i="19"/>
  <c r="J1455" i="19"/>
  <c r="K1455" i="19"/>
  <c r="L1455" i="19"/>
  <c r="M1455" i="19"/>
  <c r="N1455" i="19"/>
  <c r="O1455" i="19"/>
  <c r="A1456" i="19"/>
  <c r="B1456" i="19"/>
  <c r="C1456" i="19"/>
  <c r="D1456" i="19"/>
  <c r="E1456" i="19"/>
  <c r="F1456" i="19"/>
  <c r="G1456" i="19"/>
  <c r="H1456" i="19"/>
  <c r="I1456" i="19"/>
  <c r="J1456" i="19"/>
  <c r="K1456" i="19"/>
  <c r="L1456" i="19"/>
  <c r="M1456" i="19"/>
  <c r="N1456" i="19"/>
  <c r="O1456" i="19"/>
  <c r="A1457" i="19"/>
  <c r="B1457" i="19"/>
  <c r="C1457" i="19"/>
  <c r="D1457" i="19"/>
  <c r="E1457" i="19"/>
  <c r="F1457" i="19"/>
  <c r="G1457" i="19"/>
  <c r="H1457" i="19"/>
  <c r="I1457" i="19"/>
  <c r="J1457" i="19"/>
  <c r="K1457" i="19"/>
  <c r="L1457" i="19"/>
  <c r="M1457" i="19"/>
  <c r="N1457" i="19"/>
  <c r="O1457" i="19"/>
  <c r="A1458" i="19"/>
  <c r="B1458" i="19"/>
  <c r="C1458" i="19"/>
  <c r="D1458" i="19"/>
  <c r="E1458" i="19"/>
  <c r="F1458" i="19"/>
  <c r="G1458" i="19"/>
  <c r="H1458" i="19"/>
  <c r="I1458" i="19"/>
  <c r="J1458" i="19"/>
  <c r="K1458" i="19"/>
  <c r="L1458" i="19"/>
  <c r="M1458" i="19"/>
  <c r="N1458" i="19"/>
  <c r="O1458" i="19"/>
  <c r="A1459" i="19"/>
  <c r="B1459" i="19"/>
  <c r="C1459" i="19"/>
  <c r="D1459" i="19"/>
  <c r="E1459" i="19"/>
  <c r="F1459" i="19"/>
  <c r="G1459" i="19"/>
  <c r="H1459" i="19"/>
  <c r="I1459" i="19"/>
  <c r="J1459" i="19"/>
  <c r="K1459" i="19"/>
  <c r="L1459" i="19"/>
  <c r="M1459" i="19"/>
  <c r="N1459" i="19"/>
  <c r="O1459" i="19"/>
  <c r="A1460" i="19"/>
  <c r="B1460" i="19"/>
  <c r="C1460" i="19"/>
  <c r="D1460" i="19"/>
  <c r="E1460" i="19"/>
  <c r="F1460" i="19"/>
  <c r="G1460" i="19"/>
  <c r="H1460" i="19"/>
  <c r="I1460" i="19"/>
  <c r="J1460" i="19"/>
  <c r="K1460" i="19"/>
  <c r="L1460" i="19"/>
  <c r="M1460" i="19"/>
  <c r="N1460" i="19"/>
  <c r="O1460" i="19"/>
  <c r="A1461" i="19"/>
  <c r="B1461" i="19"/>
  <c r="C1461" i="19"/>
  <c r="D1461" i="19"/>
  <c r="E1461" i="19"/>
  <c r="F1461" i="19"/>
  <c r="G1461" i="19"/>
  <c r="H1461" i="19"/>
  <c r="I1461" i="19"/>
  <c r="J1461" i="19"/>
  <c r="K1461" i="19"/>
  <c r="L1461" i="19"/>
  <c r="M1461" i="19"/>
  <c r="N1461" i="19"/>
  <c r="O1461" i="19"/>
  <c r="A1462" i="19"/>
  <c r="B1462" i="19"/>
  <c r="C1462" i="19"/>
  <c r="D1462" i="19"/>
  <c r="E1462" i="19"/>
  <c r="F1462" i="19"/>
  <c r="G1462" i="19"/>
  <c r="H1462" i="19"/>
  <c r="I1462" i="19"/>
  <c r="J1462" i="19"/>
  <c r="K1462" i="19"/>
  <c r="L1462" i="19"/>
  <c r="M1462" i="19"/>
  <c r="N1462" i="19"/>
  <c r="O1462" i="19"/>
  <c r="A1463" i="19"/>
  <c r="B1463" i="19"/>
  <c r="C1463" i="19"/>
  <c r="D1463" i="19"/>
  <c r="E1463" i="19"/>
  <c r="F1463" i="19"/>
  <c r="G1463" i="19"/>
  <c r="H1463" i="19"/>
  <c r="I1463" i="19"/>
  <c r="J1463" i="19"/>
  <c r="K1463" i="19"/>
  <c r="L1463" i="19"/>
  <c r="M1463" i="19"/>
  <c r="N1463" i="19"/>
  <c r="O1463" i="19"/>
  <c r="A1464" i="19"/>
  <c r="B1464" i="19"/>
  <c r="C1464" i="19"/>
  <c r="D1464" i="19"/>
  <c r="E1464" i="19"/>
  <c r="F1464" i="19"/>
  <c r="G1464" i="19"/>
  <c r="H1464" i="19"/>
  <c r="I1464" i="19"/>
  <c r="J1464" i="19"/>
  <c r="K1464" i="19"/>
  <c r="L1464" i="19"/>
  <c r="M1464" i="19"/>
  <c r="N1464" i="19"/>
  <c r="O1464" i="19"/>
  <c r="A1465" i="19"/>
  <c r="B1465" i="19"/>
  <c r="C1465" i="19"/>
  <c r="D1465" i="19"/>
  <c r="E1465" i="19"/>
  <c r="F1465" i="19"/>
  <c r="G1465" i="19"/>
  <c r="H1465" i="19"/>
  <c r="I1465" i="19"/>
  <c r="J1465" i="19"/>
  <c r="K1465" i="19"/>
  <c r="L1465" i="19"/>
  <c r="M1465" i="19"/>
  <c r="N1465" i="19"/>
  <c r="O1465" i="19"/>
  <c r="A1466" i="19"/>
  <c r="B1466" i="19"/>
  <c r="C1466" i="19"/>
  <c r="D1466" i="19"/>
  <c r="E1466" i="19"/>
  <c r="F1466" i="19"/>
  <c r="G1466" i="19"/>
  <c r="H1466" i="19"/>
  <c r="I1466" i="19"/>
  <c r="J1466" i="19"/>
  <c r="K1466" i="19"/>
  <c r="L1466" i="19"/>
  <c r="M1466" i="19"/>
  <c r="N1466" i="19"/>
  <c r="O1466" i="19"/>
  <c r="A1467" i="19"/>
  <c r="B1467" i="19"/>
  <c r="C1467" i="19"/>
  <c r="D1467" i="19"/>
  <c r="E1467" i="19"/>
  <c r="F1467" i="19"/>
  <c r="G1467" i="19"/>
  <c r="H1467" i="19"/>
  <c r="I1467" i="19"/>
  <c r="J1467" i="19"/>
  <c r="K1467" i="19"/>
  <c r="L1467" i="19"/>
  <c r="M1467" i="19"/>
  <c r="N1467" i="19"/>
  <c r="O1467" i="19"/>
  <c r="A1468" i="19"/>
  <c r="B1468" i="19"/>
  <c r="C1468" i="19"/>
  <c r="D1468" i="19"/>
  <c r="E1468" i="19"/>
  <c r="F1468" i="19"/>
  <c r="G1468" i="19"/>
  <c r="H1468" i="19"/>
  <c r="I1468" i="19"/>
  <c r="J1468" i="19"/>
  <c r="K1468" i="19"/>
  <c r="L1468" i="19"/>
  <c r="M1468" i="19"/>
  <c r="N1468" i="19"/>
  <c r="O1468" i="19"/>
  <c r="A1469" i="19"/>
  <c r="B1469" i="19"/>
  <c r="C1469" i="19"/>
  <c r="D1469" i="19"/>
  <c r="E1469" i="19"/>
  <c r="F1469" i="19"/>
  <c r="G1469" i="19"/>
  <c r="H1469" i="19"/>
  <c r="I1469" i="19"/>
  <c r="J1469" i="19"/>
  <c r="K1469" i="19"/>
  <c r="L1469" i="19"/>
  <c r="M1469" i="19"/>
  <c r="N1469" i="19"/>
  <c r="O1469" i="19"/>
  <c r="A1470" i="19"/>
  <c r="B1470" i="19"/>
  <c r="C1470" i="19"/>
  <c r="D1470" i="19"/>
  <c r="E1470" i="19"/>
  <c r="F1470" i="19"/>
  <c r="G1470" i="19"/>
  <c r="H1470" i="19"/>
  <c r="I1470" i="19"/>
  <c r="J1470" i="19"/>
  <c r="K1470" i="19"/>
  <c r="L1470" i="19"/>
  <c r="M1470" i="19"/>
  <c r="N1470" i="19"/>
  <c r="O1470" i="19"/>
  <c r="A1471" i="19"/>
  <c r="B1471" i="19"/>
  <c r="C1471" i="19"/>
  <c r="D1471" i="19"/>
  <c r="E1471" i="19"/>
  <c r="F1471" i="19"/>
  <c r="G1471" i="19"/>
  <c r="H1471" i="19"/>
  <c r="I1471" i="19"/>
  <c r="J1471" i="19"/>
  <c r="K1471" i="19"/>
  <c r="L1471" i="19"/>
  <c r="M1471" i="19"/>
  <c r="N1471" i="19"/>
  <c r="O1471" i="19"/>
  <c r="A1472" i="19"/>
  <c r="B1472" i="19"/>
  <c r="C1472" i="19"/>
  <c r="D1472" i="19"/>
  <c r="E1472" i="19"/>
  <c r="F1472" i="19"/>
  <c r="G1472" i="19"/>
  <c r="H1472" i="19"/>
  <c r="I1472" i="19"/>
  <c r="J1472" i="19"/>
  <c r="K1472" i="19"/>
  <c r="L1472" i="19"/>
  <c r="M1472" i="19"/>
  <c r="N1472" i="19"/>
  <c r="O1472" i="19"/>
  <c r="A1473" i="19"/>
  <c r="B1473" i="19"/>
  <c r="C1473" i="19"/>
  <c r="D1473" i="19"/>
  <c r="E1473" i="19"/>
  <c r="F1473" i="19"/>
  <c r="G1473" i="19"/>
  <c r="H1473" i="19"/>
  <c r="I1473" i="19"/>
  <c r="J1473" i="19"/>
  <c r="K1473" i="19"/>
  <c r="L1473" i="19"/>
  <c r="M1473" i="19"/>
  <c r="N1473" i="19"/>
  <c r="O1473" i="19"/>
  <c r="A1474" i="19"/>
  <c r="B1474" i="19"/>
  <c r="C1474" i="19"/>
  <c r="D1474" i="19"/>
  <c r="E1474" i="19"/>
  <c r="F1474" i="19"/>
  <c r="G1474" i="19"/>
  <c r="H1474" i="19"/>
  <c r="I1474" i="19"/>
  <c r="J1474" i="19"/>
  <c r="K1474" i="19"/>
  <c r="L1474" i="19"/>
  <c r="M1474" i="19"/>
  <c r="N1474" i="19"/>
  <c r="O1474" i="19"/>
  <c r="A1475" i="19"/>
  <c r="B1475" i="19"/>
  <c r="C1475" i="19"/>
  <c r="D1475" i="19"/>
  <c r="E1475" i="19"/>
  <c r="F1475" i="19"/>
  <c r="G1475" i="19"/>
  <c r="H1475" i="19"/>
  <c r="I1475" i="19"/>
  <c r="J1475" i="19"/>
  <c r="K1475" i="19"/>
  <c r="L1475" i="19"/>
  <c r="M1475" i="19"/>
  <c r="N1475" i="19"/>
  <c r="O1475" i="19"/>
  <c r="A1476" i="19"/>
  <c r="B1476" i="19"/>
  <c r="C1476" i="19"/>
  <c r="D1476" i="19"/>
  <c r="E1476" i="19"/>
  <c r="F1476" i="19"/>
  <c r="G1476" i="19"/>
  <c r="H1476" i="19"/>
  <c r="I1476" i="19"/>
  <c r="J1476" i="19"/>
  <c r="K1476" i="19"/>
  <c r="L1476" i="19"/>
  <c r="M1476" i="19"/>
  <c r="N1476" i="19"/>
  <c r="O1476" i="19"/>
  <c r="A1477" i="19"/>
  <c r="B1477" i="19"/>
  <c r="C1477" i="19"/>
  <c r="D1477" i="19"/>
  <c r="E1477" i="19"/>
  <c r="F1477" i="19"/>
  <c r="G1477" i="19"/>
  <c r="H1477" i="19"/>
  <c r="I1477" i="19"/>
  <c r="J1477" i="19"/>
  <c r="K1477" i="19"/>
  <c r="L1477" i="19"/>
  <c r="M1477" i="19"/>
  <c r="N1477" i="19"/>
  <c r="O1477" i="19"/>
  <c r="A1478" i="19"/>
  <c r="B1478" i="19"/>
  <c r="C1478" i="19"/>
  <c r="D1478" i="19"/>
  <c r="E1478" i="19"/>
  <c r="F1478" i="19"/>
  <c r="G1478" i="19"/>
  <c r="H1478" i="19"/>
  <c r="I1478" i="19"/>
  <c r="J1478" i="19"/>
  <c r="K1478" i="19"/>
  <c r="L1478" i="19"/>
  <c r="M1478" i="19"/>
  <c r="N1478" i="19"/>
  <c r="O1478" i="19"/>
  <c r="A1479" i="19"/>
  <c r="B1479" i="19"/>
  <c r="C1479" i="19"/>
  <c r="D1479" i="19"/>
  <c r="E1479" i="19"/>
  <c r="F1479" i="19"/>
  <c r="G1479" i="19"/>
  <c r="H1479" i="19"/>
  <c r="I1479" i="19"/>
  <c r="J1479" i="19"/>
  <c r="K1479" i="19"/>
  <c r="L1479" i="19"/>
  <c r="M1479" i="19"/>
  <c r="N1479" i="19"/>
  <c r="O1479" i="19"/>
  <c r="Q1310" i="19"/>
  <c r="Q1322" i="19"/>
  <c r="Q1326" i="19"/>
  <c r="Q1373"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C41" i="22"/>
  <c r="C25" i="22"/>
  <c r="C26" i="22"/>
  <c r="C24" i="22"/>
  <c r="O1523" i="19" l="1"/>
  <c r="O1502" i="19"/>
  <c r="C29" i="22"/>
  <c r="C30" i="22"/>
  <c r="C31" i="22"/>
  <c r="C32" i="22"/>
  <c r="C33" i="22"/>
  <c r="C34" i="22"/>
  <c r="C35" i="22"/>
  <c r="C36" i="22"/>
  <c r="C37" i="22"/>
  <c r="C38" i="22"/>
  <c r="C39" i="22"/>
  <c r="C40" i="22"/>
  <c r="C42" i="22"/>
  <c r="C43" i="22"/>
  <c r="C44" i="22"/>
  <c r="C45" i="22"/>
  <c r="C46" i="22"/>
  <c r="C47" i="22"/>
  <c r="C48" i="22"/>
  <c r="C49" i="22"/>
  <c r="C28" i="22"/>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C69" i="22" l="1"/>
  <c r="C51" i="22" l="1"/>
  <c r="C52" i="22"/>
  <c r="C53" i="22"/>
  <c r="C54" i="22"/>
  <c r="C55" i="22"/>
  <c r="C56" i="22"/>
  <c r="C57" i="22"/>
  <c r="C58" i="22"/>
  <c r="C59" i="22"/>
  <c r="C60" i="22"/>
  <c r="C61" i="22"/>
  <c r="C62" i="22"/>
  <c r="C63" i="22"/>
  <c r="C64" i="22"/>
  <c r="C65" i="22"/>
  <c r="C66" i="22"/>
  <c r="C67" i="22"/>
  <c r="C68" i="22"/>
  <c r="C70" i="22"/>
  <c r="C71" i="22"/>
  <c r="C50" i="22"/>
  <c r="C7" i="22"/>
  <c r="C8" i="22"/>
  <c r="C9" i="22"/>
  <c r="C10" i="22"/>
  <c r="C11" i="22"/>
  <c r="C12" i="22"/>
  <c r="C13" i="22"/>
  <c r="C14" i="22"/>
  <c r="C15" i="22"/>
  <c r="C16" i="22"/>
  <c r="C17" i="22"/>
  <c r="C18" i="22"/>
  <c r="C19" i="22"/>
  <c r="C20" i="22"/>
  <c r="C21" i="22"/>
  <c r="C22" i="22"/>
  <c r="C23" i="22"/>
  <c r="C27" i="22"/>
  <c r="C6" i="22"/>
  <c r="B5" i="19"/>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H571" i="18" l="1"/>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A17" i="12"/>
  <c r="W17" i="12" l="1"/>
  <c r="X17" i="12"/>
  <c r="Q17" i="12"/>
  <c r="Y17" i="12"/>
  <c r="T17" i="12"/>
  <c r="AB17" i="12"/>
  <c r="V17" i="12"/>
  <c r="R17" i="12"/>
  <c r="U17" i="12"/>
  <c r="AA17" i="12"/>
  <c r="S17" i="12"/>
  <c r="Z17" i="12"/>
  <c r="G17" i="12"/>
  <c r="O17" i="12"/>
  <c r="H17" i="12"/>
  <c r="P17" i="12"/>
  <c r="I17" i="12"/>
  <c r="J17" i="12"/>
  <c r="K17" i="12"/>
  <c r="L17" i="12"/>
  <c r="M17" i="12"/>
  <c r="E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O1293" i="19"/>
  <c r="O435" i="18" s="1"/>
  <c r="AB59" i="12"/>
  <c r="AB83" i="12" s="1"/>
  <c r="O39" i="22" s="1"/>
  <c r="O61" i="22" s="1"/>
  <c r="F71" i="22" l="1"/>
  <c r="F444" i="18"/>
  <c r="S68" i="12"/>
  <c r="S92" i="12" s="1"/>
  <c r="F48" i="22" s="1"/>
  <c r="D53" i="22"/>
  <c r="D70" i="22"/>
  <c r="O445" i="18"/>
  <c r="AB69" i="12"/>
  <c r="AB93" i="12" s="1"/>
  <c r="O49" i="22" s="1"/>
  <c r="O71" i="22" l="1"/>
  <c r="S6" i="19"/>
  <c r="O444" i="18"/>
  <c r="S7" i="19" s="1"/>
  <c r="AB68" i="12"/>
  <c r="AB92" i="12" s="1"/>
  <c r="O48" i="22" s="1"/>
  <c r="O70" i="22" s="1"/>
  <c r="S9" i="19"/>
  <c r="F53" i="22"/>
  <c r="F70" i="22"/>
</calcChain>
</file>

<file path=xl/sharedStrings.xml><?xml version="1.0" encoding="utf-8"?>
<sst xmlns="http://schemas.openxmlformats.org/spreadsheetml/2006/main" count="5046" uniqueCount="145">
  <si>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</si>
  <si>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</si>
  <si>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</si>
  <si>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</si>
  <si>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</si>
  <si>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</si>
  <si>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</si>
  <si>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</si>
  <si>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</si>
  <si>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</si>
  <si>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</si>
  <si>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</si>
  <si>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</si>
  <si>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</si>
  <si>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</si>
  <si>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</si>
  <si>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</si>
  <si>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</si>
  <si>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</si>
  <si>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</si>
  <si>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</si>
  <si>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</si>
  <si>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</si>
  <si>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</si>
  <si>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</si>
  <si>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</si>
  <si>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</si>
  <si>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</si>
  <si>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</si>
  <si>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</si>
  <si>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</si>
  <si>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</si>
  <si>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</si>
  <si>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</si>
  <si>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</si>
  <si>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</si>
  <si>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</si>
  <si>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</si>
  <si>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</si>
  <si>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</si>
  <si>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</si>
  <si>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</si>
  <si>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</si>
  <si>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</si>
  <si>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</si>
  <si>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</si>
  <si>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</si>
  <si>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</si>
  <si>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</si>
  <si>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</si>
  <si>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</si>
  <si>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</si>
  <si>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</si>
  <si>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</si>
  <si>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</si>
  <si>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</si>
  <si>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</si>
  <si>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</si>
  <si>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</si>
  <si>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</si>
  <si>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</si>
  <si>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</si>
  <si>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</si>
  <si>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</si>
  <si>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</si>
  <si>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</si>
  <si>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</si>
  <si>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</si>
  <si>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</si>
  <si>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</si>
  <si>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</si>
  <si>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</si>
  <si>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</si>
  <si>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</si>
  <si>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</si>
  <si>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</si>
  <si>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</si>
  <si>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</si>
  <si>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</si>
  <si>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</si>
  <si>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</si>
  <si>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</si>
  <si>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</si>
  <si>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</si>
  <si>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</si>
  <si>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</si>
  <si>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</si>
  <si>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</si>
  <si>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</si>
  <si>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</si>
  <si>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</si>
  <si>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</si>
  <si>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</si>
  <si>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</si>
  <si>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</si>
  <si>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</si>
  <si>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</si>
  <si>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</si>
  <si>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</si>
  <si>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</si>
  <si>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</si>
  <si>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</si>
  <si>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</si>
  <si>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</si>
  <si>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</si>
  <si>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</si>
  <si>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</si>
  <si>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</si>
  <si>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</si>
  <si>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</si>
  <si>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</si>
  <si>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</si>
  <si>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</si>
  <si>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</si>
  <si>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</si>
  <si>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</si>
  <si>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</si>
  <si>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</si>
  <si>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</si>
  <si>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</si>
  <si>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</si>
  <si>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</si>
  <si>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Origin [note 5]</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</si>
  <si>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</si>
  <si>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</si>
  <si>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</si>
  <si>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</si>
  <si>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</si>
  <si>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</si>
  <si>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Data on Import origins are collected from refiners and major importers on a country-of-origin basis. Note that HMRC data are sourced from customs declarations on a country-of-dispatch basis and as such differences between the two data sets can arise. Total imports refers to the total imports of all countries included in the data, not exclusive to those listed in table 3.14.</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</si>
  <si>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</si>
  <si>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</si>
  <si>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</si>
  <si>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</si>
  <si>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</si>
  <si>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</si>
  <si>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</si>
  <si>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</si>
  <si>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t>The revisions period is January to June 2024.
Revisions are due to updates from data suppliers or the receipt of data replacing estimates unless otherwise stated.</t>
  </si>
  <si>
    <r>
      <t xml:space="preserve">These data were published on </t>
    </r>
    <r>
      <rPr>
        <b/>
        <sz val="12"/>
        <color theme="1"/>
        <rFont val="Calibri"/>
        <family val="2"/>
        <scheme val="minor"/>
      </rPr>
      <t>Thursday 31st October 2024</t>
    </r>
    <r>
      <rPr>
        <sz val="12"/>
        <color theme="1"/>
        <rFont val="Calibri"/>
        <family val="2"/>
        <scheme val="minor"/>
      </rPr>
      <t xml:space="preserve">
The next publication date is </t>
    </r>
    <r>
      <rPr>
        <b/>
        <sz val="12"/>
        <color theme="1"/>
        <rFont val="Calibri"/>
        <family val="2"/>
        <scheme val="minor"/>
      </rPr>
      <t>Thursday 28th November 2024</t>
    </r>
  </si>
  <si>
    <r>
      <t xml:space="preserve">This spreadsheet contains monthly, quarterly and annual data including </t>
    </r>
    <r>
      <rPr>
        <b/>
        <sz val="12"/>
        <rFont val="Calibri"/>
        <family val="2"/>
        <scheme val="minor"/>
      </rPr>
      <t>new data for August 2024</t>
    </r>
  </si>
  <si>
    <t>June 2023 - August 2023</t>
  </si>
  <si>
    <t>June 2024 - August 2024</t>
  </si>
  <si>
    <t>Total imports up by almost one million tonnes to meet demand</t>
  </si>
  <si>
    <t>In the three months to August 2024, total imports of oil were up by 4.2 per cent, an increase of 0.8 million tonnes, of which 0.6 million tonnes were product imports. In turn, this was driven by increases in imports of petrol (22 per cent), jet fuel (9.0 per cent), and diesel (5.9 per cent), each of which saw an increase of around 0.2 million tonnes. Imports of primary oils also increased by 0.2 million tonnes, with a 0.4 million tonne increase in crude oils and NGLs being negated by a 0.2 million tonne decrease in imports of feedstocks.
The top three single origin sources of imported oil were the United States, Norway and the Netherlands. August marked a record high month for imports of diesel and total products from the United States, while June marked a record high month for imports of total oil, primary oils and products from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</si>
</sst>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1">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21" fillId="0" borderId="0" applyFont="0" applyFill="0" applyBorder="0" applyAlignment="0" applyProtection="0"/>
  </cellStyleXfs>
  <cellXfs count="143">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0" fillId="0" borderId="0" xfId="4" applyFont="1">
      <alignmen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43" fontId="2" fillId="0" borderId="0" xfId="40" applyFont="1" applyAlignmen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3" fontId="2" fillId="0" borderId="0" xfId="4" applyNumberFormat="1">
      <alignment vertical="center" wrapText="1"/>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0" fontId="2" fillId="4" borderId="14" xfId="4" applyFill="1" applyBorder="1" applyAlignment="1">
      <alignment horizontal="left" vertical="center" wrapText="1"/>
    </xf>
    <xf numFmtId="0" fontId="2" fillId="4" borderId="9" xfId="4" applyFill="1" applyBorder="1" applyAlignment="1">
      <alignment horizontal="left" vertical="center" wrapText="1"/>
    </xf>
    <xf numFmtId="38" fontId="2" fillId="4" borderId="1" xfId="4" applyNumberFormat="1" applyFill="1" applyBorder="1" applyAlignment="1">
      <alignment horizontal="right" vertical="center" wrapText="1"/>
    </xf>
    <xf numFmtId="38" fontId="2" fillId="4" borderId="9" xfId="4" applyNumberFormat="1" applyFill="1" applyBorder="1" applyAlignment="1">
      <alignment horizontal="right" vertical="center" wrapText="1"/>
    </xf>
    <xf numFmtId="38" fontId="15" fillId="4" borderId="1" xfId="4" applyNumberFormat="1" applyFont="1" applyFill="1" applyBorder="1" applyAlignment="1">
      <alignment horizontal="right" vertical="center" wrapText="1"/>
    </xf>
  </cellXfs>
  <cellStyles count="41">
    <cellStyle name="Comma" xfId="40" builtinId="3"/>
    <cellStyle name="Comma 2" xfId="6" xr:uid="{C022CCCB-5D29-465E-BBB5-B401B54F8153}"/>
    <cellStyle name="Comma 2 2" xfId="36" xr:uid="{2F3AD823-1AF2-4F22-8678-E200CDBD08F7}"/>
    <cellStyle name="Comma 2 3" xfId="12" xr:uid="{ECE84CB8-42E7-48C3-A50F-94D961733BB1}"/>
    <cellStyle name="Comma 3" xfId="33" xr:uid="{BCD28831-7D8D-4BF2-8ADE-46899FBC88A9}"/>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_3_Annual_Balance86"/>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3 Annual Balance"/>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 dataDxfId="80" totalsRowDxfId="79" dataCellStyle="Normal 4">
      <calculatedColumnFormula>Month!C974</calculatedColumnFormula>
    </tableColumn>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37"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765"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31"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125</v>
      </c>
    </row>
    <row r="3" spans="1:257" s="3" customFormat="1" ht="30" customHeight="1">
      <c r="A3" s="137"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139</v>
      </c>
    </row>
    <row r="5" spans="1:257" s="3" customFormat="1" ht="30" customHeight="1">
      <c r="A5" s="137"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5" t="s">
        <v>140</v>
      </c>
    </row>
    <row r="7" spans="1:257" s="2" customFormat="1" ht="30" customHeight="1">
      <c r="A7" s="137"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5" t="s">
        <v>138</v>
      </c>
    </row>
    <row r="9" spans="1:257" s="2" customFormat="1" ht="30" customHeight="1">
      <c r="A9" s="122"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3" t="s">
        <v>127</v>
      </c>
    </row>
    <row r="12" spans="1:257" s="2" customFormat="1" ht="45" customHeight="1">
      <c r="A12" s="62" t="s">
        <v>124</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2"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4"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2"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134</v>
      </c>
    </row>
    <row r="22" spans="1:257" s="2" customFormat="1" ht="20.25" customHeight="1">
      <c r="A22" s="113" t="s">
        <v>136</v>
      </c>
    </row>
    <row r="23" spans="1:257" s="2" customFormat="1" ht="20.25" customHeight="1">
      <c r="A23" s="62" t="s">
        <v>135</v>
      </c>
    </row>
    <row r="24" spans="1:257" s="2" customFormat="1" ht="20.25" customHeight="1">
      <c r="A24" s="65" t="s">
        <v>10</v>
      </c>
    </row>
    <row r="25" spans="1:257" s="2" customFormat="1" ht="20.25" customHeight="1">
      <c r="A25" s="4" t="s">
        <v>126</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9" t="s">
        <v>13</v>
      </c>
    </row>
    <row r="2" spans="1:2" ht="20.25" customHeight="1">
      <c r="A2" s="1" t="s">
        <v>17</v>
      </c>
    </row>
    <row r="3" spans="1:2" ht="20.25" customHeight="1">
      <c r="A3" s="2" t="s">
        <v>16</v>
      </c>
    </row>
    <row r="4" spans="1:2" ht="30" customHeight="1">
      <c r="A4" s="118" t="s">
        <v>28</v>
      </c>
      <c r="B4" s="121"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 defaultRowHeight="15.5"/>
  <cols>
    <col min="1" max="1" width="10" style="1" customWidth="1"/>
    <col min="2" max="2" width="186.54296875" style="1" customWidth="1"/>
    <col min="3" max="16384" width="9" style="1"/>
  </cols>
  <sheetData>
    <row r="1" spans="1:2" ht="23.5">
      <c r="A1" s="119" t="s">
        <v>22</v>
      </c>
    </row>
    <row r="2" spans="1:2" s="2" customFormat="1" ht="20.25" customHeight="1">
      <c r="A2" s="2" t="s">
        <v>21</v>
      </c>
    </row>
    <row r="3" spans="1:2" s="2" customFormat="1" ht="20.25" customHeight="1">
      <c r="A3" s="2" t="s">
        <v>90</v>
      </c>
    </row>
    <row r="4" spans="1:2" s="2" customFormat="1" ht="30" customHeight="1">
      <c r="A4" s="120" t="s">
        <v>20</v>
      </c>
      <c r="B4" s="120" t="s">
        <v>15</v>
      </c>
    </row>
    <row r="5" spans="1:2" ht="20.25" customHeight="1">
      <c r="A5" s="1" t="s">
        <v>19</v>
      </c>
      <c r="B5" s="1" t="s">
        <v>36</v>
      </c>
    </row>
    <row r="6" spans="1:2" ht="20.25" customHeight="1">
      <c r="A6" s="1" t="s">
        <v>18</v>
      </c>
      <c r="B6" s="1" t="s">
        <v>91</v>
      </c>
    </row>
    <row r="7" spans="1:2" ht="20.25" customHeight="1">
      <c r="A7" s="1" t="s">
        <v>95</v>
      </c>
      <c r="B7" s="1" t="s">
        <v>96</v>
      </c>
    </row>
    <row r="8" spans="1:2" ht="20.25" customHeight="1">
      <c r="A8" s="22" t="s">
        <v>113</v>
      </c>
      <c r="B8" s="22" t="s">
        <v>120</v>
      </c>
    </row>
    <row r="9" spans="1:2" s="22" customFormat="1" ht="31">
      <c r="A9" s="22" t="s">
        <v>123</v>
      </c>
      <c r="B9" s="22" t="s">
        <v>129</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4"/>
  <sheetViews>
    <sheetView showGridLines="0" workbookViewId="0"/>
  </sheetViews>
  <sheetFormatPr defaultColWidth="9" defaultRowHeight="15.5"/>
  <cols>
    <col min="1" max="1" width="150.54296875" style="1" customWidth="1"/>
    <col min="2" max="2" width="35.453125" style="22" customWidth="1"/>
    <col min="3" max="16384" width="9" style="1"/>
  </cols>
  <sheetData>
    <row r="1" spans="1:2" ht="23.5">
      <c r="A1" s="117" t="s">
        <v>23</v>
      </c>
    </row>
    <row r="2" spans="1:2" ht="30" customHeight="1">
      <c r="A2" s="118" t="s">
        <v>133</v>
      </c>
      <c r="B2" s="118"/>
    </row>
    <row r="3" spans="1:2" ht="30" customHeight="1">
      <c r="A3" s="104" t="s">
        <v>143</v>
      </c>
      <c r="B3" s="104"/>
    </row>
    <row r="4" spans="1:2" ht="108.5">
      <c r="A4" s="22" t="s">
        <v>144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R81"/>
  <sheetViews>
    <sheetView showGridLines="0" zoomScaleNormal="100" workbookViewId="0">
      <pane ySplit="5" topLeftCell="A6" activePane="bottomLeft" state="frozen"/>
      <selection pane="bottomLeft"/>
    </sheetView>
  </sheetViews>
  <sheetFormatPr defaultColWidth="9.1796875" defaultRowHeight="15.5"/>
  <cols>
    <col min="1" max="1" width="27.7265625" style="1" customWidth="1"/>
    <col min="2" max="2" width="26.453125" style="1" customWidth="1"/>
    <col min="3" max="3" width="24.7265625" style="1" customWidth="1"/>
    <col min="4" max="4" width="11.453125" style="1" customWidth="1"/>
    <col min="5" max="5" width="12.1796875" style="1" customWidth="1"/>
    <col min="6" max="6" width="13.7265625" style="1" customWidth="1"/>
    <col min="7" max="7" width="14" style="1" bestFit="1" customWidth="1"/>
    <col min="8" max="12" width="11.453125" style="1" customWidth="1"/>
    <col min="13" max="13" width="14.7265625" style="1" bestFit="1" customWidth="1"/>
    <col min="14" max="14" width="14.1796875" style="1" bestFit="1" customWidth="1"/>
    <col min="15" max="15" width="11.453125" style="1" customWidth="1"/>
    <col min="16" max="16" width="9.1796875" style="1"/>
    <col min="17" max="17" width="12.81640625" style="1" bestFit="1" customWidth="1"/>
    <col min="18" max="16384" width="9.1796875" style="1"/>
  </cols>
  <sheetData>
    <row r="1" spans="1:15" customFormat="1" ht="23.5">
      <c r="A1" s="116" t="s">
        <v>76</v>
      </c>
      <c r="C1" s="16"/>
    </row>
    <row r="2" spans="1:15" s="2" customFormat="1">
      <c r="A2" s="2" t="s">
        <v>17</v>
      </c>
    </row>
    <row r="3" spans="1:15" s="2" customFormat="1">
      <c r="A3" s="2" t="s">
        <v>32</v>
      </c>
    </row>
    <row r="4" spans="1:15" s="2" customFormat="1">
      <c r="A4" s="2" t="s">
        <v>35</v>
      </c>
      <c r="I4" s="124"/>
    </row>
    <row r="5" spans="1:15" ht="46.5">
      <c r="A5" s="47" t="s">
        <v>77</v>
      </c>
      <c r="B5" s="66" t="s">
        <v>71</v>
      </c>
      <c r="C5" s="46" t="s">
        <v>122</v>
      </c>
      <c r="D5" s="46" t="s">
        <v>68</v>
      </c>
      <c r="E5" s="46" t="s">
        <v>92</v>
      </c>
      <c r="F5" s="49" t="s">
        <v>117</v>
      </c>
      <c r="G5" s="46" t="s">
        <v>85</v>
      </c>
      <c r="H5" s="46" t="s">
        <v>67</v>
      </c>
      <c r="I5" s="46" t="s">
        <v>24</v>
      </c>
      <c r="J5" s="46" t="s">
        <v>73</v>
      </c>
      <c r="K5" s="46" t="s">
        <v>130</v>
      </c>
      <c r="L5" s="46" t="s">
        <v>131</v>
      </c>
      <c r="M5" s="46" t="s">
        <v>93</v>
      </c>
      <c r="N5" s="49" t="s">
        <v>118</v>
      </c>
      <c r="O5" s="47" t="s">
        <v>70</v>
      </c>
    </row>
    <row r="6" spans="1:15" ht="18.75" customHeight="1">
      <c r="A6" s="95" t="s">
        <v>78</v>
      </c>
      <c r="B6" s="89" t="s">
        <v>141</v>
      </c>
      <c r="C6" s="89" t="str">
        <f>Month!C1062</f>
        <v>Belgium</v>
      </c>
      <c r="D6" s="67">
        <f>Calculation!E72</f>
        <v>0</v>
      </c>
      <c r="E6" s="67">
        <f>Calculation!F72</f>
        <v>48.25</v>
      </c>
      <c r="F6" s="68">
        <f>Calculation!G72</f>
        <v>48.25</v>
      </c>
      <c r="G6" s="67">
        <f>Calculation!H72</f>
        <v>2.23</v>
      </c>
      <c r="H6" s="67">
        <f>Calculation!I72</f>
        <v>86.5</v>
      </c>
      <c r="I6" s="67">
        <f>Calculation!J72</f>
        <v>20.55</v>
      </c>
      <c r="J6" s="67">
        <f>Calculation!K72</f>
        <v>0</v>
      </c>
      <c r="K6" s="67">
        <f>Calculation!L72</f>
        <v>333.70000000000005</v>
      </c>
      <c r="L6" s="67">
        <f>Calculation!M72</f>
        <v>4.4400000000000004</v>
      </c>
      <c r="M6" s="67">
        <f>Calculation!N72</f>
        <v>137.41</v>
      </c>
      <c r="N6" s="68">
        <f>Calculation!O72</f>
        <v>584.83000000000004</v>
      </c>
      <c r="O6" s="69">
        <f>Calculation!P72</f>
        <v>633.08000000000004</v>
      </c>
    </row>
    <row r="7" spans="1:15" ht="18.75" customHeight="1">
      <c r="A7" s="96" t="s">
        <v>78</v>
      </c>
      <c r="B7" s="106" t="s">
        <v>141</v>
      </c>
      <c r="C7" s="93" t="str">
        <f>Month!C1063</f>
        <v>Canada</v>
      </c>
      <c r="D7" s="70">
        <f>Calculation!E73</f>
        <v>231.35000000000002</v>
      </c>
      <c r="E7" s="70">
        <f>Calculation!F73</f>
        <v>40.4</v>
      </c>
      <c r="F7" s="71">
        <f>Calculation!G73</f>
        <v>271.75</v>
      </c>
      <c r="G7" s="70">
        <f>Calculation!H73</f>
        <v>0</v>
      </c>
      <c r="H7" s="70">
        <f>Calculation!I73</f>
        <v>0</v>
      </c>
      <c r="I7" s="70">
        <f>Calculation!J73</f>
        <v>0</v>
      </c>
      <c r="J7" s="70">
        <f>Calculation!K73</f>
        <v>0</v>
      </c>
      <c r="K7" s="70">
        <f>Calculation!L73</f>
        <v>0.63</v>
      </c>
      <c r="L7" s="70">
        <f>Calculation!M73</f>
        <v>0</v>
      </c>
      <c r="M7" s="70">
        <f>Calculation!N73</f>
        <v>0.45000000000000007</v>
      </c>
      <c r="N7" s="71">
        <f>Calculation!O73</f>
        <v>1.0799999999999998</v>
      </c>
      <c r="O7" s="72">
        <f>Calculation!P73</f>
        <v>272.83</v>
      </c>
    </row>
    <row r="8" spans="1:15" ht="18.75" customHeight="1">
      <c r="A8" s="96" t="s">
        <v>78</v>
      </c>
      <c r="B8" s="90" t="s">
        <v>141</v>
      </c>
      <c r="C8" s="90" t="str">
        <f>Month!C1064</f>
        <v>Finland</v>
      </c>
      <c r="D8" s="70">
        <f>Calculation!E74</f>
        <v>0</v>
      </c>
      <c r="E8" s="70">
        <f>Calculation!F74</f>
        <v>0.1</v>
      </c>
      <c r="F8" s="71">
        <f>Calculation!G74</f>
        <v>0.1</v>
      </c>
      <c r="G8" s="70">
        <f>Calculation!H74</f>
        <v>0</v>
      </c>
      <c r="H8" s="70">
        <f>Calculation!I74</f>
        <v>82.12</v>
      </c>
      <c r="I8" s="70">
        <f>Calculation!J74</f>
        <v>0</v>
      </c>
      <c r="J8" s="70">
        <f>Calculation!K74</f>
        <v>0</v>
      </c>
      <c r="K8" s="70">
        <f>Calculation!L74</f>
        <v>5.54</v>
      </c>
      <c r="L8" s="70">
        <f>Calculation!M74</f>
        <v>0</v>
      </c>
      <c r="M8" s="70">
        <f>Calculation!N74</f>
        <v>0.01</v>
      </c>
      <c r="N8" s="71">
        <f>Calculation!O74</f>
        <v>87.67</v>
      </c>
      <c r="O8" s="72">
        <f>Calculation!P74</f>
        <v>87.77</v>
      </c>
    </row>
    <row r="9" spans="1:15" ht="18.75" customHeight="1">
      <c r="A9" s="96" t="s">
        <v>78</v>
      </c>
      <c r="B9" s="90" t="s">
        <v>141</v>
      </c>
      <c r="C9" s="90" t="str">
        <f>Month!C1065</f>
        <v>France</v>
      </c>
      <c r="D9" s="70">
        <f>Calculation!E75</f>
        <v>0</v>
      </c>
      <c r="E9" s="70">
        <f>Calculation!F75</f>
        <v>0</v>
      </c>
      <c r="F9" s="71">
        <f>Calculation!G75</f>
        <v>0</v>
      </c>
      <c r="G9" s="70">
        <f>Calculation!H75</f>
        <v>0.13</v>
      </c>
      <c r="H9" s="70">
        <f>Calculation!I75</f>
        <v>0</v>
      </c>
      <c r="I9" s="70">
        <f>Calculation!J75</f>
        <v>14.63</v>
      </c>
      <c r="J9" s="70">
        <f>Calculation!K75</f>
        <v>0</v>
      </c>
      <c r="K9" s="70">
        <f>Calculation!L75</f>
        <v>59.97</v>
      </c>
      <c r="L9" s="70">
        <f>Calculation!M75</f>
        <v>0.5</v>
      </c>
      <c r="M9" s="70">
        <f>Calculation!N75</f>
        <v>82.7</v>
      </c>
      <c r="N9" s="71">
        <f>Calculation!O75</f>
        <v>157.93</v>
      </c>
      <c r="O9" s="72">
        <f>Calculation!P75</f>
        <v>157.93</v>
      </c>
    </row>
    <row r="10" spans="1:15" ht="18.75" customHeight="1">
      <c r="A10" s="96" t="s">
        <v>78</v>
      </c>
      <c r="B10" s="90" t="s">
        <v>141</v>
      </c>
      <c r="C10" s="90" t="str">
        <f>Month!C1066</f>
        <v>Germany</v>
      </c>
      <c r="D10" s="70">
        <f>Calculation!E76</f>
        <v>0</v>
      </c>
      <c r="E10" s="70">
        <f>Calculation!F76</f>
        <v>38.96</v>
      </c>
      <c r="F10" s="71">
        <f>Calculation!G76</f>
        <v>38.96</v>
      </c>
      <c r="G10" s="70">
        <f>Calculation!H76</f>
        <v>0.01</v>
      </c>
      <c r="H10" s="70">
        <f>Calculation!I76</f>
        <v>0.08</v>
      </c>
      <c r="I10" s="70">
        <f>Calculation!J76</f>
        <v>0</v>
      </c>
      <c r="J10" s="70">
        <f>Calculation!K76</f>
        <v>0</v>
      </c>
      <c r="K10" s="70">
        <f>Calculation!L76</f>
        <v>0.05</v>
      </c>
      <c r="L10" s="70">
        <f>Calculation!M76</f>
        <v>0</v>
      </c>
      <c r="M10" s="70">
        <f>Calculation!N76</f>
        <v>36.07</v>
      </c>
      <c r="N10" s="71">
        <f>Calculation!O76</f>
        <v>36.21</v>
      </c>
      <c r="O10" s="72">
        <f>Calculation!P76</f>
        <v>75.17</v>
      </c>
    </row>
    <row r="11" spans="1:15" ht="18.75" customHeight="1">
      <c r="A11" s="96" t="s">
        <v>78</v>
      </c>
      <c r="B11" s="90" t="s">
        <v>141</v>
      </c>
      <c r="C11" s="90" t="str">
        <f>Month!C1067</f>
        <v>India</v>
      </c>
      <c r="D11" s="70">
        <f>Calculation!E77</f>
        <v>0</v>
      </c>
      <c r="E11" s="70">
        <f>Calculation!F77</f>
        <v>0</v>
      </c>
      <c r="F11" s="71">
        <f>Calculation!G77</f>
        <v>0</v>
      </c>
      <c r="G11" s="70">
        <f>Calculation!H77</f>
        <v>0</v>
      </c>
      <c r="H11" s="70">
        <f>Calculation!I77</f>
        <v>0</v>
      </c>
      <c r="I11" s="70">
        <f>Calculation!J77</f>
        <v>329.48</v>
      </c>
      <c r="J11" s="70">
        <f>Calculation!K77</f>
        <v>0</v>
      </c>
      <c r="K11" s="70">
        <f>Calculation!L77</f>
        <v>316.41999999999996</v>
      </c>
      <c r="L11" s="70">
        <f>Calculation!M77</f>
        <v>0</v>
      </c>
      <c r="M11" s="70">
        <f>Calculation!N77</f>
        <v>3.89</v>
      </c>
      <c r="N11" s="71">
        <f>Calculation!O77</f>
        <v>649.79</v>
      </c>
      <c r="O11" s="72">
        <f>Calculation!P77</f>
        <v>649.79</v>
      </c>
    </row>
    <row r="12" spans="1:15" ht="18.75" customHeight="1">
      <c r="A12" s="96" t="s">
        <v>78</v>
      </c>
      <c r="B12" s="90" t="s">
        <v>141</v>
      </c>
      <c r="C12" s="90" t="str">
        <f>Month!C1068</f>
        <v>Ireland</v>
      </c>
      <c r="D12" s="70">
        <f>Calculation!E78</f>
        <v>0</v>
      </c>
      <c r="E12" s="70">
        <f>Calculation!F78</f>
        <v>132.20999999999998</v>
      </c>
      <c r="F12" s="71">
        <f>Calculation!G78</f>
        <v>132.20999999999998</v>
      </c>
      <c r="G12" s="70">
        <f>Calculation!H78</f>
        <v>0.02</v>
      </c>
      <c r="H12" s="70">
        <f>Calculation!I78</f>
        <v>80.88</v>
      </c>
      <c r="I12" s="70">
        <f>Calculation!J78</f>
        <v>13.08</v>
      </c>
      <c r="J12" s="70">
        <f>Calculation!K78</f>
        <v>26.82</v>
      </c>
      <c r="K12" s="70">
        <f>Calculation!L78</f>
        <v>3.63</v>
      </c>
      <c r="L12" s="70">
        <f>Calculation!M78</f>
        <v>0.08</v>
      </c>
      <c r="M12" s="70">
        <f>Calculation!N78</f>
        <v>13.739999999999998</v>
      </c>
      <c r="N12" s="71">
        <f>Calculation!O78</f>
        <v>138.25</v>
      </c>
      <c r="O12" s="72">
        <f>Calculation!P78</f>
        <v>270.46000000000004</v>
      </c>
    </row>
    <row r="13" spans="1:15" ht="18.75" customHeight="1">
      <c r="A13" s="96" t="s">
        <v>78</v>
      </c>
      <c r="B13" s="90" t="s">
        <v>141</v>
      </c>
      <c r="C13" s="90" t="str">
        <f>Month!C1069</f>
        <v>Kuwait</v>
      </c>
      <c r="D13" s="70">
        <f>Calculation!E79</f>
        <v>0</v>
      </c>
      <c r="E13" s="70">
        <f>Calculation!F79</f>
        <v>6.6</v>
      </c>
      <c r="F13" s="71">
        <f>Calculation!G79</f>
        <v>6.6</v>
      </c>
      <c r="G13" s="70">
        <f>Calculation!H79</f>
        <v>0</v>
      </c>
      <c r="H13" s="70">
        <f>Calculation!I79</f>
        <v>0</v>
      </c>
      <c r="I13" s="70">
        <f>Calculation!J79</f>
        <v>724.03</v>
      </c>
      <c r="J13" s="70">
        <f>Calculation!K79</f>
        <v>0</v>
      </c>
      <c r="K13" s="70">
        <f>Calculation!L79</f>
        <v>110.5</v>
      </c>
      <c r="L13" s="70">
        <f>Calculation!M79</f>
        <v>0</v>
      </c>
      <c r="M13" s="70">
        <f>Calculation!N79</f>
        <v>0</v>
      </c>
      <c r="N13" s="71">
        <f>Calculation!O79</f>
        <v>834.53</v>
      </c>
      <c r="O13" s="72">
        <f>Calculation!P79</f>
        <v>841.13</v>
      </c>
    </row>
    <row r="14" spans="1:15" ht="18.75" customHeight="1">
      <c r="A14" s="96" t="s">
        <v>78</v>
      </c>
      <c r="B14" s="90" t="s">
        <v>141</v>
      </c>
      <c r="C14" s="90" t="str">
        <f>Month!C1070</f>
        <v>Libya</v>
      </c>
      <c r="D14" s="70">
        <f>Calculation!E80</f>
        <v>817.42</v>
      </c>
      <c r="E14" s="70">
        <f>Calculation!F80</f>
        <v>0</v>
      </c>
      <c r="F14" s="71">
        <f>Calculation!G80</f>
        <v>817.42</v>
      </c>
      <c r="G14" s="70">
        <f>Calculation!H80</f>
        <v>0</v>
      </c>
      <c r="H14" s="70">
        <f>Calculation!I80</f>
        <v>0</v>
      </c>
      <c r="I14" s="70">
        <f>Calculation!J80</f>
        <v>0</v>
      </c>
      <c r="J14" s="70">
        <f>Calculation!K80</f>
        <v>0</v>
      </c>
      <c r="K14" s="70">
        <f>Calculation!L80</f>
        <v>0</v>
      </c>
      <c r="L14" s="70">
        <f>Calculation!M80</f>
        <v>0</v>
      </c>
      <c r="M14" s="70">
        <f>Calculation!N80</f>
        <v>0</v>
      </c>
      <c r="N14" s="71">
        <f>Calculation!O80</f>
        <v>0</v>
      </c>
      <c r="O14" s="72">
        <f>Calculation!P80</f>
        <v>817.42</v>
      </c>
    </row>
    <row r="15" spans="1:15" ht="18.75" customHeight="1">
      <c r="A15" s="96" t="s">
        <v>78</v>
      </c>
      <c r="B15" s="90" t="s">
        <v>141</v>
      </c>
      <c r="C15" s="90" t="str">
        <f>Month!C1071</f>
        <v>Netherlands</v>
      </c>
      <c r="D15" s="70">
        <f>Calculation!E81</f>
        <v>0</v>
      </c>
      <c r="E15" s="70">
        <f>Calculation!F81</f>
        <v>258.90999999999997</v>
      </c>
      <c r="F15" s="71">
        <f>Calculation!G81</f>
        <v>258.90999999999997</v>
      </c>
      <c r="G15" s="70">
        <f>Calculation!H81</f>
        <v>3.29</v>
      </c>
      <c r="H15" s="70">
        <f>Calculation!I81</f>
        <v>235</v>
      </c>
      <c r="I15" s="70">
        <f>Calculation!J81</f>
        <v>378.75</v>
      </c>
      <c r="J15" s="70">
        <f>Calculation!K81</f>
        <v>64.759999999999991</v>
      </c>
      <c r="K15" s="70">
        <f>Calculation!L81</f>
        <v>916.29</v>
      </c>
      <c r="L15" s="70">
        <f>Calculation!M81</f>
        <v>5</v>
      </c>
      <c r="M15" s="70">
        <f>Calculation!N81</f>
        <v>305.99</v>
      </c>
      <c r="N15" s="71">
        <f>Calculation!O81</f>
        <v>1909.08</v>
      </c>
      <c r="O15" s="72">
        <f>Calculation!P81</f>
        <v>2167.9899999999998</v>
      </c>
    </row>
    <row r="16" spans="1:15" ht="18.75" customHeight="1">
      <c r="A16" s="96" t="s">
        <v>78</v>
      </c>
      <c r="B16" s="90" t="s">
        <v>141</v>
      </c>
      <c r="C16" s="90" t="str">
        <f>Month!C1072</f>
        <v>Nigeria</v>
      </c>
      <c r="D16" s="70">
        <f>Calculation!E82</f>
        <v>474.53999999999996</v>
      </c>
      <c r="E16" s="70">
        <f>Calculation!F82</f>
        <v>0</v>
      </c>
      <c r="F16" s="71">
        <f>Calculation!G82</f>
        <v>474.53999999999996</v>
      </c>
      <c r="G16" s="70">
        <f>Calculation!H82</f>
        <v>0</v>
      </c>
      <c r="H16" s="70">
        <f>Calculation!I82</f>
        <v>0</v>
      </c>
      <c r="I16" s="70">
        <f>Calculation!J82</f>
        <v>0</v>
      </c>
      <c r="J16" s="70">
        <f>Calculation!K82</f>
        <v>0</v>
      </c>
      <c r="K16" s="70">
        <f>Calculation!L82</f>
        <v>14.99</v>
      </c>
      <c r="L16" s="70">
        <f>Calculation!M82</f>
        <v>0</v>
      </c>
      <c r="M16" s="70">
        <f>Calculation!N82</f>
        <v>0</v>
      </c>
      <c r="N16" s="71">
        <f>Calculation!O82</f>
        <v>14.99</v>
      </c>
      <c r="O16" s="72">
        <f>Calculation!P82</f>
        <v>489.53</v>
      </c>
    </row>
    <row r="17" spans="1:17" ht="18.75" customHeight="1">
      <c r="A17" s="96" t="s">
        <v>78</v>
      </c>
      <c r="B17" s="90" t="s">
        <v>141</v>
      </c>
      <c r="C17" s="90" t="str">
        <f>Month!C1073</f>
        <v>Norway</v>
      </c>
      <c r="D17" s="70">
        <f>Calculation!E83</f>
        <v>3828.4700000000003</v>
      </c>
      <c r="E17" s="70">
        <f>Calculation!F83</f>
        <v>0</v>
      </c>
      <c r="F17" s="71">
        <f>Calculation!G83</f>
        <v>3828.4700000000003</v>
      </c>
      <c r="G17" s="70">
        <f>Calculation!H83</f>
        <v>0</v>
      </c>
      <c r="H17" s="70">
        <f>Calculation!I83</f>
        <v>110.63</v>
      </c>
      <c r="I17" s="70">
        <f>Calculation!J83</f>
        <v>12.71</v>
      </c>
      <c r="J17" s="70">
        <f>Calculation!K83</f>
        <v>0</v>
      </c>
      <c r="K17" s="70">
        <f>Calculation!L83</f>
        <v>0</v>
      </c>
      <c r="L17" s="70">
        <f>Calculation!M83</f>
        <v>0</v>
      </c>
      <c r="M17" s="70">
        <f>Calculation!N83</f>
        <v>20.91</v>
      </c>
      <c r="N17" s="71">
        <f>Calculation!O83</f>
        <v>144.25</v>
      </c>
      <c r="O17" s="72">
        <f>Calculation!P83</f>
        <v>3972.7200000000003</v>
      </c>
    </row>
    <row r="18" spans="1:17" ht="18.75" customHeight="1">
      <c r="A18" s="96" t="s">
        <v>78</v>
      </c>
      <c r="B18" s="90" t="s">
        <v>141</v>
      </c>
      <c r="C18" s="90" t="str">
        <f>Month!C1074</f>
        <v>Qatar</v>
      </c>
      <c r="D18" s="70">
        <f>Calculation!E84</f>
        <v>0</v>
      </c>
      <c r="E18" s="70">
        <f>Calculation!F84</f>
        <v>0</v>
      </c>
      <c r="F18" s="71">
        <f>Calculation!G84</f>
        <v>0</v>
      </c>
      <c r="G18" s="70">
        <f>Calculation!H84</f>
        <v>0</v>
      </c>
      <c r="H18" s="70">
        <f>Calculation!I84</f>
        <v>0</v>
      </c>
      <c r="I18" s="70">
        <f>Calculation!J84</f>
        <v>0</v>
      </c>
      <c r="J18" s="70">
        <f>Calculation!K84</f>
        <v>0</v>
      </c>
      <c r="K18" s="70">
        <f>Calculation!L84</f>
        <v>57.949999999999996</v>
      </c>
      <c r="L18" s="70">
        <f>Calculation!M84</f>
        <v>0</v>
      </c>
      <c r="M18" s="70">
        <f>Calculation!N84</f>
        <v>0</v>
      </c>
      <c r="N18" s="71">
        <f>Calculation!O84</f>
        <v>57.949999999999996</v>
      </c>
      <c r="O18" s="72">
        <f>Calculation!P84</f>
        <v>57.949999999999996</v>
      </c>
    </row>
    <row r="19" spans="1:17" ht="18.75" customHeight="1">
      <c r="A19" s="96" t="s">
        <v>78</v>
      </c>
      <c r="B19" s="90" t="s">
        <v>141</v>
      </c>
      <c r="C19" s="90" t="str">
        <f>Month!C1075</f>
        <v>Russian Federation</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c r="Q19" s="88"/>
    </row>
    <row r="20" spans="1:17" ht="18.75" customHeight="1">
      <c r="A20" s="96" t="s">
        <v>78</v>
      </c>
      <c r="B20" s="90" t="s">
        <v>141</v>
      </c>
      <c r="C20" s="90" t="str">
        <f>Month!C1076</f>
        <v>Saudi Arabia</v>
      </c>
      <c r="D20" s="70">
        <f>Calculation!E86</f>
        <v>0</v>
      </c>
      <c r="E20" s="70">
        <f>Calculation!F86</f>
        <v>111.16</v>
      </c>
      <c r="F20" s="71">
        <f>Calculation!G86</f>
        <v>111.16</v>
      </c>
      <c r="G20" s="70">
        <f>Calculation!H86</f>
        <v>0</v>
      </c>
      <c r="H20" s="70">
        <f>Calculation!I86</f>
        <v>0</v>
      </c>
      <c r="I20" s="70">
        <f>Calculation!J86</f>
        <v>239.91</v>
      </c>
      <c r="J20" s="70">
        <f>Calculation!K86</f>
        <v>0</v>
      </c>
      <c r="K20" s="70">
        <f>Calculation!L86</f>
        <v>613.4</v>
      </c>
      <c r="L20" s="70">
        <f>Calculation!M86</f>
        <v>0</v>
      </c>
      <c r="M20" s="70">
        <f>Calculation!N86</f>
        <v>0</v>
      </c>
      <c r="N20" s="71">
        <f>Calculation!O86</f>
        <v>853.31000000000006</v>
      </c>
      <c r="O20" s="72">
        <f>Calculation!P86</f>
        <v>964.46999999999991</v>
      </c>
      <c r="Q20" s="88"/>
    </row>
    <row r="21" spans="1:17" ht="18.75" customHeight="1">
      <c r="A21" s="96" t="s">
        <v>78</v>
      </c>
      <c r="B21" s="90" t="s">
        <v>141</v>
      </c>
      <c r="C21" s="90" t="str">
        <f>Month!C1077</f>
        <v>Spain</v>
      </c>
      <c r="D21" s="70">
        <f>Calculation!E87</f>
        <v>0</v>
      </c>
      <c r="E21" s="70">
        <f>Calculation!F87</f>
        <v>0</v>
      </c>
      <c r="F21" s="71">
        <f>Calculation!G87</f>
        <v>0</v>
      </c>
      <c r="G21" s="70">
        <f>Calculation!H87</f>
        <v>0</v>
      </c>
      <c r="H21" s="70">
        <f>Calculation!I87</f>
        <v>36.57</v>
      </c>
      <c r="I21" s="70">
        <f>Calculation!J87</f>
        <v>0</v>
      </c>
      <c r="J21" s="70">
        <f>Calculation!K87</f>
        <v>0</v>
      </c>
      <c r="K21" s="70">
        <f>Calculation!L87</f>
        <v>0</v>
      </c>
      <c r="L21" s="70">
        <f>Calculation!M87</f>
        <v>0</v>
      </c>
      <c r="M21" s="70">
        <f>Calculation!N87</f>
        <v>47.050000000000004</v>
      </c>
      <c r="N21" s="71">
        <f>Calculation!O87</f>
        <v>83.62</v>
      </c>
      <c r="O21" s="72">
        <f>Calculation!P87</f>
        <v>83.62</v>
      </c>
    </row>
    <row r="22" spans="1:17" ht="18.75" customHeight="1">
      <c r="A22" s="96" t="s">
        <v>78</v>
      </c>
      <c r="B22" s="90" t="s">
        <v>141</v>
      </c>
      <c r="C22" s="90" t="str">
        <f>Month!C1078</f>
        <v>Sweden</v>
      </c>
      <c r="D22" s="70">
        <f>Calculation!E88</f>
        <v>0.1</v>
      </c>
      <c r="E22" s="70">
        <f>Calculation!F88</f>
        <v>26.82</v>
      </c>
      <c r="F22" s="71">
        <f>Calculation!G88</f>
        <v>26.919999999999998</v>
      </c>
      <c r="G22" s="70">
        <f>Calculation!H88</f>
        <v>0</v>
      </c>
      <c r="H22" s="70">
        <f>Calculation!I88</f>
        <v>107.89</v>
      </c>
      <c r="I22" s="70">
        <f>Calculation!J88</f>
        <v>0</v>
      </c>
      <c r="J22" s="70">
        <f>Calculation!K88</f>
        <v>0</v>
      </c>
      <c r="K22" s="70">
        <f>Calculation!L88</f>
        <v>0.02</v>
      </c>
      <c r="L22" s="70">
        <f>Calculation!M88</f>
        <v>0</v>
      </c>
      <c r="M22" s="70">
        <f>Calculation!N88</f>
        <v>22.4</v>
      </c>
      <c r="N22" s="71">
        <f>Calculation!O88</f>
        <v>130.31</v>
      </c>
      <c r="O22" s="72">
        <f>Calculation!P88</f>
        <v>157.22999999999999</v>
      </c>
    </row>
    <row r="23" spans="1:17" ht="18.75" customHeight="1">
      <c r="A23" s="96" t="s">
        <v>78</v>
      </c>
      <c r="B23" s="90" t="s">
        <v>141</v>
      </c>
      <c r="C23" s="90" t="str">
        <f>Month!C1079</f>
        <v>Turkey</v>
      </c>
      <c r="D23" s="70">
        <f>Calculation!E89</f>
        <v>521.79</v>
      </c>
      <c r="E23" s="70">
        <f>Calculation!F89</f>
        <v>0</v>
      </c>
      <c r="F23" s="71">
        <f>Calculation!G89</f>
        <v>521.79</v>
      </c>
      <c r="G23" s="70">
        <f>Calculation!H89</f>
        <v>0</v>
      </c>
      <c r="H23" s="70">
        <f>Calculation!I89</f>
        <v>7.9</v>
      </c>
      <c r="I23" s="70">
        <f>Calculation!J89</f>
        <v>0</v>
      </c>
      <c r="J23" s="70">
        <f>Calculation!K89</f>
        <v>0</v>
      </c>
      <c r="K23" s="70">
        <f>Calculation!L89</f>
        <v>0</v>
      </c>
      <c r="L23" s="70">
        <f>Calculation!M89</f>
        <v>0</v>
      </c>
      <c r="M23" s="70">
        <f>Calculation!N89</f>
        <v>6.8999999999999995</v>
      </c>
      <c r="N23" s="71">
        <f>Calculation!O89</f>
        <v>14.8</v>
      </c>
      <c r="O23" s="72">
        <f>Calculation!P89</f>
        <v>536.59</v>
      </c>
    </row>
    <row r="24" spans="1:17" ht="18.75" customHeight="1">
      <c r="A24" s="96" t="s">
        <v>78</v>
      </c>
      <c r="B24" s="90" t="s">
        <v>141</v>
      </c>
      <c r="C24" s="90" t="str">
        <f>Month!C1080</f>
        <v>United Arab Emirates</v>
      </c>
      <c r="D24" s="70">
        <f>Calculation!E90</f>
        <v>73.3</v>
      </c>
      <c r="E24" s="70">
        <f>Calculation!F90</f>
        <v>0</v>
      </c>
      <c r="F24" s="71">
        <f>Calculation!G90</f>
        <v>73.3</v>
      </c>
      <c r="G24" s="70">
        <f>Calculation!H90</f>
        <v>0</v>
      </c>
      <c r="H24" s="70">
        <f>Calculation!I90</f>
        <v>0</v>
      </c>
      <c r="I24" s="70">
        <f>Calculation!J90</f>
        <v>362.16999999999996</v>
      </c>
      <c r="J24" s="70">
        <f>Calculation!K90</f>
        <v>0</v>
      </c>
      <c r="K24" s="70">
        <f>Calculation!L90</f>
        <v>67.510000000000005</v>
      </c>
      <c r="L24" s="70">
        <f>Calculation!M90</f>
        <v>0.14000000000000001</v>
      </c>
      <c r="M24" s="70">
        <f>Calculation!N90</f>
        <v>2.15</v>
      </c>
      <c r="N24" s="71">
        <f>Calculation!O90</f>
        <v>431.97</v>
      </c>
      <c r="O24" s="72">
        <f>Calculation!P90</f>
        <v>505.27</v>
      </c>
    </row>
    <row r="25" spans="1:17" ht="18.75" customHeight="1">
      <c r="A25" s="96" t="s">
        <v>78</v>
      </c>
      <c r="B25" s="90" t="s">
        <v>141</v>
      </c>
      <c r="C25" s="90" t="str">
        <f>Month!C1081</f>
        <v>United States</v>
      </c>
      <c r="D25" s="70">
        <f>Calculation!E91</f>
        <v>3266.13</v>
      </c>
      <c r="E25" s="70">
        <f>Calculation!F91</f>
        <v>0</v>
      </c>
      <c r="F25" s="71">
        <f>Calculation!G91</f>
        <v>3266.13</v>
      </c>
      <c r="G25" s="70">
        <f>Calculation!H91</f>
        <v>1.36</v>
      </c>
      <c r="H25" s="70">
        <f>Calculation!I91</f>
        <v>38.729999999999997</v>
      </c>
      <c r="I25" s="70">
        <f>Calculation!J91</f>
        <v>62.96</v>
      </c>
      <c r="J25" s="70">
        <f>Calculation!K91</f>
        <v>0</v>
      </c>
      <c r="K25" s="70">
        <f>Calculation!L91</f>
        <v>781.19</v>
      </c>
      <c r="L25" s="70">
        <f>Calculation!M91</f>
        <v>30.11</v>
      </c>
      <c r="M25" s="70">
        <f>Calculation!N91</f>
        <v>122.1</v>
      </c>
      <c r="N25" s="71">
        <f>Calculation!O91</f>
        <v>1036.45</v>
      </c>
      <c r="O25" s="72">
        <f>Calculation!P91</f>
        <v>4302.58</v>
      </c>
    </row>
    <row r="26" spans="1:17" ht="18.75" customHeight="1">
      <c r="A26" s="96" t="s">
        <v>78</v>
      </c>
      <c r="B26" s="90" t="s">
        <v>141</v>
      </c>
      <c r="C26" s="90" t="str">
        <f>Month!C1082</f>
        <v>Other</v>
      </c>
      <c r="D26" s="70">
        <f>Calculation!E92</f>
        <v>1370.5900000000001</v>
      </c>
      <c r="E26" s="70">
        <f>Calculation!F92</f>
        <v>335.01</v>
      </c>
      <c r="F26" s="71">
        <f>Calculation!G92</f>
        <v>1705.6</v>
      </c>
      <c r="G26" s="70">
        <f>Calculation!H92</f>
        <v>61.879999999999995</v>
      </c>
      <c r="H26" s="70">
        <f>Calculation!I92</f>
        <v>67.03</v>
      </c>
      <c r="I26" s="70">
        <f>Calculation!J92</f>
        <v>425.35</v>
      </c>
      <c r="J26" s="70">
        <f>Calculation!K92</f>
        <v>1.79</v>
      </c>
      <c r="K26" s="70">
        <f>Calculation!L92</f>
        <v>35.659999999999997</v>
      </c>
      <c r="L26" s="70">
        <f>Calculation!M92</f>
        <v>0</v>
      </c>
      <c r="M26" s="70">
        <f>Calculation!N92</f>
        <v>132.49</v>
      </c>
      <c r="N26" s="71">
        <f>Calculation!O92</f>
        <v>724.19999999999993</v>
      </c>
      <c r="O26" s="72">
        <f>Calculation!P92</f>
        <v>2429.8000000000002</v>
      </c>
    </row>
    <row r="27" spans="1:17" ht="18.75" customHeight="1">
      <c r="A27" s="125" t="s">
        <v>78</v>
      </c>
      <c r="B27" s="125" t="s">
        <v>141</v>
      </c>
      <c r="C27" s="94" t="str">
        <f>Month!C1083</f>
        <v>Total imports</v>
      </c>
      <c r="D27" s="73">
        <f>Calculation!E93</f>
        <v>10583.69</v>
      </c>
      <c r="E27" s="73">
        <f>Calculation!F93</f>
        <v>998.42</v>
      </c>
      <c r="F27" s="74">
        <f>Calculation!G93</f>
        <v>11582.11</v>
      </c>
      <c r="G27" s="73">
        <f>Calculation!H93</f>
        <v>68.919999999999987</v>
      </c>
      <c r="H27" s="73">
        <f>Calculation!I93</f>
        <v>853.33</v>
      </c>
      <c r="I27" s="73">
        <f>Calculation!J93</f>
        <v>2583.62</v>
      </c>
      <c r="J27" s="73">
        <f>Calculation!K93</f>
        <v>93.36999999999999</v>
      </c>
      <c r="K27" s="73">
        <f>Calculation!L93</f>
        <v>3317.45</v>
      </c>
      <c r="L27" s="73">
        <f>Calculation!M93</f>
        <v>40.270000000000003</v>
      </c>
      <c r="M27" s="73">
        <f>Calculation!N93</f>
        <v>934.26</v>
      </c>
      <c r="N27" s="74">
        <f>Calculation!O93</f>
        <v>7891.2199999999993</v>
      </c>
      <c r="O27" s="75">
        <f>Calculation!P93</f>
        <v>19473.329999999998</v>
      </c>
    </row>
    <row r="28" spans="1:17" ht="18.75" customHeight="1">
      <c r="A28" s="96" t="s">
        <v>78</v>
      </c>
      <c r="B28" s="90" t="s">
        <v>142</v>
      </c>
      <c r="C28" s="89" t="str">
        <f>Month!C1062</f>
        <v>Belgium</v>
      </c>
      <c r="D28" s="67">
        <f>Calculation!Q72</f>
        <v>0</v>
      </c>
      <c r="E28" s="67">
        <f>Calculation!R72</f>
        <v>23.88</v>
      </c>
      <c r="F28" s="68">
        <f>Calculation!S72</f>
        <v>23.88</v>
      </c>
      <c r="G28" s="67">
        <f>Calculation!T72</f>
        <v>5.12</v>
      </c>
      <c r="H28" s="67">
        <f>Calculation!U72</f>
        <v>140.16</v>
      </c>
      <c r="I28" s="67">
        <f>Calculation!V72</f>
        <v>36.1</v>
      </c>
      <c r="J28" s="67">
        <f>Calculation!W72</f>
        <v>0.03</v>
      </c>
      <c r="K28" s="67">
        <f>Calculation!X72</f>
        <v>523.40000000000009</v>
      </c>
      <c r="L28" s="67">
        <f>Calculation!Y72</f>
        <v>15.54</v>
      </c>
      <c r="M28" s="67">
        <f>Calculation!Z72</f>
        <v>55.43</v>
      </c>
      <c r="N28" s="68">
        <f>Calculation!AA72</f>
        <v>775.78</v>
      </c>
      <c r="O28" s="69">
        <f>Calculation!AB72</f>
        <v>799.66</v>
      </c>
      <c r="Q28" s="87"/>
    </row>
    <row r="29" spans="1:17" ht="18.75" customHeight="1">
      <c r="A29" s="96" t="s">
        <v>78</v>
      </c>
      <c r="B29" s="90" t="s">
        <v>142</v>
      </c>
      <c r="C29" s="90" t="str">
        <f>Month!C1063</f>
        <v>Canada</v>
      </c>
      <c r="D29" s="70">
        <f>Calculation!Q73</f>
        <v>93.38</v>
      </c>
      <c r="E29" s="70">
        <f>Calculation!R73</f>
        <v>0</v>
      </c>
      <c r="F29" s="71">
        <f>Calculation!S73</f>
        <v>93.38</v>
      </c>
      <c r="G29" s="70">
        <f>Calculation!T73</f>
        <v>0</v>
      </c>
      <c r="H29" s="70">
        <f>Calculation!U73</f>
        <v>0</v>
      </c>
      <c r="I29" s="70">
        <f>Calculation!V73</f>
        <v>0</v>
      </c>
      <c r="J29" s="70">
        <f>Calculation!W73</f>
        <v>0</v>
      </c>
      <c r="K29" s="70">
        <f>Calculation!X73</f>
        <v>0</v>
      </c>
      <c r="L29" s="70">
        <f>Calculation!Y73</f>
        <v>0</v>
      </c>
      <c r="M29" s="70">
        <f>Calculation!Z73</f>
        <v>0.30000000000000004</v>
      </c>
      <c r="N29" s="71">
        <f>Calculation!AA73</f>
        <v>0.30000000000000004</v>
      </c>
      <c r="O29" s="72">
        <f>Calculation!AB73</f>
        <v>93.679999999999993</v>
      </c>
      <c r="Q29" s="87"/>
    </row>
    <row r="30" spans="1:17" ht="18.75" customHeight="1">
      <c r="A30" s="96" t="s">
        <v>78</v>
      </c>
      <c r="B30" s="90" t="s">
        <v>142</v>
      </c>
      <c r="C30" s="90" t="str">
        <f>Month!C1064</f>
        <v>Finland</v>
      </c>
      <c r="D30" s="70">
        <f>Calculation!Q74</f>
        <v>0</v>
      </c>
      <c r="E30" s="70">
        <f>Calculation!R74</f>
        <v>0</v>
      </c>
      <c r="F30" s="71">
        <f>Calculation!S74</f>
        <v>0</v>
      </c>
      <c r="G30" s="70">
        <f>Calculation!T74</f>
        <v>0</v>
      </c>
      <c r="H30" s="70">
        <f>Calculation!U74</f>
        <v>2.57</v>
      </c>
      <c r="I30" s="70">
        <f>Calculation!V74</f>
        <v>0</v>
      </c>
      <c r="J30" s="70">
        <f>Calculation!W74</f>
        <v>0</v>
      </c>
      <c r="K30" s="70">
        <f>Calculation!X74</f>
        <v>0</v>
      </c>
      <c r="L30" s="70">
        <f>Calculation!Y74</f>
        <v>0</v>
      </c>
      <c r="M30" s="70">
        <f>Calculation!Z74</f>
        <v>0.02</v>
      </c>
      <c r="N30" s="71">
        <f>Calculation!AA74</f>
        <v>2.59</v>
      </c>
      <c r="O30" s="72">
        <f>Calculation!AB74</f>
        <v>2.59</v>
      </c>
      <c r="Q30" s="87"/>
    </row>
    <row r="31" spans="1:17" ht="18.75" customHeight="1">
      <c r="A31" s="96" t="s">
        <v>78</v>
      </c>
      <c r="B31" s="90" t="s">
        <v>142</v>
      </c>
      <c r="C31" s="90" t="str">
        <f>Month!C1065</f>
        <v>France</v>
      </c>
      <c r="D31" s="70">
        <f>Calculation!Q75</f>
        <v>0</v>
      </c>
      <c r="E31" s="70">
        <f>Calculation!R75</f>
        <v>22.18</v>
      </c>
      <c r="F31" s="71">
        <f>Calculation!S75</f>
        <v>22.18</v>
      </c>
      <c r="G31" s="70">
        <f>Calculation!T75</f>
        <v>0.11</v>
      </c>
      <c r="H31" s="70">
        <f>Calculation!U75</f>
        <v>0.4</v>
      </c>
      <c r="I31" s="70">
        <f>Calculation!V75</f>
        <v>15.92</v>
      </c>
      <c r="J31" s="70">
        <f>Calculation!W75</f>
        <v>0</v>
      </c>
      <c r="K31" s="70">
        <f>Calculation!X75</f>
        <v>23.52</v>
      </c>
      <c r="L31" s="70">
        <f>Calculation!Y75</f>
        <v>3.78</v>
      </c>
      <c r="M31" s="70">
        <f>Calculation!Z75</f>
        <v>54.629999999999995</v>
      </c>
      <c r="N31" s="71">
        <f>Calculation!AA75</f>
        <v>98.36</v>
      </c>
      <c r="O31" s="72">
        <f>Calculation!AB75</f>
        <v>120.53999999999999</v>
      </c>
      <c r="Q31" s="87"/>
    </row>
    <row r="32" spans="1:17" ht="18.75" customHeight="1">
      <c r="A32" s="96" t="s">
        <v>78</v>
      </c>
      <c r="B32" s="90" t="s">
        <v>142</v>
      </c>
      <c r="C32" s="90" t="str">
        <f>Month!C1066</f>
        <v>Germany</v>
      </c>
      <c r="D32" s="70">
        <f>Calculation!Q76</f>
        <v>0</v>
      </c>
      <c r="E32" s="70">
        <f>Calculation!R76</f>
        <v>19.810000000000002</v>
      </c>
      <c r="F32" s="71">
        <f>Calculation!S76</f>
        <v>19.810000000000002</v>
      </c>
      <c r="G32" s="70">
        <f>Calculation!T76</f>
        <v>0.05</v>
      </c>
      <c r="H32" s="70">
        <f>Calculation!U76</f>
        <v>7.0000000000000007E-2</v>
      </c>
      <c r="I32" s="70">
        <f>Calculation!V76</f>
        <v>0</v>
      </c>
      <c r="J32" s="70">
        <f>Calculation!W76</f>
        <v>0</v>
      </c>
      <c r="K32" s="70">
        <f>Calculation!X76</f>
        <v>1.18</v>
      </c>
      <c r="L32" s="70">
        <f>Calculation!Y76</f>
        <v>0</v>
      </c>
      <c r="M32" s="70">
        <f>Calculation!Z76</f>
        <v>36.57</v>
      </c>
      <c r="N32" s="71">
        <f>Calculation!AA76</f>
        <v>37.870000000000005</v>
      </c>
      <c r="O32" s="72">
        <f>Calculation!AB76</f>
        <v>57.680000000000007</v>
      </c>
      <c r="Q32" s="87"/>
    </row>
    <row r="33" spans="1:18" ht="18.75" customHeight="1">
      <c r="A33" s="96" t="s">
        <v>78</v>
      </c>
      <c r="B33" s="90" t="s">
        <v>142</v>
      </c>
      <c r="C33" s="90" t="str">
        <f>Month!C1067</f>
        <v>India</v>
      </c>
      <c r="D33" s="70">
        <f>Calculation!Q77</f>
        <v>0.31</v>
      </c>
      <c r="E33" s="70">
        <f>Calculation!R77</f>
        <v>0</v>
      </c>
      <c r="F33" s="71">
        <f>Calculation!S77</f>
        <v>0.31</v>
      </c>
      <c r="G33" s="70">
        <f>Calculation!T77</f>
        <v>0</v>
      </c>
      <c r="H33" s="70">
        <f>Calculation!U77</f>
        <v>4.95</v>
      </c>
      <c r="I33" s="70">
        <f>Calculation!V77</f>
        <v>703.18000000000006</v>
      </c>
      <c r="J33" s="70">
        <f>Calculation!W77</f>
        <v>0</v>
      </c>
      <c r="K33" s="70">
        <f>Calculation!X77</f>
        <v>44.45</v>
      </c>
      <c r="L33" s="70">
        <f>Calculation!Y77</f>
        <v>10.43</v>
      </c>
      <c r="M33" s="70">
        <f>Calculation!Z77</f>
        <v>0.5</v>
      </c>
      <c r="N33" s="71">
        <f>Calculation!AA77</f>
        <v>763.51</v>
      </c>
      <c r="O33" s="72">
        <f>Calculation!AB77</f>
        <v>763.81999999999994</v>
      </c>
      <c r="Q33" s="87"/>
    </row>
    <row r="34" spans="1:18" ht="18.75" customHeight="1">
      <c r="A34" s="96" t="s">
        <v>78</v>
      </c>
      <c r="B34" s="90" t="s">
        <v>142</v>
      </c>
      <c r="C34" s="90" t="str">
        <f>Month!C1068</f>
        <v>Ireland</v>
      </c>
      <c r="D34" s="70">
        <f>Calculation!Q78</f>
        <v>0</v>
      </c>
      <c r="E34" s="70">
        <f>Calculation!R78</f>
        <v>40.15</v>
      </c>
      <c r="F34" s="71">
        <f>Calculation!S78</f>
        <v>40.15</v>
      </c>
      <c r="G34" s="70">
        <f>Calculation!T78</f>
        <v>0.04</v>
      </c>
      <c r="H34" s="70">
        <f>Calculation!U78</f>
        <v>0</v>
      </c>
      <c r="I34" s="70">
        <f>Calculation!V78</f>
        <v>0</v>
      </c>
      <c r="J34" s="70">
        <f>Calculation!W78</f>
        <v>3.39</v>
      </c>
      <c r="K34" s="70">
        <f>Calculation!X78</f>
        <v>0</v>
      </c>
      <c r="L34" s="70">
        <f>Calculation!Y78</f>
        <v>0.03</v>
      </c>
      <c r="M34" s="70">
        <f>Calculation!Z78</f>
        <v>31.74</v>
      </c>
      <c r="N34" s="71">
        <f>Calculation!AA78</f>
        <v>35.200000000000003</v>
      </c>
      <c r="O34" s="72">
        <f>Calculation!AB78</f>
        <v>75.349999999999994</v>
      </c>
      <c r="Q34" s="87"/>
    </row>
    <row r="35" spans="1:18" ht="18.75" customHeight="1">
      <c r="A35" s="96" t="s">
        <v>78</v>
      </c>
      <c r="B35" s="90" t="s">
        <v>142</v>
      </c>
      <c r="C35" s="90" t="str">
        <f>Month!C1069</f>
        <v>Kuwait</v>
      </c>
      <c r="D35" s="70">
        <f>Calculation!Q79</f>
        <v>0</v>
      </c>
      <c r="E35" s="70">
        <f>Calculation!R79</f>
        <v>0</v>
      </c>
      <c r="F35" s="71">
        <f>Calculation!S79</f>
        <v>0</v>
      </c>
      <c r="G35" s="70">
        <f>Calculation!T79</f>
        <v>0</v>
      </c>
      <c r="H35" s="70">
        <f>Calculation!U79</f>
        <v>0</v>
      </c>
      <c r="I35" s="70">
        <f>Calculation!V79</f>
        <v>904.38</v>
      </c>
      <c r="J35" s="70">
        <f>Calculation!W79</f>
        <v>8.59</v>
      </c>
      <c r="K35" s="70">
        <f>Calculation!X79</f>
        <v>102.76</v>
      </c>
      <c r="L35" s="70">
        <f>Calculation!Y79</f>
        <v>0</v>
      </c>
      <c r="M35" s="70">
        <f>Calculation!Z79</f>
        <v>0</v>
      </c>
      <c r="N35" s="71">
        <f>Calculation!AA79</f>
        <v>1015.73</v>
      </c>
      <c r="O35" s="72">
        <f>Calculation!AB79</f>
        <v>1015.73</v>
      </c>
      <c r="Q35" s="88"/>
    </row>
    <row r="36" spans="1:18" ht="18.75" customHeight="1">
      <c r="A36" s="96" t="s">
        <v>78</v>
      </c>
      <c r="B36" s="90" t="s">
        <v>142</v>
      </c>
      <c r="C36" s="90" t="str">
        <f>Month!C1070</f>
        <v>Libya</v>
      </c>
      <c r="D36" s="70">
        <f>Calculation!Q80</f>
        <v>1198.92</v>
      </c>
      <c r="E36" s="70">
        <f>Calculation!R80</f>
        <v>0</v>
      </c>
      <c r="F36" s="71">
        <f>Calculation!S80</f>
        <v>1198.92</v>
      </c>
      <c r="G36" s="70">
        <f>Calculation!T80</f>
        <v>0</v>
      </c>
      <c r="H36" s="70">
        <f>Calculation!U80</f>
        <v>0</v>
      </c>
      <c r="I36" s="70">
        <f>Calculation!V80</f>
        <v>25.72</v>
      </c>
      <c r="J36" s="70">
        <f>Calculation!W80</f>
        <v>0</v>
      </c>
      <c r="K36" s="70">
        <f>Calculation!X80</f>
        <v>0</v>
      </c>
      <c r="L36" s="70">
        <f>Calculation!Y80</f>
        <v>0</v>
      </c>
      <c r="M36" s="70">
        <f>Calculation!Z80</f>
        <v>0</v>
      </c>
      <c r="N36" s="71">
        <f>Calculation!AA80</f>
        <v>25.72</v>
      </c>
      <c r="O36" s="72">
        <f>Calculation!AB80</f>
        <v>1224.6399999999999</v>
      </c>
      <c r="Q36" s="87"/>
    </row>
    <row r="37" spans="1:18" ht="18.75" customHeight="1">
      <c r="A37" s="96" t="s">
        <v>78</v>
      </c>
      <c r="B37" s="90" t="s">
        <v>142</v>
      </c>
      <c r="C37" s="90" t="str">
        <f>Month!C1071</f>
        <v>Netherlands</v>
      </c>
      <c r="D37" s="70">
        <f>Calculation!Q81</f>
        <v>0.09</v>
      </c>
      <c r="E37" s="70">
        <f>Calculation!R81</f>
        <v>186.01999999999998</v>
      </c>
      <c r="F37" s="71">
        <f>Calculation!S81</f>
        <v>186.10999999999999</v>
      </c>
      <c r="G37" s="70">
        <f>Calculation!T81</f>
        <v>1.7999999999999998</v>
      </c>
      <c r="H37" s="70">
        <f>Calculation!U81</f>
        <v>403.86</v>
      </c>
      <c r="I37" s="70">
        <f>Calculation!V81</f>
        <v>262.53000000000003</v>
      </c>
      <c r="J37" s="70">
        <f>Calculation!W81</f>
        <v>30.34</v>
      </c>
      <c r="K37" s="70">
        <f>Calculation!X81</f>
        <v>894.74</v>
      </c>
      <c r="L37" s="70">
        <f>Calculation!Y81</f>
        <v>8.39</v>
      </c>
      <c r="M37" s="70">
        <f>Calculation!Z81</f>
        <v>364.18</v>
      </c>
      <c r="N37" s="71">
        <f>Calculation!AA81</f>
        <v>1965.8400000000001</v>
      </c>
      <c r="O37" s="72">
        <f>Calculation!AB81</f>
        <v>2151.9499999999998</v>
      </c>
      <c r="Q37" s="87"/>
    </row>
    <row r="38" spans="1:18" ht="18.75" customHeight="1">
      <c r="A38" s="96" t="s">
        <v>78</v>
      </c>
      <c r="B38" s="90" t="s">
        <v>142</v>
      </c>
      <c r="C38" s="90" t="str">
        <f>Month!C1072</f>
        <v>Nigeria</v>
      </c>
      <c r="D38" s="70">
        <f>Calculation!Q82</f>
        <v>745.63</v>
      </c>
      <c r="E38" s="70">
        <f>Calculation!R82</f>
        <v>0</v>
      </c>
      <c r="F38" s="71">
        <f>Calculation!S82</f>
        <v>745.63</v>
      </c>
      <c r="G38" s="70">
        <f>Calculation!T82</f>
        <v>0</v>
      </c>
      <c r="H38" s="70">
        <f>Calculation!U82</f>
        <v>0</v>
      </c>
      <c r="I38" s="70">
        <f>Calculation!V82</f>
        <v>42</v>
      </c>
      <c r="J38" s="70">
        <f>Calculation!W82</f>
        <v>0</v>
      </c>
      <c r="K38" s="70">
        <f>Calculation!X82</f>
        <v>0</v>
      </c>
      <c r="L38" s="70">
        <f>Calculation!Y82</f>
        <v>0</v>
      </c>
      <c r="M38" s="70">
        <f>Calculation!Z82</f>
        <v>0</v>
      </c>
      <c r="N38" s="71">
        <f>Calculation!AA82</f>
        <v>42</v>
      </c>
      <c r="O38" s="72">
        <f>Calculation!AB82</f>
        <v>787.63</v>
      </c>
      <c r="Q38" s="87"/>
    </row>
    <row r="39" spans="1:18" ht="18.75" customHeight="1">
      <c r="A39" s="96" t="s">
        <v>78</v>
      </c>
      <c r="B39" s="90" t="s">
        <v>142</v>
      </c>
      <c r="C39" s="90" t="str">
        <f>Month!C1073</f>
        <v>Norway</v>
      </c>
      <c r="D39" s="70">
        <f>Calculation!Q83</f>
        <v>3188.74</v>
      </c>
      <c r="E39" s="70">
        <f>Calculation!R83</f>
        <v>0</v>
      </c>
      <c r="F39" s="71">
        <f>Calculation!S83</f>
        <v>3188.74</v>
      </c>
      <c r="G39" s="70">
        <f>Calculation!T83</f>
        <v>0</v>
      </c>
      <c r="H39" s="70">
        <f>Calculation!U83</f>
        <v>183.35</v>
      </c>
      <c r="I39" s="70">
        <f>Calculation!V83</f>
        <v>0</v>
      </c>
      <c r="J39" s="70">
        <f>Calculation!W83</f>
        <v>0</v>
      </c>
      <c r="K39" s="70">
        <f>Calculation!X83</f>
        <v>0</v>
      </c>
      <c r="L39" s="70">
        <f>Calculation!Y83</f>
        <v>0</v>
      </c>
      <c r="M39" s="70">
        <f>Calculation!Z83</f>
        <v>58.760000000000005</v>
      </c>
      <c r="N39" s="71">
        <f>Calculation!AA83</f>
        <v>242.11</v>
      </c>
      <c r="O39" s="72">
        <f>Calculation!AB83</f>
        <v>3430.85</v>
      </c>
      <c r="Q39" s="88"/>
    </row>
    <row r="40" spans="1:18" ht="18.75" customHeight="1">
      <c r="A40" s="96" t="s">
        <v>78</v>
      </c>
      <c r="B40" s="90" t="s">
        <v>142</v>
      </c>
      <c r="C40" s="90" t="str">
        <f>Month!C1074</f>
        <v>Qatar</v>
      </c>
      <c r="D40" s="70">
        <f>Calculation!Q84</f>
        <v>0</v>
      </c>
      <c r="E40" s="70">
        <f>Calculation!R84</f>
        <v>0</v>
      </c>
      <c r="F40" s="71">
        <f>Calculation!S84</f>
        <v>0</v>
      </c>
      <c r="G40" s="70">
        <f>Calculation!T84</f>
        <v>0</v>
      </c>
      <c r="H40" s="70">
        <f>Calculation!U84</f>
        <v>0</v>
      </c>
      <c r="I40" s="70">
        <f>Calculation!V84</f>
        <v>0</v>
      </c>
      <c r="J40" s="70">
        <f>Calculation!W84</f>
        <v>0</v>
      </c>
      <c r="K40" s="70">
        <f>Calculation!X84</f>
        <v>48.790000000000006</v>
      </c>
      <c r="L40" s="70">
        <f>Calculation!Y84</f>
        <v>0</v>
      </c>
      <c r="M40" s="70">
        <f>Calculation!Z84</f>
        <v>0</v>
      </c>
      <c r="N40" s="71">
        <f>Calculation!AA84</f>
        <v>48.790000000000006</v>
      </c>
      <c r="O40" s="72">
        <f>Calculation!AB84</f>
        <v>48.790000000000006</v>
      </c>
      <c r="Q40" s="87"/>
    </row>
    <row r="41" spans="1:18" ht="18.75" customHeight="1">
      <c r="A41" s="96" t="s">
        <v>78</v>
      </c>
      <c r="B41" s="90" t="s">
        <v>142</v>
      </c>
      <c r="C41" s="90" t="str">
        <f>Month!C1075</f>
        <v>Russian Federation</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136"/>
      <c r="R41" s="111"/>
    </row>
    <row r="42" spans="1:18" ht="18.75" customHeight="1">
      <c r="A42" s="96" t="s">
        <v>78</v>
      </c>
      <c r="B42" s="90" t="s">
        <v>142</v>
      </c>
      <c r="C42" s="90" t="str">
        <f>Month!C1076</f>
        <v>Saudi Arabia</v>
      </c>
      <c r="D42" s="70">
        <f>Calculation!Q86</f>
        <v>0</v>
      </c>
      <c r="E42" s="70">
        <f>Calculation!R86</f>
        <v>147.34</v>
      </c>
      <c r="F42" s="71">
        <f>Calculation!S86</f>
        <v>147.34</v>
      </c>
      <c r="G42" s="70">
        <f>Calculation!T86</f>
        <v>0</v>
      </c>
      <c r="H42" s="70">
        <f>Calculation!U86</f>
        <v>0</v>
      </c>
      <c r="I42" s="70">
        <f>Calculation!V86</f>
        <v>59.9</v>
      </c>
      <c r="J42" s="70">
        <f>Calculation!W86</f>
        <v>0</v>
      </c>
      <c r="K42" s="70">
        <f>Calculation!X86</f>
        <v>165.91</v>
      </c>
      <c r="L42" s="70">
        <f>Calculation!Y86</f>
        <v>0</v>
      </c>
      <c r="M42" s="70">
        <f>Calculation!Z86</f>
        <v>0.28000000000000003</v>
      </c>
      <c r="N42" s="71">
        <f>Calculation!AA86</f>
        <v>226.09</v>
      </c>
      <c r="O42" s="72">
        <f>Calculation!AB86</f>
        <v>373.43</v>
      </c>
      <c r="Q42" s="87"/>
    </row>
    <row r="43" spans="1:18" ht="18.75" customHeight="1">
      <c r="A43" s="96" t="s">
        <v>78</v>
      </c>
      <c r="B43" s="90" t="s">
        <v>142</v>
      </c>
      <c r="C43" s="90" t="str">
        <f>Month!C1077</f>
        <v>Spain</v>
      </c>
      <c r="D43" s="70">
        <f>Calculation!Q87</f>
        <v>0</v>
      </c>
      <c r="E43" s="70">
        <f>Calculation!R87</f>
        <v>0</v>
      </c>
      <c r="F43" s="71">
        <f>Calculation!S87</f>
        <v>0</v>
      </c>
      <c r="G43" s="70">
        <f>Calculation!T87</f>
        <v>0</v>
      </c>
      <c r="H43" s="70">
        <f>Calculation!U87</f>
        <v>75.52</v>
      </c>
      <c r="I43" s="70">
        <f>Calculation!V87</f>
        <v>0</v>
      </c>
      <c r="J43" s="70">
        <f>Calculation!W87</f>
        <v>0</v>
      </c>
      <c r="K43" s="70">
        <f>Calculation!X87</f>
        <v>0</v>
      </c>
      <c r="L43" s="70">
        <f>Calculation!Y87</f>
        <v>0</v>
      </c>
      <c r="M43" s="70">
        <f>Calculation!Z87</f>
        <v>49.81</v>
      </c>
      <c r="N43" s="71">
        <f>Calculation!AA87</f>
        <v>125.32999999999998</v>
      </c>
      <c r="O43" s="72">
        <f>Calculation!AB87</f>
        <v>125.32999999999998</v>
      </c>
      <c r="Q43" s="87"/>
    </row>
    <row r="44" spans="1:18" ht="18.75" customHeight="1">
      <c r="A44" s="96" t="s">
        <v>78</v>
      </c>
      <c r="B44" s="90" t="s">
        <v>142</v>
      </c>
      <c r="C44" s="90" t="str">
        <f>Month!C1078</f>
        <v>Sweden</v>
      </c>
      <c r="D44" s="70">
        <f>Calculation!Q88</f>
        <v>0.03</v>
      </c>
      <c r="E44" s="70">
        <f>Calculation!R88</f>
        <v>198.71</v>
      </c>
      <c r="F44" s="71">
        <f>Calculation!S88</f>
        <v>198.74</v>
      </c>
      <c r="G44" s="70">
        <f>Calculation!T88</f>
        <v>0</v>
      </c>
      <c r="H44" s="70">
        <f>Calculation!U88</f>
        <v>78.34</v>
      </c>
      <c r="I44" s="70">
        <f>Calculation!V88</f>
        <v>94.77</v>
      </c>
      <c r="J44" s="70">
        <f>Calculation!W88</f>
        <v>0</v>
      </c>
      <c r="K44" s="70">
        <f>Calculation!X88</f>
        <v>72.09</v>
      </c>
      <c r="L44" s="70">
        <f>Calculation!Y88</f>
        <v>0</v>
      </c>
      <c r="M44" s="70">
        <f>Calculation!Z88</f>
        <v>18.010000000000002</v>
      </c>
      <c r="N44" s="71">
        <f>Calculation!AA88</f>
        <v>263.20999999999998</v>
      </c>
      <c r="O44" s="72">
        <f>Calculation!AB88</f>
        <v>461.95000000000005</v>
      </c>
      <c r="Q44" s="87"/>
    </row>
    <row r="45" spans="1:18" ht="18.75" customHeight="1">
      <c r="A45" s="96" t="s">
        <v>78</v>
      </c>
      <c r="B45" s="90" t="s">
        <v>142</v>
      </c>
      <c r="C45" s="90" t="str">
        <f>Month!C1079</f>
        <v>Turkey</v>
      </c>
      <c r="D45" s="70">
        <f>Calculation!Q89</f>
        <v>496.99</v>
      </c>
      <c r="E45" s="70">
        <f>Calculation!R89</f>
        <v>0</v>
      </c>
      <c r="F45" s="71">
        <f>Calculation!S89</f>
        <v>496.99</v>
      </c>
      <c r="G45" s="70">
        <f>Calculation!T89</f>
        <v>0</v>
      </c>
      <c r="H45" s="70">
        <f>Calculation!U89</f>
        <v>0</v>
      </c>
      <c r="I45" s="70">
        <f>Calculation!V89</f>
        <v>0</v>
      </c>
      <c r="J45" s="70">
        <f>Calculation!W89</f>
        <v>0</v>
      </c>
      <c r="K45" s="70">
        <f>Calculation!X89</f>
        <v>0</v>
      </c>
      <c r="L45" s="70">
        <f>Calculation!Y89</f>
        <v>0</v>
      </c>
      <c r="M45" s="70">
        <f>Calculation!Z89</f>
        <v>41.62</v>
      </c>
      <c r="N45" s="71">
        <f>Calculation!AA89</f>
        <v>41.62</v>
      </c>
      <c r="O45" s="72">
        <f>Calculation!AB89</f>
        <v>538.61</v>
      </c>
      <c r="Q45" s="87"/>
    </row>
    <row r="46" spans="1:18" ht="18.75" customHeight="1">
      <c r="A46" s="96" t="s">
        <v>78</v>
      </c>
      <c r="B46" s="90" t="s">
        <v>142</v>
      </c>
      <c r="C46" s="90" t="str">
        <f>Month!C1080</f>
        <v>United Arab Emirates</v>
      </c>
      <c r="D46" s="70">
        <f>Calculation!Q90</f>
        <v>0</v>
      </c>
      <c r="E46" s="70">
        <f>Calculation!R90</f>
        <v>0</v>
      </c>
      <c r="F46" s="71">
        <f>Calculation!S90</f>
        <v>0</v>
      </c>
      <c r="G46" s="70">
        <f>Calculation!T90</f>
        <v>0</v>
      </c>
      <c r="H46" s="70">
        <f>Calculation!U90</f>
        <v>0</v>
      </c>
      <c r="I46" s="70">
        <f>Calculation!V90</f>
        <v>470.86</v>
      </c>
      <c r="J46" s="70">
        <f>Calculation!W90</f>
        <v>0</v>
      </c>
      <c r="K46" s="70">
        <f>Calculation!X90</f>
        <v>148.63</v>
      </c>
      <c r="L46" s="70">
        <f>Calculation!Y90</f>
        <v>15.61</v>
      </c>
      <c r="M46" s="70">
        <f>Calculation!Z90</f>
        <v>2.2199999999999998</v>
      </c>
      <c r="N46" s="71">
        <f>Calculation!AA90</f>
        <v>637.31999999999994</v>
      </c>
      <c r="O46" s="72">
        <f>Calculation!AB90</f>
        <v>637.31999999999994</v>
      </c>
      <c r="Q46" s="87"/>
    </row>
    <row r="47" spans="1:18" ht="18.75" customHeight="1">
      <c r="A47" s="96" t="s">
        <v>78</v>
      </c>
      <c r="B47" s="90" t="s">
        <v>142</v>
      </c>
      <c r="C47" s="90" t="str">
        <f>Month!C1081</f>
        <v>United States</v>
      </c>
      <c r="D47" s="70">
        <f>Calculation!Q91</f>
        <v>3557.84</v>
      </c>
      <c r="E47" s="70">
        <f>Calculation!R91</f>
        <v>0</v>
      </c>
      <c r="F47" s="71">
        <f>Calculation!S91</f>
        <v>3557.84</v>
      </c>
      <c r="G47" s="70">
        <f>Calculation!T91</f>
        <v>0</v>
      </c>
      <c r="H47" s="70">
        <f>Calculation!U91</f>
        <v>0.04</v>
      </c>
      <c r="I47" s="70">
        <f>Calculation!V91</f>
        <v>0</v>
      </c>
      <c r="J47" s="70">
        <f>Calculation!W91</f>
        <v>0</v>
      </c>
      <c r="K47" s="70">
        <f>Calculation!X91</f>
        <v>1440.79</v>
      </c>
      <c r="L47" s="70">
        <f>Calculation!Y91</f>
        <v>0</v>
      </c>
      <c r="M47" s="70">
        <f>Calculation!Z91</f>
        <v>101.91999999999999</v>
      </c>
      <c r="N47" s="71">
        <f>Calculation!AA91</f>
        <v>1542.75</v>
      </c>
      <c r="O47" s="72">
        <f>Calculation!AB91</f>
        <v>5100.59</v>
      </c>
      <c r="Q47" s="88"/>
    </row>
    <row r="48" spans="1:18" ht="18.75" customHeight="1">
      <c r="A48" s="97" t="s">
        <v>78</v>
      </c>
      <c r="B48" s="90" t="s">
        <v>142</v>
      </c>
      <c r="C48" s="90" t="str">
        <f>Month!C1082</f>
        <v>Other</v>
      </c>
      <c r="D48" s="70">
        <f>Calculation!Q92</f>
        <v>1723.5500000000002</v>
      </c>
      <c r="E48" s="70">
        <f>Calculation!R92</f>
        <v>156.15</v>
      </c>
      <c r="F48" s="71">
        <f>Calculation!S92</f>
        <v>1879.7</v>
      </c>
      <c r="G48" s="70">
        <f>Calculation!T92</f>
        <v>84.77</v>
      </c>
      <c r="H48" s="70">
        <f>Calculation!U92</f>
        <v>150.05000000000001</v>
      </c>
      <c r="I48" s="70">
        <f>Calculation!V92</f>
        <v>201.18</v>
      </c>
      <c r="J48" s="70">
        <f>Calculation!W92</f>
        <v>6.93</v>
      </c>
      <c r="K48" s="70">
        <f>Calculation!X92</f>
        <v>47.03</v>
      </c>
      <c r="L48" s="70">
        <f>Calculation!Y92</f>
        <v>17.100000000000001</v>
      </c>
      <c r="M48" s="70">
        <f>Calculation!Z92</f>
        <v>94.76</v>
      </c>
      <c r="N48" s="71">
        <f>Calculation!AA92</f>
        <v>601.82000000000005</v>
      </c>
      <c r="O48" s="72">
        <f>Calculation!AB92</f>
        <v>2481.52</v>
      </c>
      <c r="Q48" s="87"/>
    </row>
    <row r="49" spans="1:17" ht="18.75" customHeight="1">
      <c r="A49" s="98" t="s">
        <v>78</v>
      </c>
      <c r="B49" s="91" t="s">
        <v>142</v>
      </c>
      <c r="C49" s="91" t="str">
        <f>Month!C1083</f>
        <v>Total imports</v>
      </c>
      <c r="D49" s="73">
        <f>Calculation!Q93</f>
        <v>11005.48</v>
      </c>
      <c r="E49" s="73">
        <f>Calculation!R93</f>
        <v>794.24</v>
      </c>
      <c r="F49" s="74">
        <f>Calculation!S93</f>
        <v>11799.720000000001</v>
      </c>
      <c r="G49" s="73">
        <f>Calculation!T93</f>
        <v>91.890000000000015</v>
      </c>
      <c r="H49" s="73">
        <f>Calculation!U93</f>
        <v>1039.31</v>
      </c>
      <c r="I49" s="73">
        <f>Calculation!V93</f>
        <v>2816.54</v>
      </c>
      <c r="J49" s="73">
        <f>Calculation!W93</f>
        <v>49.28</v>
      </c>
      <c r="K49" s="73">
        <f>Calculation!X93</f>
        <v>3513.29</v>
      </c>
      <c r="L49" s="73">
        <f>Calculation!Y93</f>
        <v>70.88</v>
      </c>
      <c r="M49" s="73">
        <f>Calculation!Z93</f>
        <v>910.75</v>
      </c>
      <c r="N49" s="74">
        <f>Calculation!AA93</f>
        <v>8491.94</v>
      </c>
      <c r="O49" s="75">
        <f>Calculation!AB93</f>
        <v>20291.66</v>
      </c>
      <c r="Q49" s="87"/>
    </row>
    <row r="50" spans="1:17" ht="18.75" customHeight="1">
      <c r="A50" s="95" t="s">
        <v>94</v>
      </c>
      <c r="B50" s="43"/>
      <c r="C50" s="92" t="str">
        <f>Month!C1018</f>
        <v>Belgium</v>
      </c>
      <c r="D50" s="52" t="str">
        <f t="shared" ref="D50:O50" si="0">IFERROR(IF(((D28-D6)/D6*100)&gt;100,"+",IF(((D28-D6)/D6*100)&lt;-100,"-",IF(ROUND(((D28-D6)/D6*100),1)=0,"0",IF(((D28-D6)/D6*100)&gt;0,TEXT(((D28-D6)/D6*100),"+0.0 "),TEXT(((D28-D6)/D6*100),"0.0 "))))),"")</f>
        <v/>
      </c>
      <c r="E50" s="52" t="str">
        <f t="shared" si="0"/>
        <v xml:space="preserve">-50.5 </v>
      </c>
      <c r="F50" s="51" t="str">
        <f t="shared" si="0"/>
        <v xml:space="preserve">-50.5 </v>
      </c>
      <c r="G50" s="55" t="str">
        <f t="shared" si="0"/>
        <v>+</v>
      </c>
      <c r="H50" s="55" t="str">
        <f t="shared" si="0"/>
        <v xml:space="preserve">+62.0 </v>
      </c>
      <c r="I50" s="55" t="str">
        <f t="shared" si="0"/>
        <v xml:space="preserve">+75.7 </v>
      </c>
      <c r="J50" s="55" t="str">
        <f t="shared" si="0"/>
        <v/>
      </c>
      <c r="K50" s="55" t="str">
        <f t="shared" si="0"/>
        <v xml:space="preserve">+56.8 </v>
      </c>
      <c r="L50" s="55" t="str">
        <f t="shared" si="0"/>
        <v>+</v>
      </c>
      <c r="M50" s="55" t="str">
        <f t="shared" si="0"/>
        <v xml:space="preserve">-59.7 </v>
      </c>
      <c r="N50" s="51" t="str">
        <f t="shared" si="0"/>
        <v xml:space="preserve">+32.7 </v>
      </c>
      <c r="O50" s="50" t="str">
        <f t="shared" si="0"/>
        <v xml:space="preserve">+26.3 </v>
      </c>
    </row>
    <row r="51" spans="1:17" ht="18.75" customHeight="1">
      <c r="A51" s="96" t="s">
        <v>94</v>
      </c>
      <c r="B51" s="44"/>
      <c r="C51" s="93" t="str">
        <f>Month!C1019</f>
        <v>Canada</v>
      </c>
      <c r="D51" s="55" t="str">
        <f t="shared" ref="D51:O51" si="1">IFERROR(IF(((D29-D7)/D7*100)&gt;100,"+",IF(((D29-D7)/D7*100)&lt;-100,"-",IF(ROUND(((D29-D7)/D7*100),1)=0,"0",IF(((D29-D7)/D7*100)&gt;0,TEXT(((D29-D7)/D7*100),"+0.0 "),TEXT(((D29-D7)/D7*100),"0.0 "))))),"")</f>
        <v xml:space="preserve">-59.6 </v>
      </c>
      <c r="E51" s="55" t="str">
        <f t="shared" si="1"/>
        <v xml:space="preserve">-100.0 </v>
      </c>
      <c r="F51" s="54" t="str">
        <f t="shared" si="1"/>
        <v xml:space="preserve">-65.6 </v>
      </c>
      <c r="G51" s="55" t="str">
        <f t="shared" si="1"/>
        <v/>
      </c>
      <c r="H51" s="55" t="str">
        <f t="shared" si="1"/>
        <v/>
      </c>
      <c r="I51" s="55" t="str">
        <f t="shared" si="1"/>
        <v/>
      </c>
      <c r="J51" s="55" t="str">
        <f t="shared" si="1"/>
        <v/>
      </c>
      <c r="K51" s="55" t="str">
        <f t="shared" si="1"/>
        <v xml:space="preserve">-100.0 </v>
      </c>
      <c r="L51" s="55" t="str">
        <f t="shared" si="1"/>
        <v/>
      </c>
      <c r="M51" s="55" t="str">
        <f t="shared" si="1"/>
        <v xml:space="preserve">-33.3 </v>
      </c>
      <c r="N51" s="54" t="str">
        <f t="shared" si="1"/>
        <v xml:space="preserve">-72.2 </v>
      </c>
      <c r="O51" s="53" t="str">
        <f t="shared" si="1"/>
        <v xml:space="preserve">-65.7 </v>
      </c>
    </row>
    <row r="52" spans="1:17" ht="18.75" customHeight="1">
      <c r="A52" s="96" t="s">
        <v>94</v>
      </c>
      <c r="B52" s="44"/>
      <c r="C52" s="93" t="str">
        <f>Month!C1020</f>
        <v>Finland</v>
      </c>
      <c r="D52" s="55" t="str">
        <f t="shared" ref="D52:O52" si="2">IFERROR(IF(((D30-D8)/D8*100)&gt;100,"+",IF(((D30-D8)/D8*100)&lt;-100,"-",IF(ROUND(((D30-D8)/D8*100),1)=0,"0",IF(((D30-D8)/D8*100)&gt;0,TEXT(((D30-D8)/D8*100),"+0.0 "),TEXT(((D30-D8)/D8*100),"0.0 "))))),"")</f>
        <v/>
      </c>
      <c r="E52" s="55" t="str">
        <f t="shared" si="2"/>
        <v xml:space="preserve">-100.0 </v>
      </c>
      <c r="F52" s="54" t="str">
        <f t="shared" si="2"/>
        <v xml:space="preserve">-100.0 </v>
      </c>
      <c r="G52" s="55" t="str">
        <f t="shared" si="2"/>
        <v/>
      </c>
      <c r="H52" s="55" t="str">
        <f t="shared" si="2"/>
        <v xml:space="preserve">-96.9 </v>
      </c>
      <c r="I52" s="55" t="str">
        <f t="shared" si="2"/>
        <v/>
      </c>
      <c r="J52" s="55" t="str">
        <f t="shared" si="2"/>
        <v/>
      </c>
      <c r="K52" s="55" t="str">
        <f t="shared" si="2"/>
        <v xml:space="preserve">-100.0 </v>
      </c>
      <c r="L52" s="55" t="str">
        <f t="shared" si="2"/>
        <v/>
      </c>
      <c r="M52" s="55" t="str">
        <f t="shared" si="2"/>
        <v xml:space="preserve">+100.0 </v>
      </c>
      <c r="N52" s="54" t="str">
        <f t="shared" si="2"/>
        <v xml:space="preserve">-97.0 </v>
      </c>
      <c r="O52" s="53" t="str">
        <f t="shared" si="2"/>
        <v xml:space="preserve">-97.0 </v>
      </c>
    </row>
    <row r="53" spans="1:17" ht="18.75" customHeight="1">
      <c r="A53" s="96" t="s">
        <v>94</v>
      </c>
      <c r="B53" s="44"/>
      <c r="C53" s="93" t="str">
        <f>Month!C1021</f>
        <v>France</v>
      </c>
      <c r="D53" s="55" t="str">
        <f t="shared" ref="D53:O53" si="3">IFERROR(IF(((D31-D9)/D9*100)&gt;100,"+",IF(((D31-D9)/D9*100)&lt;-100,"-",IF(ROUND(((D31-D9)/D9*100),1)=0,"0",IF(((D31-D9)/D9*100)&gt;0,TEXT(((D31-D9)/D9*100),"+0.0 "),TEXT(((D31-D9)/D9*100),"0.0 "))))),"")</f>
        <v/>
      </c>
      <c r="E53" s="55" t="str">
        <f t="shared" si="3"/>
        <v/>
      </c>
      <c r="F53" s="54" t="str">
        <f t="shared" si="3"/>
        <v/>
      </c>
      <c r="G53" s="55" t="str">
        <f t="shared" si="3"/>
        <v xml:space="preserve">-15.4 </v>
      </c>
      <c r="H53" s="55" t="str">
        <f t="shared" si="3"/>
        <v/>
      </c>
      <c r="I53" s="55" t="str">
        <f t="shared" si="3"/>
        <v xml:space="preserve">+8.8 </v>
      </c>
      <c r="J53" s="55" t="str">
        <f t="shared" si="3"/>
        <v/>
      </c>
      <c r="K53" s="55" t="str">
        <f t="shared" si="3"/>
        <v xml:space="preserve">-60.8 </v>
      </c>
      <c r="L53" s="55" t="str">
        <f t="shared" si="3"/>
        <v>+</v>
      </c>
      <c r="M53" s="55" t="str">
        <f t="shared" si="3"/>
        <v xml:space="preserve">-33.9 </v>
      </c>
      <c r="N53" s="54" t="str">
        <f t="shared" si="3"/>
        <v xml:space="preserve">-37.7 </v>
      </c>
      <c r="O53" s="53" t="str">
        <f t="shared" si="3"/>
        <v xml:space="preserve">-23.7 </v>
      </c>
    </row>
    <row r="54" spans="1:17" ht="18.75" customHeight="1">
      <c r="A54" s="96" t="s">
        <v>94</v>
      </c>
      <c r="B54" s="44"/>
      <c r="C54" s="93" t="str">
        <f>Month!C1022</f>
        <v>Germany</v>
      </c>
      <c r="D54" s="55" t="str">
        <f t="shared" ref="D54:O54" si="4">IFERROR(IF(((D32-D10)/D10*100)&gt;100,"+",IF(((D32-D10)/D10*100)&lt;-100,"-",IF(ROUND(((D32-D10)/D10*100),1)=0,"0",IF(((D32-D10)/D10*100)&gt;0,TEXT(((D32-D10)/D10*100),"+0.0 "),TEXT(((D32-D10)/D10*100),"0.0 "))))),"")</f>
        <v/>
      </c>
      <c r="E54" s="55" t="str">
        <f t="shared" si="4"/>
        <v xml:space="preserve">-49.2 </v>
      </c>
      <c r="F54" s="54" t="str">
        <f t="shared" si="4"/>
        <v xml:space="preserve">-49.2 </v>
      </c>
      <c r="G54" s="55" t="str">
        <f t="shared" si="4"/>
        <v>+</v>
      </c>
      <c r="H54" s="55" t="str">
        <f t="shared" si="4"/>
        <v xml:space="preserve">-12.5 </v>
      </c>
      <c r="I54" s="55" t="str">
        <f t="shared" si="4"/>
        <v/>
      </c>
      <c r="J54" s="55" t="str">
        <f t="shared" si="4"/>
        <v/>
      </c>
      <c r="K54" s="55" t="str">
        <f t="shared" si="4"/>
        <v>+</v>
      </c>
      <c r="L54" s="55" t="str">
        <f t="shared" si="4"/>
        <v/>
      </c>
      <c r="M54" s="55" t="str">
        <f t="shared" si="4"/>
        <v xml:space="preserve">+1.4 </v>
      </c>
      <c r="N54" s="54" t="str">
        <f t="shared" si="4"/>
        <v xml:space="preserve">+4.6 </v>
      </c>
      <c r="O54" s="53" t="str">
        <f t="shared" si="4"/>
        <v xml:space="preserve">-23.3 </v>
      </c>
    </row>
    <row r="55" spans="1:17" ht="18.75" customHeight="1">
      <c r="A55" s="96" t="s">
        <v>94</v>
      </c>
      <c r="B55" s="44"/>
      <c r="C55" s="93" t="str">
        <f>Month!C1023</f>
        <v>India</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v>
      </c>
      <c r="J55" s="55" t="str">
        <f t="shared" si="5"/>
        <v/>
      </c>
      <c r="K55" s="55" t="str">
        <f t="shared" si="5"/>
        <v xml:space="preserve">-86.0 </v>
      </c>
      <c r="L55" s="55" t="str">
        <f>IFERROR(IF(((L33-L11)/L11*100)&gt;100,"+",IF(((L33-L11)/L11*100)&lt;-100,"-",IF(ROUND(((L33-L11)/L11*100),1)=0,"0",IF(((L33-L11)/L11*100)&gt;0,TEXT(((L33-L11)/L11*100),"+0.0 "),TEXT(((L33-L11)/L11*100),"0.0 "))))),"")</f>
        <v/>
      </c>
      <c r="M55" s="55" t="str">
        <f t="shared" si="5"/>
        <v xml:space="preserve">-87.1 </v>
      </c>
      <c r="N55" s="54" t="str">
        <f t="shared" si="5"/>
        <v xml:space="preserve">+17.5 </v>
      </c>
      <c r="O55" s="53" t="str">
        <f t="shared" si="5"/>
        <v xml:space="preserve">+17.5 </v>
      </c>
    </row>
    <row r="56" spans="1:17" ht="18.75" customHeight="1">
      <c r="A56" s="96" t="s">
        <v>94</v>
      </c>
      <c r="B56" s="44"/>
      <c r="C56" s="93" t="str">
        <f>Month!C1024</f>
        <v>Ireland</v>
      </c>
      <c r="D56" s="55" t="str">
        <f t="shared" ref="D56:O56" si="6">IFERROR(IF(((D34-D12)/D12*100)&gt;100,"+",IF(((D34-D12)/D12*100)&lt;-100,"-",IF(ROUND(((D34-D12)/D12*100),1)=0,"0",IF(((D34-D12)/D12*100)&gt;0,TEXT(((D34-D12)/D12*100),"+0.0 "),TEXT(((D34-D12)/D12*100),"0.0 "))))),"")</f>
        <v/>
      </c>
      <c r="E56" s="55" t="str">
        <f t="shared" si="6"/>
        <v xml:space="preserve">-69.6 </v>
      </c>
      <c r="F56" s="54" t="str">
        <f t="shared" si="6"/>
        <v xml:space="preserve">-69.6 </v>
      </c>
      <c r="G56" s="55" t="str">
        <f t="shared" si="6"/>
        <v xml:space="preserve">+100.0 </v>
      </c>
      <c r="H56" s="55" t="str">
        <f t="shared" si="6"/>
        <v xml:space="preserve">-100.0 </v>
      </c>
      <c r="I56" s="55" t="str">
        <f t="shared" si="6"/>
        <v xml:space="preserve">-100.0 </v>
      </c>
      <c r="J56" s="55" t="str">
        <f t="shared" si="6"/>
        <v xml:space="preserve">-87.4 </v>
      </c>
      <c r="K56" s="55" t="str">
        <f t="shared" si="6"/>
        <v xml:space="preserve">-100.0 </v>
      </c>
      <c r="L56" s="55" t="str">
        <f t="shared" si="6"/>
        <v xml:space="preserve">-62.5 </v>
      </c>
      <c r="M56" s="55" t="str">
        <f t="shared" si="6"/>
        <v>+</v>
      </c>
      <c r="N56" s="54" t="str">
        <f t="shared" si="6"/>
        <v xml:space="preserve">-74.5 </v>
      </c>
      <c r="O56" s="53" t="str">
        <f t="shared" si="6"/>
        <v xml:space="preserve">-72.1 </v>
      </c>
    </row>
    <row r="57" spans="1:17" ht="18.75" customHeight="1">
      <c r="A57" s="96" t="s">
        <v>94</v>
      </c>
      <c r="B57" s="44"/>
      <c r="C57" s="93" t="str">
        <f>Month!C1025</f>
        <v>Kuwait</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+24.9 </v>
      </c>
      <c r="J57" s="55" t="str">
        <f t="shared" si="7"/>
        <v/>
      </c>
      <c r="K57" s="55" t="str">
        <f t="shared" si="7"/>
        <v xml:space="preserve">-7.0 </v>
      </c>
      <c r="L57" s="55" t="str">
        <f t="shared" si="7"/>
        <v/>
      </c>
      <c r="M57" s="55" t="str">
        <f t="shared" si="7"/>
        <v/>
      </c>
      <c r="N57" s="54" t="str">
        <f t="shared" si="7"/>
        <v xml:space="preserve">+21.7 </v>
      </c>
      <c r="O57" s="53" t="str">
        <f t="shared" si="7"/>
        <v xml:space="preserve">+20.8 </v>
      </c>
    </row>
    <row r="58" spans="1:17" ht="18.75" customHeight="1">
      <c r="A58" s="96" t="s">
        <v>94</v>
      </c>
      <c r="B58" s="44"/>
      <c r="C58" s="93" t="str">
        <f>Month!C1026</f>
        <v>Libya</v>
      </c>
      <c r="D58" s="55" t="str">
        <f t="shared" ref="D58:O58" si="8">IFERROR(IF(((D36-D14)/D14*100)&gt;100,"+",IF(((D36-D14)/D14*100)&lt;-100,"-",IF(ROUND(((D36-D14)/D14*100),1)=0,"0",IF(((D36-D14)/D14*100)&gt;0,TEXT(((D36-D14)/D14*100),"+0.0 "),TEXT(((D36-D14)/D14*100),"0.0 "))))),"")</f>
        <v xml:space="preserve">+46.7 </v>
      </c>
      <c r="E58" s="55" t="str">
        <f t="shared" si="8"/>
        <v/>
      </c>
      <c r="F58" s="54" t="str">
        <f t="shared" si="8"/>
        <v xml:space="preserve">+46.7 </v>
      </c>
      <c r="G58" s="55" t="str">
        <f t="shared" si="8"/>
        <v/>
      </c>
      <c r="H58" s="55" t="str">
        <f t="shared" si="8"/>
        <v/>
      </c>
      <c r="I58" s="55" t="str">
        <f t="shared" si="8"/>
        <v/>
      </c>
      <c r="J58" s="55" t="str">
        <f t="shared" si="8"/>
        <v/>
      </c>
      <c r="K58" s="55" t="str">
        <f t="shared" si="8"/>
        <v/>
      </c>
      <c r="L58" s="55" t="str">
        <f t="shared" si="8"/>
        <v/>
      </c>
      <c r="M58" s="55" t="str">
        <f t="shared" si="8"/>
        <v/>
      </c>
      <c r="N58" s="54" t="str">
        <f t="shared" si="8"/>
        <v/>
      </c>
      <c r="O58" s="53" t="str">
        <f t="shared" si="8"/>
        <v xml:space="preserve">+49.8 </v>
      </c>
    </row>
    <row r="59" spans="1:17" ht="18.75" customHeight="1">
      <c r="A59" s="96" t="s">
        <v>94</v>
      </c>
      <c r="B59" s="44"/>
      <c r="C59" s="93" t="str">
        <f>Month!C1027</f>
        <v>Netherlands</v>
      </c>
      <c r="D59" s="55" t="str">
        <f t="shared" ref="D59:O59" si="9">IFERROR(IF(((D37-D15)/D15*100)&gt;100,"+",IF(((D37-D15)/D15*100)&lt;-100,"-",IF(ROUND(((D37-D15)/D15*100),1)=0,"0",IF(((D37-D15)/D15*100)&gt;0,TEXT(((D37-D15)/D15*100),"+0.0 "),TEXT(((D37-D15)/D15*100),"0.0 "))))),"")</f>
        <v/>
      </c>
      <c r="E59" s="55" t="str">
        <f t="shared" si="9"/>
        <v xml:space="preserve">-28.2 </v>
      </c>
      <c r="F59" s="54" t="str">
        <f t="shared" si="9"/>
        <v xml:space="preserve">-28.1 </v>
      </c>
      <c r="G59" s="55" t="str">
        <f t="shared" si="9"/>
        <v xml:space="preserve">-45.3 </v>
      </c>
      <c r="H59" s="55" t="str">
        <f t="shared" si="9"/>
        <v xml:space="preserve">+71.9 </v>
      </c>
      <c r="I59" s="55" t="str">
        <f t="shared" si="9"/>
        <v xml:space="preserve">-30.7 </v>
      </c>
      <c r="J59" s="55" t="str">
        <f t="shared" si="9"/>
        <v xml:space="preserve">-53.2 </v>
      </c>
      <c r="K59" s="55" t="str">
        <f t="shared" si="9"/>
        <v xml:space="preserve">-2.4 </v>
      </c>
      <c r="L59" s="55" t="str">
        <f t="shared" si="9"/>
        <v xml:space="preserve">+67.8 </v>
      </c>
      <c r="M59" s="55" t="str">
        <f t="shared" si="9"/>
        <v xml:space="preserve">+19.0 </v>
      </c>
      <c r="N59" s="54" t="str">
        <f t="shared" si="9"/>
        <v xml:space="preserve">+3.0 </v>
      </c>
      <c r="O59" s="53" t="str">
        <f t="shared" si="9"/>
        <v xml:space="preserve">-0.7 </v>
      </c>
    </row>
    <row r="60" spans="1:17" ht="18.75" customHeight="1">
      <c r="A60" s="96" t="s">
        <v>94</v>
      </c>
      <c r="B60" s="44"/>
      <c r="C60" s="93" t="str">
        <f>Month!C1028</f>
        <v>Nigeria</v>
      </c>
      <c r="D60" s="55" t="str">
        <f t="shared" ref="D60:O60" si="10">IFERROR(IF(((D38-D16)/D16*100)&gt;100,"+",IF(((D38-D16)/D16*100)&lt;-100,"-",IF(ROUND(((D38-D16)/D16*100),1)=0,"0",IF(((D38-D16)/D16*100)&gt;0,TEXT(((D38-D16)/D16*100),"+0.0 "),TEXT(((D38-D16)/D16*100),"0.0 "))))),"")</f>
        <v xml:space="preserve">+57.1 </v>
      </c>
      <c r="E60" s="55" t="str">
        <f t="shared" si="10"/>
        <v/>
      </c>
      <c r="F60" s="54" t="str">
        <f t="shared" si="10"/>
        <v xml:space="preserve">+57.1 </v>
      </c>
      <c r="G60" s="55" t="str">
        <f t="shared" si="10"/>
        <v/>
      </c>
      <c r="H60" s="55" t="str">
        <f t="shared" si="10"/>
        <v/>
      </c>
      <c r="I60" s="55" t="str">
        <f t="shared" si="10"/>
        <v/>
      </c>
      <c r="J60" s="55" t="str">
        <f t="shared" si="10"/>
        <v/>
      </c>
      <c r="K60" s="55" t="str">
        <f t="shared" si="10"/>
        <v xml:space="preserve">-100.0 </v>
      </c>
      <c r="L60" s="55" t="str">
        <f t="shared" si="10"/>
        <v/>
      </c>
      <c r="M60" s="55" t="str">
        <f t="shared" si="10"/>
        <v/>
      </c>
      <c r="N60" s="54" t="str">
        <f t="shared" si="10"/>
        <v>+</v>
      </c>
      <c r="O60" s="53" t="str">
        <f t="shared" si="10"/>
        <v xml:space="preserve">+60.9 </v>
      </c>
    </row>
    <row r="61" spans="1:17" ht="18.75" customHeight="1">
      <c r="A61" s="96" t="s">
        <v>94</v>
      </c>
      <c r="B61" s="44"/>
      <c r="C61" s="93" t="str">
        <f>Month!C1029</f>
        <v>Norway</v>
      </c>
      <c r="D61" s="55" t="str">
        <f t="shared" ref="D61:O61" si="11">IFERROR(IF(((D39-D17)/D17*100)&gt;100,"+",IF(((D39-D17)/D17*100)&lt;-100,"-",IF(ROUND(((D39-D17)/D17*100),1)=0,"0",IF(((D39-D17)/D17*100)&gt;0,TEXT(((D39-D17)/D17*100),"+0.0 "),TEXT(((D39-D17)/D17*100),"0.0 "))))),"")</f>
        <v xml:space="preserve">-16.7 </v>
      </c>
      <c r="E61" s="55" t="str">
        <f t="shared" si="11"/>
        <v/>
      </c>
      <c r="F61" s="54" t="str">
        <f t="shared" si="11"/>
        <v xml:space="preserve">-16.7 </v>
      </c>
      <c r="G61" s="55" t="str">
        <f t="shared" si="11"/>
        <v/>
      </c>
      <c r="H61" s="55" t="str">
        <f t="shared" si="11"/>
        <v xml:space="preserve">+65.7 </v>
      </c>
      <c r="I61" s="55" t="str">
        <f t="shared" si="11"/>
        <v xml:space="preserve">-100.0 </v>
      </c>
      <c r="J61" s="55" t="str">
        <f t="shared" si="11"/>
        <v/>
      </c>
      <c r="K61" s="55" t="str">
        <f t="shared" si="11"/>
        <v/>
      </c>
      <c r="L61" s="55" t="str">
        <f t="shared" si="11"/>
        <v/>
      </c>
      <c r="M61" s="55" t="str">
        <f t="shared" si="11"/>
        <v>+</v>
      </c>
      <c r="N61" s="54" t="str">
        <f t="shared" si="11"/>
        <v xml:space="preserve">+67.8 </v>
      </c>
      <c r="O61" s="53" t="str">
        <f t="shared" si="11"/>
        <v xml:space="preserve">-13.6 </v>
      </c>
    </row>
    <row r="62" spans="1:17" ht="18.75" customHeight="1">
      <c r="A62" s="96" t="s">
        <v>94</v>
      </c>
      <c r="B62" s="44"/>
      <c r="C62" s="93" t="str">
        <f>Month!C1030</f>
        <v>Qatar</v>
      </c>
      <c r="D62" s="55" t="str">
        <f t="shared" ref="D62:O62" si="12">IFERROR(IF(((D40-D18)/D18*100)&gt;100,"+",IF(((D40-D18)/D18*100)&lt;-100,"-",IF(ROUND(((D40-D18)/D18*100),1)=0,"0",IF(((D40-D18)/D18*100)&gt;0,TEXT(((D40-D18)/D18*100),"+0.0 "),TEXT(((D40-D18)/D18*100),"0.0 "))))),"")</f>
        <v/>
      </c>
      <c r="E62" s="55" t="str">
        <f t="shared" si="12"/>
        <v/>
      </c>
      <c r="F62" s="54" t="str">
        <f t="shared" si="12"/>
        <v/>
      </c>
      <c r="G62" s="55" t="str">
        <f t="shared" si="12"/>
        <v/>
      </c>
      <c r="H62" s="55" t="str">
        <f t="shared" si="12"/>
        <v/>
      </c>
      <c r="I62" s="55" t="str">
        <f t="shared" si="12"/>
        <v/>
      </c>
      <c r="J62" s="55" t="str">
        <f t="shared" si="12"/>
        <v/>
      </c>
      <c r="K62" s="55" t="str">
        <f t="shared" si="12"/>
        <v xml:space="preserve">-15.8 </v>
      </c>
      <c r="L62" s="55" t="str">
        <f t="shared" si="12"/>
        <v/>
      </c>
      <c r="M62" s="55" t="str">
        <f t="shared" si="12"/>
        <v/>
      </c>
      <c r="N62" s="54" t="str">
        <f t="shared" si="12"/>
        <v xml:space="preserve">-15.8 </v>
      </c>
      <c r="O62" s="53" t="str">
        <f t="shared" si="12"/>
        <v xml:space="preserve">-15.8 </v>
      </c>
    </row>
    <row r="63" spans="1:17" ht="18.75" customHeight="1">
      <c r="A63" s="96" t="s">
        <v>94</v>
      </c>
      <c r="B63" s="44"/>
      <c r="C63" s="93" t="str">
        <f>Month!C1031</f>
        <v>Russian Federation</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7" ht="18.75" customHeight="1">
      <c r="A64" s="96" t="s">
        <v>94</v>
      </c>
      <c r="B64" s="44"/>
      <c r="C64" s="93" t="str">
        <f>Month!C1032</f>
        <v>Saudi Arabia</v>
      </c>
      <c r="D64" s="55" t="str">
        <f t="shared" ref="D64:O64" si="14">IFERROR(IF(((D42-D20)/D20*100)&gt;100,"+",IF(((D42-D20)/D20*100)&lt;-100,"-",IF(ROUND(((D42-D20)/D20*100),1)=0,"0",IF(((D42-D20)/D20*100)&gt;0,TEXT(((D42-D20)/D20*100),"+0.0 "),TEXT(((D42-D20)/D20*100),"0.0 "))))),"")</f>
        <v/>
      </c>
      <c r="E64" s="55" t="str">
        <f t="shared" si="14"/>
        <v xml:space="preserve">+32.5 </v>
      </c>
      <c r="F64" s="54" t="str">
        <f t="shared" si="14"/>
        <v xml:space="preserve">+32.5 </v>
      </c>
      <c r="G64" s="55" t="str">
        <f t="shared" si="14"/>
        <v/>
      </c>
      <c r="H64" s="55" t="str">
        <f t="shared" si="14"/>
        <v/>
      </c>
      <c r="I64" s="55" t="str">
        <f t="shared" si="14"/>
        <v xml:space="preserve">-75.0 </v>
      </c>
      <c r="J64" s="55" t="str">
        <f t="shared" si="14"/>
        <v/>
      </c>
      <c r="K64" s="55" t="str">
        <f t="shared" si="14"/>
        <v xml:space="preserve">-73.0 </v>
      </c>
      <c r="L64" s="55" t="str">
        <f t="shared" si="14"/>
        <v/>
      </c>
      <c r="M64" s="55" t="str">
        <f t="shared" si="14"/>
        <v/>
      </c>
      <c r="N64" s="54" t="str">
        <f t="shared" si="14"/>
        <v xml:space="preserve">-73.5 </v>
      </c>
      <c r="O64" s="53" t="str">
        <f t="shared" si="14"/>
        <v xml:space="preserve">-61.3 </v>
      </c>
    </row>
    <row r="65" spans="1:15" ht="18.75" customHeight="1">
      <c r="A65" s="96" t="s">
        <v>94</v>
      </c>
      <c r="B65" s="44"/>
      <c r="C65" s="93" t="str">
        <f>Month!C1033</f>
        <v>Spain</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v>
      </c>
      <c r="I65" s="55" t="str">
        <f t="shared" si="15"/>
        <v/>
      </c>
      <c r="J65" s="55" t="str">
        <f t="shared" si="15"/>
        <v/>
      </c>
      <c r="K65" s="55" t="str">
        <f t="shared" si="15"/>
        <v/>
      </c>
      <c r="L65" s="55" t="str">
        <f t="shared" si="15"/>
        <v/>
      </c>
      <c r="M65" s="55" t="str">
        <f t="shared" si="15"/>
        <v xml:space="preserve">+5.9 </v>
      </c>
      <c r="N65" s="54" t="str">
        <f t="shared" si="15"/>
        <v xml:space="preserve">+49.9 </v>
      </c>
      <c r="O65" s="53" t="str">
        <f t="shared" si="15"/>
        <v xml:space="preserve">+49.9 </v>
      </c>
    </row>
    <row r="66" spans="1:15" ht="18.75" customHeight="1">
      <c r="A66" s="96" t="s">
        <v>94</v>
      </c>
      <c r="B66" s="44"/>
      <c r="C66" s="93" t="str">
        <f>Month!C1034</f>
        <v>Sweden</v>
      </c>
      <c r="D66" s="55" t="str">
        <f t="shared" ref="D66:O66" si="16">IFERROR(IF(((D44-D22)/D22*100)&gt;100,"+",IF(((D44-D22)/D22*100)&lt;-100,"-",IF(ROUND(((D44-D22)/D22*100),1)=0,"0",IF(((D44-D22)/D22*100)&gt;0,TEXT(((D44-D22)/D22*100),"+0.0 "),TEXT(((D44-D22)/D22*100),"0.0 "))))),"")</f>
        <v xml:space="preserve">-70.0 </v>
      </c>
      <c r="E66" s="55" t="str">
        <f t="shared" si="16"/>
        <v>+</v>
      </c>
      <c r="F66" s="54" t="str">
        <f t="shared" si="16"/>
        <v>+</v>
      </c>
      <c r="G66" s="55" t="str">
        <f t="shared" si="16"/>
        <v/>
      </c>
      <c r="H66" s="55" t="str">
        <f t="shared" si="16"/>
        <v xml:space="preserve">-27.4 </v>
      </c>
      <c r="I66" s="55" t="str">
        <f t="shared" si="16"/>
        <v/>
      </c>
      <c r="J66" s="55" t="str">
        <f t="shared" si="16"/>
        <v/>
      </c>
      <c r="K66" s="55" t="str">
        <f t="shared" si="16"/>
        <v>+</v>
      </c>
      <c r="L66" s="55" t="str">
        <f t="shared" si="16"/>
        <v/>
      </c>
      <c r="M66" s="55" t="str">
        <f t="shared" si="16"/>
        <v xml:space="preserve">-19.6 </v>
      </c>
      <c r="N66" s="54" t="str">
        <f t="shared" si="16"/>
        <v>+</v>
      </c>
      <c r="O66" s="53" t="str">
        <f t="shared" si="16"/>
        <v>+</v>
      </c>
    </row>
    <row r="67" spans="1:15" ht="18.75" customHeight="1">
      <c r="A67" s="96" t="s">
        <v>94</v>
      </c>
      <c r="B67" s="44"/>
      <c r="C67" s="93" t="str">
        <f>Month!C1035</f>
        <v>Turkey</v>
      </c>
      <c r="D67" s="55" t="str">
        <f t="shared" ref="D67:O67" si="17">IFERROR(IF(((D45-D23)/D23*100)&gt;100,"+",IF(((D45-D23)/D23*100)&lt;-100,"-",IF(ROUND(((D45-D23)/D23*100),1)=0,"0",IF(((D45-D23)/D23*100)&gt;0,TEXT(((D45-D23)/D23*100),"+0.0 "),TEXT(((D45-D23)/D23*100),"0.0 "))))),"")</f>
        <v xml:space="preserve">-4.8 </v>
      </c>
      <c r="E67" s="55" t="str">
        <f t="shared" si="17"/>
        <v/>
      </c>
      <c r="F67" s="54" t="str">
        <f t="shared" si="17"/>
        <v xml:space="preserve">-4.8 </v>
      </c>
      <c r="G67" s="55" t="str">
        <f t="shared" si="17"/>
        <v/>
      </c>
      <c r="H67" s="55" t="str">
        <f t="shared" si="17"/>
        <v xml:space="preserve">-100.0 </v>
      </c>
      <c r="I67" s="55" t="str">
        <f t="shared" si="17"/>
        <v/>
      </c>
      <c r="J67" s="55" t="str">
        <f t="shared" si="17"/>
        <v/>
      </c>
      <c r="K67" s="55" t="str">
        <f t="shared" si="17"/>
        <v/>
      </c>
      <c r="L67" s="55" t="str">
        <f t="shared" si="17"/>
        <v/>
      </c>
      <c r="M67" s="55" t="str">
        <f t="shared" si="17"/>
        <v>+</v>
      </c>
      <c r="N67" s="54" t="str">
        <f t="shared" si="17"/>
        <v>+</v>
      </c>
      <c r="O67" s="53" t="str">
        <f t="shared" si="17"/>
        <v xml:space="preserve">+0.4 </v>
      </c>
    </row>
    <row r="68" spans="1:15" ht="18.75" customHeight="1">
      <c r="A68" s="96" t="s">
        <v>94</v>
      </c>
      <c r="B68" s="44"/>
      <c r="C68" s="93" t="str">
        <f>Month!C1036</f>
        <v>United Arab Emirates</v>
      </c>
      <c r="D68" s="55" t="str">
        <f t="shared" ref="D68:O68" si="18">IFERROR(IF(((D46-D24)/D24*100)&gt;100,"+",IF(((D46-D24)/D24*100)&lt;-100,"-",IF(ROUND(((D46-D24)/D24*100),1)=0,"0",IF(((D46-D24)/D24*100)&gt;0,TEXT(((D46-D24)/D24*100),"+0.0 "),TEXT(((D46-D24)/D24*100),"0.0 "))))),"")</f>
        <v xml:space="preserve">-100.0 </v>
      </c>
      <c r="E68" s="55" t="str">
        <f t="shared" si="18"/>
        <v/>
      </c>
      <c r="F68" s="54" t="str">
        <f t="shared" si="18"/>
        <v xml:space="preserve">-100.0 </v>
      </c>
      <c r="G68" s="55" t="str">
        <f t="shared" si="18"/>
        <v/>
      </c>
      <c r="H68" s="55" t="str">
        <f t="shared" si="18"/>
        <v/>
      </c>
      <c r="I68" s="55" t="str">
        <f t="shared" si="18"/>
        <v xml:space="preserve">+30.0 </v>
      </c>
      <c r="J68" s="55" t="str">
        <f t="shared" si="18"/>
        <v/>
      </c>
      <c r="K68" s="55" t="str">
        <f t="shared" si="18"/>
        <v>+</v>
      </c>
      <c r="L68" s="55" t="str">
        <f t="shared" si="18"/>
        <v>+</v>
      </c>
      <c r="M68" s="55" t="str">
        <f t="shared" si="18"/>
        <v xml:space="preserve">+3.3 </v>
      </c>
      <c r="N68" s="54" t="str">
        <f t="shared" si="18"/>
        <v xml:space="preserve">+47.5 </v>
      </c>
      <c r="O68" s="53" t="str">
        <f t="shared" si="18"/>
        <v xml:space="preserve">+26.1 </v>
      </c>
    </row>
    <row r="69" spans="1:15" ht="18.75" customHeight="1">
      <c r="A69" s="96" t="s">
        <v>94</v>
      </c>
      <c r="B69" s="44"/>
      <c r="C69" s="93" t="str">
        <f>Month!C1037</f>
        <v>United States</v>
      </c>
      <c r="D69" s="55" t="str">
        <f t="shared" ref="D69:O69" si="19">IFERROR(IF(((D47-D25)/D25*100)&gt;100,"+",IF(((D47-D25)/D25*100)&lt;-100,"-",IF(ROUND(((D47-D25)/D25*100),1)=0,"0",IF(((D47-D25)/D25*100)&gt;0,TEXT(((D47-D25)/D25*100),"+0.0 "),TEXT(((D47-D25)/D25*100),"0.0 "))))),"")</f>
        <v xml:space="preserve">+8.9 </v>
      </c>
      <c r="E69" s="55" t="str">
        <f t="shared" si="19"/>
        <v/>
      </c>
      <c r="F69" s="54" t="str">
        <f t="shared" si="19"/>
        <v xml:space="preserve">+8.9 </v>
      </c>
      <c r="G69" s="55" t="str">
        <f t="shared" si="19"/>
        <v xml:space="preserve">-100.0 </v>
      </c>
      <c r="H69" s="55" t="str">
        <f t="shared" si="19"/>
        <v xml:space="preserve">-99.9 </v>
      </c>
      <c r="I69" s="55" t="str">
        <f t="shared" si="19"/>
        <v xml:space="preserve">-100.0 </v>
      </c>
      <c r="J69" s="55" t="str">
        <f t="shared" si="19"/>
        <v/>
      </c>
      <c r="K69" s="55" t="str">
        <f t="shared" si="19"/>
        <v xml:space="preserve">+84.4 </v>
      </c>
      <c r="L69" s="55" t="str">
        <f t="shared" si="19"/>
        <v xml:space="preserve">-100.0 </v>
      </c>
      <c r="M69" s="55" t="str">
        <f t="shared" si="19"/>
        <v xml:space="preserve">-16.5 </v>
      </c>
      <c r="N69" s="54" t="str">
        <f t="shared" si="19"/>
        <v xml:space="preserve">+48.8 </v>
      </c>
      <c r="O69" s="53" t="str">
        <f t="shared" si="19"/>
        <v xml:space="preserve">+18.5 </v>
      </c>
    </row>
    <row r="70" spans="1:15" ht="18.75" customHeight="1">
      <c r="A70" s="96" t="s">
        <v>94</v>
      </c>
      <c r="B70" s="44"/>
      <c r="C70" s="93" t="str">
        <f>Month!C1038</f>
        <v>Other</v>
      </c>
      <c r="D70" s="55" t="str">
        <f t="shared" ref="D70:O70" si="20">IFERROR(IF(((D48-D26)/D26*100)&gt;100,"+",IF(((D48-D26)/D26*100)&lt;-100,"-",IF(ROUND(((D48-D26)/D26*100),1)=0,"0",IF(((D48-D26)/D26*100)&gt;0,TEXT(((D48-D26)/D26*100),"+0.0 "),TEXT(((D48-D26)/D26*100),"0.0 "))))),"")</f>
        <v xml:space="preserve">+25.8 </v>
      </c>
      <c r="E70" s="55" t="str">
        <f t="shared" si="20"/>
        <v xml:space="preserve">-53.4 </v>
      </c>
      <c r="F70" s="54" t="str">
        <f t="shared" si="20"/>
        <v xml:space="preserve">+10.2 </v>
      </c>
      <c r="G70" s="55" t="str">
        <f t="shared" si="20"/>
        <v xml:space="preserve">+37.0 </v>
      </c>
      <c r="H70" s="55" t="str">
        <f t="shared" si="20"/>
        <v>+</v>
      </c>
      <c r="I70" s="55" t="str">
        <f t="shared" si="20"/>
        <v xml:space="preserve">-52.7 </v>
      </c>
      <c r="J70" s="55" t="str">
        <f t="shared" si="20"/>
        <v>+</v>
      </c>
      <c r="K70" s="55" t="str">
        <f t="shared" si="20"/>
        <v xml:space="preserve">+31.9 </v>
      </c>
      <c r="L70" s="55" t="str">
        <f t="shared" si="20"/>
        <v/>
      </c>
      <c r="M70" s="55" t="str">
        <f t="shared" si="20"/>
        <v xml:space="preserve">-28.5 </v>
      </c>
      <c r="N70" s="54" t="str">
        <f t="shared" si="20"/>
        <v xml:space="preserve">-16.9 </v>
      </c>
      <c r="O70" s="53" t="str">
        <f t="shared" si="20"/>
        <v xml:space="preserve">+2.1 </v>
      </c>
    </row>
    <row r="71" spans="1:15" ht="18.75" customHeight="1">
      <c r="A71" s="99" t="s">
        <v>94</v>
      </c>
      <c r="B71" s="45"/>
      <c r="C71" s="94" t="str">
        <f>Month!C1039</f>
        <v>Total imports</v>
      </c>
      <c r="D71" s="58" t="str">
        <f t="shared" ref="D71:N71" si="21">IFERROR(IF(((D49-D27)/D27*100)&gt;100,"+",IF(((D49-D27)/D27*100)&lt;-100,"-",IF(ROUND(((D49-D27)/D27*100),1)=0,"0",IF(((D49-D27)/D27*100)&gt;0,TEXT(((D49-D27)/D27*100),"+0.0 "),TEXT(((D49-D27)/D27*100),"0.0 "))))),"")</f>
        <v xml:space="preserve">+4.0 </v>
      </c>
      <c r="E71" s="58" t="str">
        <f t="shared" si="21"/>
        <v xml:space="preserve">-20.5 </v>
      </c>
      <c r="F71" s="57" t="str">
        <f t="shared" si="21"/>
        <v xml:space="preserve">+1.9 </v>
      </c>
      <c r="G71" s="58" t="str">
        <f t="shared" si="21"/>
        <v xml:space="preserve">+33.3 </v>
      </c>
      <c r="H71" s="58" t="str">
        <f t="shared" si="21"/>
        <v xml:space="preserve">+21.8 </v>
      </c>
      <c r="I71" s="58" t="str">
        <f t="shared" si="21"/>
        <v xml:space="preserve">+9.0 </v>
      </c>
      <c r="J71" s="58" t="str">
        <f t="shared" si="21"/>
        <v xml:space="preserve">-47.2 </v>
      </c>
      <c r="K71" s="58" t="str">
        <f t="shared" si="21"/>
        <v xml:space="preserve">+5.9 </v>
      </c>
      <c r="L71" s="58" t="str">
        <f t="shared" si="21"/>
        <v xml:space="preserve">+76.0 </v>
      </c>
      <c r="M71" s="58" t="str">
        <f t="shared" si="21"/>
        <v xml:space="preserve">-2.5 </v>
      </c>
      <c r="N71" s="57" t="str">
        <f t="shared" si="21"/>
        <v xml:space="preserve">+7.6 </v>
      </c>
      <c r="O71" s="56" t="str">
        <f>IFERROR(IF(((O49-O27)/O27*100)&gt;100,"+",IF(((O49-O27)/O27*100)&lt;-100,"-",IF(ROUND(((O49-O27)/O27*100),1)=0,"0",IF(((O49-O27)/O27*100)&gt;0,TEXT(((O49-O27)/O27*100),"+0.0 "),TEXT(((O49-O27)/O27*100),"0.0 "))))),"")</f>
        <v xml:space="preserve">+4.2 </v>
      </c>
    </row>
    <row r="72" spans="1:15">
      <c r="A72" s="126"/>
      <c r="B72" s="52"/>
      <c r="C72" s="126"/>
      <c r="D72" s="52"/>
      <c r="E72" s="52"/>
      <c r="F72" s="52"/>
      <c r="G72" s="52"/>
      <c r="H72" s="52"/>
      <c r="I72" s="52"/>
      <c r="J72" s="52"/>
      <c r="K72" s="52"/>
      <c r="L72" s="52"/>
      <c r="M72" s="52"/>
      <c r="N72" s="52"/>
      <c r="O72" s="52"/>
    </row>
    <row r="73" spans="1:15">
      <c r="D73" s="111"/>
      <c r="E73" s="111"/>
      <c r="F73" s="111"/>
      <c r="G73" s="111"/>
      <c r="H73" s="111"/>
      <c r="I73" s="111"/>
      <c r="J73" s="111"/>
      <c r="K73" s="111"/>
      <c r="L73" s="111"/>
      <c r="M73" s="111"/>
      <c r="N73" s="111"/>
      <c r="O73" s="111"/>
    </row>
    <row r="74" spans="1:15">
      <c r="D74" s="111"/>
      <c r="E74" s="111"/>
      <c r="F74" s="111"/>
      <c r="G74" s="111"/>
      <c r="H74" s="111"/>
      <c r="I74" s="111"/>
      <c r="J74" s="111"/>
      <c r="K74" s="111"/>
      <c r="L74" s="111"/>
      <c r="M74" s="111"/>
      <c r="N74" s="111"/>
      <c r="O74" s="111"/>
    </row>
    <row r="75" spans="1:15">
      <c r="D75" s="111"/>
      <c r="E75" s="111"/>
      <c r="F75" s="111"/>
      <c r="G75" s="111"/>
      <c r="H75" s="111"/>
      <c r="I75" s="111"/>
      <c r="J75" s="111"/>
      <c r="K75" s="111"/>
      <c r="L75" s="111"/>
      <c r="M75" s="111"/>
      <c r="N75" s="111"/>
      <c r="O75" s="111"/>
    </row>
    <row r="80" spans="1:15">
      <c r="H80" s="111"/>
      <c r="I80" s="88"/>
    </row>
    <row r="81" spans="8:8">
      <c r="H81" s="111"/>
    </row>
  </sheetData>
  <phoneticPr fontId="14" type="noConversion"/>
  <pageMargins left="0.7" right="0.7" top="0.75" bottom="0.75" header="0.3" footer="0.3"/>
  <pageSetup paperSize="9" orientation="portrait" verticalDpi="0" r:id="rId1"/>
  <ignoredErrors>
    <ignoredError sqref="C6:C24 C39 C50:C68 C27 C70:C71 C25:C26 C28:C38 C69 C40:C4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O159"/>
  <sheetViews>
    <sheetView showGridLines="0" workbookViewId="0">
      <pane ySplit="5" topLeftCell="A116" activePane="bottomLeft" state="frozen"/>
      <selection pane="bottomLeft" activeCell="A116" sqref="A116:N116"/>
    </sheetView>
  </sheetViews>
  <sheetFormatPr defaultColWidth="9.1796875" defaultRowHeight="15.5"/>
  <cols>
    <col min="1" max="1" width="12.453125" style="1" customWidth="1"/>
    <col min="2" max="2" width="30.54296875" style="1" customWidth="1"/>
    <col min="3" max="13" width="13.54296875" style="1" customWidth="1"/>
    <col min="14" max="14" width="11.7265625" style="1" customWidth="1"/>
    <col min="15" max="15" width="12.1796875" style="1" bestFit="1" customWidth="1"/>
    <col min="16" max="16384" width="9.1796875" style="1"/>
  </cols>
  <sheetData>
    <row r="1" spans="1:14" customFormat="1" ht="23.5">
      <c r="A1" s="116" t="s">
        <v>75</v>
      </c>
    </row>
    <row r="2" spans="1:14" customFormat="1">
      <c r="A2" s="19" t="s">
        <v>17</v>
      </c>
    </row>
    <row r="3" spans="1:14" customFormat="1">
      <c r="A3" s="19" t="s">
        <v>32</v>
      </c>
    </row>
    <row r="4" spans="1:14" customFormat="1">
      <c r="A4" s="19" t="s">
        <v>35</v>
      </c>
    </row>
    <row r="5" spans="1:14" customFormat="1" ht="46.5">
      <c r="A5" s="47" t="s">
        <v>25</v>
      </c>
      <c r="B5" s="100" t="s">
        <v>122</v>
      </c>
      <c r="C5" s="46" t="s">
        <v>68</v>
      </c>
      <c r="D5" s="46" t="s">
        <v>92</v>
      </c>
      <c r="E5" s="46" t="s">
        <v>117</v>
      </c>
      <c r="F5" s="49" t="s">
        <v>85</v>
      </c>
      <c r="G5" s="46" t="s">
        <v>67</v>
      </c>
      <c r="H5" s="46" t="s">
        <v>24</v>
      </c>
      <c r="I5" s="46" t="s">
        <v>73</v>
      </c>
      <c r="J5" s="46" t="s">
        <v>130</v>
      </c>
      <c r="K5" s="46" t="s">
        <v>131</v>
      </c>
      <c r="L5" s="46" t="s">
        <v>93</v>
      </c>
      <c r="M5" s="46" t="s">
        <v>118</v>
      </c>
      <c r="N5" s="49" t="s">
        <v>119</v>
      </c>
    </row>
    <row r="6" spans="1:14">
      <c r="A6" s="95">
        <v>2018</v>
      </c>
      <c r="B6" s="101"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2"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2"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2"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2"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2"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2"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2"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2"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2"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2"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2"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2"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2"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2"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2"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2"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2"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2"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2"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2"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3" t="s">
        <v>128</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1"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2"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2"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2"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2"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2"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2"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2"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2"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2"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2"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2"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2"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2"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2"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2"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2"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2"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2"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2"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2"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3" t="s">
        <v>128</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1"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2"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2"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2"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2"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2"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2"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2"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2"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2"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2"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2"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2"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2"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2"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2"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2"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2"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2"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2"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2"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3" t="s">
        <v>128</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1"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102.9</v>
      </c>
      <c r="I72" s="67">
        <f>SUMIFS(Month!J:J,Month!$C:$C,$B72,Month!$A:$A,$A72)</f>
        <v>41.269999999999996</v>
      </c>
      <c r="J72" s="67">
        <f>SUMIFS(Month!K:K,Month!$C:$C,$B72,Month!$A:$A,$A72)</f>
        <v>1315.24</v>
      </c>
      <c r="K72" s="67">
        <f>SUMIFS(Month!L:L,Month!$C:$C,$B72,Month!$A:$A,$A72)</f>
        <v>263.8</v>
      </c>
      <c r="L72" s="67">
        <f>SUMIFS(Month!M:M,Month!$C:$C,$B72,Month!$A:$A,$A72)</f>
        <v>305.39999999999998</v>
      </c>
      <c r="M72" s="67">
        <f>SUMIFS(Month!N:N,Month!$C:$C,$B72,Month!$A:$A,$A72)</f>
        <v>2379.7700000000004</v>
      </c>
      <c r="N72" s="68">
        <f>SUMIFS(Month!O:O,Month!$C:$C,$B72,Month!$A:$A,$A72)</f>
        <v>2615.1999999999998</v>
      </c>
    </row>
    <row r="73" spans="1:14">
      <c r="A73" s="96">
        <v>2021</v>
      </c>
      <c r="B73" s="102"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2"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2"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2"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2"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2"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2"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2"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2"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551.75</v>
      </c>
      <c r="I81" s="70">
        <f>SUMIFS(Month!J:J,Month!$C:$C,$B81,Month!$A:$A,$A81)</f>
        <v>332.88</v>
      </c>
      <c r="J81" s="70">
        <f>SUMIFS(Month!K:K,Month!$C:$C,$B81,Month!$A:$A,$A81)</f>
        <v>2312.83</v>
      </c>
      <c r="K81" s="70">
        <f>SUMIFS(Month!L:L,Month!$C:$C,$B81,Month!$A:$A,$A81)</f>
        <v>164.86</v>
      </c>
      <c r="L81" s="70">
        <f>SUMIFS(Month!M:M,Month!$C:$C,$B81,Month!$A:$A,$A81)</f>
        <v>1499.71</v>
      </c>
      <c r="M81" s="70">
        <f>SUMIFS(Month!N:N,Month!$C:$C,$B81,Month!$A:$A,$A81)</f>
        <v>5318.1500000000005</v>
      </c>
      <c r="N81" s="71">
        <f>SUMIFS(Month!O:O,Month!$C:$C,$B81,Month!$A:$A,$A81)</f>
        <v>5686.84</v>
      </c>
    </row>
    <row r="82" spans="1:15">
      <c r="A82" s="96">
        <v>2021</v>
      </c>
      <c r="B82" s="102"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2"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78.23</v>
      </c>
      <c r="I83" s="70">
        <f>SUMIFS(Month!J:J,Month!$C:$C,$B83,Month!$A:$A,$A83)</f>
        <v>0</v>
      </c>
      <c r="J83" s="70">
        <f>SUMIFS(Month!K:K,Month!$C:$C,$B83,Month!$A:$A,$A83)</f>
        <v>505.19</v>
      </c>
      <c r="K83" s="70">
        <f>SUMIFS(Month!L:L,Month!$C:$C,$B83,Month!$A:$A,$A83)</f>
        <v>11.94</v>
      </c>
      <c r="L83" s="70">
        <f>SUMIFS(Month!M:M,Month!$C:$C,$B83,Month!$A:$A,$A83)</f>
        <v>38.71</v>
      </c>
      <c r="M83" s="70">
        <f>SUMIFS(Month!N:N,Month!$C:$C,$B83,Month!$A:$A,$A83)</f>
        <v>1321.92</v>
      </c>
      <c r="N83" s="71">
        <f>SUMIFS(Month!O:O,Month!$C:$C,$B83,Month!$A:$A,$A83)</f>
        <v>14602.53</v>
      </c>
    </row>
    <row r="84" spans="1:15">
      <c r="A84" s="96">
        <v>2021</v>
      </c>
      <c r="B84" s="102"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2"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98.67</v>
      </c>
      <c r="L85" s="70">
        <f>SUMIFS(Month!M:M,Month!$C:$C,$B85,Month!$A:$A,$A85)</f>
        <v>165.31</v>
      </c>
      <c r="M85" s="70">
        <f>SUMIFS(Month!N:N,Month!$C:$C,$B85,Month!$A:$A,$A85)</f>
        <v>5391.5699999999988</v>
      </c>
      <c r="N85" s="71">
        <f>SUMIFS(Month!O:O,Month!$C:$C,$B85,Month!$A:$A,$A85)</f>
        <v>8934.42</v>
      </c>
      <c r="O85" s="88"/>
    </row>
    <row r="86" spans="1:15">
      <c r="A86" s="96">
        <v>2021</v>
      </c>
      <c r="B86" s="102"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790.36</v>
      </c>
      <c r="I86" s="70">
        <f>SUMIFS(Month!J:J,Month!$C:$C,$B86,Month!$A:$A,$A86)</f>
        <v>0</v>
      </c>
      <c r="J86" s="70">
        <f>SUMIFS(Month!K:K,Month!$C:$C,$B86,Month!$A:$A,$A86)</f>
        <v>359.36</v>
      </c>
      <c r="K86" s="70">
        <f>SUMIFS(Month!L:L,Month!$C:$C,$B86,Month!$A:$A,$A86)</f>
        <v>124.06</v>
      </c>
      <c r="L86" s="70">
        <f>SUMIFS(Month!M:M,Month!$C:$C,$B86,Month!$A:$A,$A86)</f>
        <v>0</v>
      </c>
      <c r="M86" s="70">
        <f>SUMIFS(Month!N:N,Month!$C:$C,$B86,Month!$A:$A,$A86)</f>
        <v>1273.78</v>
      </c>
      <c r="N86" s="71">
        <f>SUMIFS(Month!O:O,Month!$C:$C,$B86,Month!$A:$A,$A86)</f>
        <v>1352.1699999999998</v>
      </c>
    </row>
    <row r="87" spans="1:15">
      <c r="A87" s="96">
        <v>2021</v>
      </c>
      <c r="B87" s="102"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2"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1257.19</v>
      </c>
      <c r="K88" s="70">
        <f>SUMIFS(Month!L:L,Month!$C:$C,$B88,Month!$A:$A,$A88)</f>
        <v>49.19</v>
      </c>
      <c r="L88" s="70">
        <f>SUMIFS(Month!M:M,Month!$C:$C,$B88,Month!$A:$A,$A88)</f>
        <v>52.480000000000004</v>
      </c>
      <c r="M88" s="70">
        <f>SUMIFS(Month!N:N,Month!$C:$C,$B88,Month!$A:$A,$A88)</f>
        <v>1709.6299999999999</v>
      </c>
      <c r="N88" s="71">
        <f>SUMIFS(Month!O:O,Month!$C:$C,$B88,Month!$A:$A,$A88)</f>
        <v>2244.44</v>
      </c>
    </row>
    <row r="89" spans="1:15">
      <c r="A89" s="96">
        <v>2021</v>
      </c>
      <c r="B89" s="102"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2"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2"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72.960000000000008</v>
      </c>
      <c r="J91" s="70">
        <f>SUMIFS(Month!K:K,Month!$C:$C,$B91,Month!$A:$A,$A91)</f>
        <v>613.23</v>
      </c>
      <c r="K91" s="70">
        <f>SUMIFS(Month!L:L,Month!$C:$C,$B91,Month!$A:$A,$A91)</f>
        <v>0</v>
      </c>
      <c r="L91" s="70">
        <f>SUMIFS(Month!M:M,Month!$C:$C,$B91,Month!$A:$A,$A91)</f>
        <v>257.93</v>
      </c>
      <c r="M91" s="70">
        <f>SUMIFS(Month!N:N,Month!$C:$C,$B91,Month!$A:$A,$A91)</f>
        <v>948.88000000000011</v>
      </c>
      <c r="N91" s="71">
        <f>SUMIFS(Month!O:O,Month!$C:$C,$B91,Month!$A:$A,$A91)</f>
        <v>11976.699999999999</v>
      </c>
    </row>
    <row r="92" spans="1:15">
      <c r="A92" s="96">
        <v>2021</v>
      </c>
      <c r="B92" s="102"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150.15</v>
      </c>
      <c r="L92" s="70">
        <f>SUMIFS(Month!M:M,Month!$C:$C,$B92,Month!$A:$A,$A92)</f>
        <v>173.76</v>
      </c>
      <c r="M92" s="70">
        <f>SUMIFS(Month!N:N,Month!$C:$C,$B92,Month!$A:$A,$A92)</f>
        <v>2229.9500000000003</v>
      </c>
      <c r="N92" s="71">
        <f>SUMIFS(Month!O:O,Month!$C:$C,$B92,Month!$A:$A,$A92)</f>
        <v>7493.58</v>
      </c>
    </row>
    <row r="93" spans="1:15">
      <c r="A93" s="99">
        <v>2021</v>
      </c>
      <c r="B93" s="103" t="s">
        <v>128</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4445.1000000000004</v>
      </c>
      <c r="I93" s="73">
        <f>SUMIFS(Month!J:J,Month!$C:$C,$B93,Month!$A:$A,$A93)</f>
        <v>791.07999999999993</v>
      </c>
      <c r="J93" s="73">
        <f>SUMIFS(Month!K:K,Month!$C:$C,$B93,Month!$A:$A,$A93)</f>
        <v>12734.169999999998</v>
      </c>
      <c r="K93" s="73">
        <f>SUMIFS(Month!L:L,Month!$C:$C,$B93,Month!$A:$A,$A93)</f>
        <v>1017.0600000000001</v>
      </c>
      <c r="L93" s="73">
        <f>SUMIFS(Month!M:M,Month!$C:$C,$B93,Month!$A:$A,$A93)</f>
        <v>3056.4200000000005</v>
      </c>
      <c r="M93" s="73">
        <f>SUMIFS(Month!N:N,Month!$C:$C,$B93,Month!$A:$A,$A93)</f>
        <v>25339.480000000003</v>
      </c>
      <c r="N93" s="74">
        <f>SUMIFS(Month!O:O,Month!$C:$C,$B93,Month!$A:$A,$A93)</f>
        <v>67071.81</v>
      </c>
    </row>
    <row r="94" spans="1:15">
      <c r="A94" s="95">
        <v>2022</v>
      </c>
      <c r="B94" s="101"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90.37</v>
      </c>
      <c r="I94" s="67">
        <f>SUMIFS(Month!J:J,Month!$C:$C,$B94,Month!$A:$A,$A94)</f>
        <v>0.04</v>
      </c>
      <c r="J94" s="67">
        <f>SUMIFS(Month!K:K,Month!$C:$C,$B94,Month!$A:$A,$A94)</f>
        <v>2040.9299999999998</v>
      </c>
      <c r="K94" s="67">
        <f>SUMIFS(Month!L:L,Month!$C:$C,$B94,Month!$A:$A,$A94)</f>
        <v>145.35</v>
      </c>
      <c r="L94" s="67">
        <f>SUMIFS(Month!M:M,Month!$C:$C,$B94,Month!$A:$A,$A94)</f>
        <v>400.74</v>
      </c>
      <c r="M94" s="67">
        <f>SUMIFS(Month!N:N,Month!$C:$C,$B94,Month!$A:$A,$A94)</f>
        <v>2937.53</v>
      </c>
      <c r="N94" s="68">
        <f>SUMIFS(Month!O:O,Month!$C:$C,$B94,Month!$A:$A,$A94)</f>
        <v>3111.01</v>
      </c>
    </row>
    <row r="95" spans="1:15">
      <c r="A95" s="96">
        <v>2022</v>
      </c>
      <c r="B95" s="102"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2"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2"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2"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2"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2"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2"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2"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2"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497.10999999999996</v>
      </c>
      <c r="I103" s="70">
        <f>SUMIFS(Month!J:J,Month!$C:$C,$B103,Month!$A:$A,$A103)</f>
        <v>243.32</v>
      </c>
      <c r="J103" s="70">
        <f>SUMIFS(Month!K:K,Month!$C:$C,$B103,Month!$A:$A,$A103)</f>
        <v>2408.77</v>
      </c>
      <c r="K103" s="70">
        <f>SUMIFS(Month!L:L,Month!$C:$C,$B103,Month!$A:$A,$A103)</f>
        <v>22.07</v>
      </c>
      <c r="L103" s="70">
        <f>SUMIFS(Month!M:M,Month!$C:$C,$B103,Month!$A:$A,$A103)</f>
        <v>1319.3600000000001</v>
      </c>
      <c r="M103" s="70">
        <f>SUMIFS(Month!N:N,Month!$C:$C,$B103,Month!$A:$A,$A103)</f>
        <v>5067</v>
      </c>
      <c r="N103" s="71">
        <f>SUMIFS(Month!O:O,Month!$C:$C,$B103,Month!$A:$A,$A103)</f>
        <v>5466.21</v>
      </c>
    </row>
    <row r="104" spans="1:15">
      <c r="A104" s="96">
        <v>2022</v>
      </c>
      <c r="B104" s="102"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2"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17.899999999999999</v>
      </c>
      <c r="K105" s="70">
        <f>SUMIFS(Month!L:L,Month!$C:$C,$B105,Month!$A:$A,$A105)</f>
        <v>0</v>
      </c>
      <c r="L105" s="70">
        <f>SUMIFS(Month!M:M,Month!$C:$C,$B105,Month!$A:$A,$A105)</f>
        <v>133.20999999999998</v>
      </c>
      <c r="M105" s="70">
        <f>SUMIFS(Month!N:N,Month!$C:$C,$B105,Month!$A:$A,$A105)</f>
        <v>739.09999999999991</v>
      </c>
      <c r="N105" s="71">
        <f>SUMIFS(Month!O:O,Month!$C:$C,$B105,Month!$A:$A,$A105)</f>
        <v>14586.619999999999</v>
      </c>
    </row>
    <row r="106" spans="1:15">
      <c r="A106" s="96">
        <v>2022</v>
      </c>
      <c r="B106" s="102"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2"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2"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1386.5900000000001</v>
      </c>
      <c r="I108" s="70">
        <f>SUMIFS(Month!J:J,Month!$C:$C,$B108,Month!$A:$A,$A108)</f>
        <v>4.589999999999999</v>
      </c>
      <c r="J108" s="70">
        <f>SUMIFS(Month!K:K,Month!$C:$C,$B108,Month!$A:$A,$A108)</f>
        <v>672.74</v>
      </c>
      <c r="K108" s="70">
        <f>SUMIFS(Month!L:L,Month!$C:$C,$B108,Month!$A:$A,$A108)</f>
        <v>23.38</v>
      </c>
      <c r="L108" s="70">
        <f>SUMIFS(Month!M:M,Month!$C:$C,$B108,Month!$A:$A,$A108)</f>
        <v>0</v>
      </c>
      <c r="M108" s="70">
        <f>SUMIFS(Month!N:N,Month!$C:$C,$B108,Month!$A:$A,$A108)</f>
        <v>2087.3000000000002</v>
      </c>
      <c r="N108" s="71">
        <f>SUMIFS(Month!O:O,Month!$C:$C,$B108,Month!$A:$A,$A108)</f>
        <v>2261.98</v>
      </c>
    </row>
    <row r="109" spans="1:15">
      <c r="A109" s="96">
        <v>2022</v>
      </c>
      <c r="B109" s="102"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2"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912.90999999999985</v>
      </c>
      <c r="K110" s="70">
        <f>SUMIFS(Month!L:L,Month!$C:$C,$B110,Month!$A:$A,$A110)</f>
        <v>2.48</v>
      </c>
      <c r="L110" s="70">
        <f>SUMIFS(Month!M:M,Month!$C:$C,$B110,Month!$A:$A,$A110)</f>
        <v>123.65</v>
      </c>
      <c r="M110" s="70">
        <f>SUMIFS(Month!N:N,Month!$C:$C,$B110,Month!$A:$A,$A110)</f>
        <v>1488.8100000000002</v>
      </c>
      <c r="N110" s="71">
        <f>SUMIFS(Month!O:O,Month!$C:$C,$B110,Month!$A:$A,$A110)</f>
        <v>2187.6899999999996</v>
      </c>
    </row>
    <row r="111" spans="1:15">
      <c r="A111" s="96">
        <v>2022</v>
      </c>
      <c r="B111" s="102"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2"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2"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81.67</v>
      </c>
      <c r="I113" s="70">
        <f>SUMIFS(Month!J:J,Month!$C:$C,$B113,Month!$A:$A,$A113)</f>
        <v>36.090000000000003</v>
      </c>
      <c r="J113" s="70">
        <f>SUMIFS(Month!K:K,Month!$C:$C,$B113,Month!$A:$A,$A113)</f>
        <v>1683.11</v>
      </c>
      <c r="K113" s="70">
        <f>SUMIFS(Month!L:L,Month!$C:$C,$B113,Month!$A:$A,$A113)</f>
        <v>17.37</v>
      </c>
      <c r="L113" s="70">
        <f>SUMIFS(Month!M:M,Month!$C:$C,$B113,Month!$A:$A,$A113)</f>
        <v>246.66000000000003</v>
      </c>
      <c r="M113" s="70">
        <f>SUMIFS(Month!N:N,Month!$C:$C,$B113,Month!$A:$A,$A113)</f>
        <v>2071.27</v>
      </c>
      <c r="N113" s="71">
        <f>SUMIFS(Month!O:O,Month!$C:$C,$B113,Month!$A:$A,$A113)</f>
        <v>17147.5</v>
      </c>
    </row>
    <row r="114" spans="1:14">
      <c r="A114" s="96">
        <v>2022</v>
      </c>
      <c r="B114" s="102"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699.31000000000006</v>
      </c>
      <c r="K114" s="70">
        <f>SUMIFS(Month!L:L,Month!$C:$C,$B114,Month!$A:$A,$A114)</f>
        <v>131.44999999999999</v>
      </c>
      <c r="L114" s="70">
        <f>SUMIFS(Month!M:M,Month!$C:$C,$B114,Month!$A:$A,$A114)</f>
        <v>249.74999999999994</v>
      </c>
      <c r="M114" s="70">
        <f>SUMIFS(Month!N:N,Month!$C:$C,$B114,Month!$A:$A,$A114)</f>
        <v>2974.85</v>
      </c>
      <c r="N114" s="71">
        <f>SUMIFS(Month!O:O,Month!$C:$C,$B114,Month!$A:$A,$A114)</f>
        <v>11224.730000000001</v>
      </c>
    </row>
    <row r="115" spans="1:14">
      <c r="A115" s="99">
        <v>2022</v>
      </c>
      <c r="B115" s="103" t="s">
        <v>128</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7748.1100000000006</v>
      </c>
      <c r="I115" s="73">
        <f>SUMIFS(Month!J:J,Month!$C:$C,$B115,Month!$A:$A,$A115)</f>
        <v>505.35999999999996</v>
      </c>
      <c r="J115" s="73">
        <f>SUMIFS(Month!K:K,Month!$C:$C,$B115,Month!$A:$A,$A115)</f>
        <v>12946.259999999998</v>
      </c>
      <c r="K115" s="73">
        <f>SUMIFS(Month!L:L,Month!$C:$C,$B115,Month!$A:$A,$A115)</f>
        <v>531.96</v>
      </c>
      <c r="L115" s="73">
        <f>SUMIFS(Month!M:M,Month!$C:$C,$B115,Month!$A:$A,$A115)</f>
        <v>3112.26</v>
      </c>
      <c r="M115" s="73">
        <f>SUMIFS(Month!N:N,Month!$C:$C,$B115,Month!$A:$A,$A115)</f>
        <v>28250.539999999997</v>
      </c>
      <c r="N115" s="74">
        <f>SUMIFS(Month!O:O,Month!$C:$C,$B115,Month!$A:$A,$A115)</f>
        <v>74848.53</v>
      </c>
    </row>
    <row r="116" spans="1:14">
      <c r="A116" s="95">
        <v>2023</v>
      </c>
      <c r="B116" s="101" t="s">
        <v>37</v>
      </c>
      <c r="C116" s="68">
        <f>SUMIFS(Month!D:D,Month!$C:$C,$B116,Month!$A:$A,$A116)</f>
        <v>0</v>
      </c>
      <c r="D116" s="67">
        <f>SUMIFS(Month!E:E,Month!$C:$C,$B116,Month!$A:$A,$A116)</f>
        <v>497.25999999999993</v>
      </c>
      <c r="E116" s="67">
        <f>SUMIFS(Month!F:F,Month!$C:$C,$B116,Month!$A:$A,$A116)</f>
        <v>497.25999999999993</v>
      </c>
      <c r="F116" s="68">
        <f>SUMIFS(Month!G:G,Month!$C:$C,$B116,Month!$A:$A,$A116)</f>
        <v>20.819999999999997</v>
      </c>
      <c r="G116" s="67">
        <f>SUMIFS(Month!H:H,Month!$C:$C,$B116,Month!$A:$A,$A116)</f>
        <v>150.5</v>
      </c>
      <c r="H116" s="67">
        <f>SUMIFS(Month!I:I,Month!$C:$C,$B116,Month!$A:$A,$A116)</f>
        <v>42.410000000000004</v>
      </c>
      <c r="I116" s="67">
        <f>SUMIFS(Month!J:J,Month!$C:$C,$B116,Month!$A:$A,$A116)</f>
        <v>21.68</v>
      </c>
      <c r="J116" s="67">
        <f>SUMIFS(Month!K:K,Month!$C:$C,$B116,Month!$A:$A,$A116)</f>
        <v>1564.0400000000002</v>
      </c>
      <c r="K116" s="67">
        <f>SUMIFS(Month!L:L,Month!$C:$C,$B116,Month!$A:$A,$A116)</f>
        <v>110.96</v>
      </c>
      <c r="L116" s="67">
        <f>SUMIFS(Month!M:M,Month!$C:$C,$B116,Month!$A:$A,$A116)</f>
        <v>400.24999999999994</v>
      </c>
      <c r="M116" s="67">
        <f>SUMIFS(Month!N:N,Month!$C:$C,$B116,Month!$A:$A,$A116)</f>
        <v>2310.6600000000003</v>
      </c>
      <c r="N116" s="68">
        <f>SUMIFS(Month!O:O,Month!$C:$C,$B116,Month!$A:$A,$A116)</f>
        <v>2807.92</v>
      </c>
    </row>
    <row r="117" spans="1:14">
      <c r="A117" s="96">
        <v>2023</v>
      </c>
      <c r="B117" s="102" t="s">
        <v>38</v>
      </c>
      <c r="C117" s="71">
        <f>SUMIFS(Month!D:D,Month!$C:$C,$B117,Month!$A:$A,$A117)</f>
        <v>1698.27</v>
      </c>
      <c r="D117" s="70">
        <f>SUMIFS(Month!E:E,Month!$C:$C,$B117,Month!$A:$A,$A117)</f>
        <v>88.18</v>
      </c>
      <c r="E117" s="70">
        <f>SUMIFS(Month!F:F,Month!$C:$C,$B117,Month!$A:$A,$A117)</f>
        <v>1786.45</v>
      </c>
      <c r="F117" s="71">
        <f>SUMIFS(Month!G:G,Month!$C:$C,$B117,Month!$A:$A,$A117)</f>
        <v>0</v>
      </c>
      <c r="G117" s="70">
        <f>SUMIFS(Month!H:H,Month!$C:$C,$B117,Month!$A:$A,$A117)</f>
        <v>0</v>
      </c>
      <c r="H117" s="70">
        <f>SUMIFS(Month!I:I,Month!$C:$C,$B117,Month!$A:$A,$A117)</f>
        <v>0</v>
      </c>
      <c r="I117" s="70">
        <f>SUMIFS(Month!J:J,Month!$C:$C,$B117,Month!$A:$A,$A117)</f>
        <v>0</v>
      </c>
      <c r="J117" s="70">
        <f>SUMIFS(Month!K:K,Month!$C:$C,$B117,Month!$A:$A,$A117)</f>
        <v>0.63</v>
      </c>
      <c r="K117" s="70">
        <f>SUMIFS(Month!L:L,Month!$C:$C,$B117,Month!$A:$A,$A117)</f>
        <v>0</v>
      </c>
      <c r="L117" s="70">
        <f>SUMIFS(Month!M:M,Month!$C:$C,$B117,Month!$A:$A,$A117)</f>
        <v>1.3800000000000001</v>
      </c>
      <c r="M117" s="70">
        <f>SUMIFS(Month!N:N,Month!$C:$C,$B117,Month!$A:$A,$A117)</f>
        <v>2.0099999999999998</v>
      </c>
      <c r="N117" s="71">
        <f>SUMIFS(Month!O:O,Month!$C:$C,$B117,Month!$A:$A,$A117)</f>
        <v>1788.46</v>
      </c>
    </row>
    <row r="118" spans="1:14">
      <c r="A118" s="96">
        <v>2023</v>
      </c>
      <c r="B118" s="102" t="s">
        <v>39</v>
      </c>
      <c r="C118" s="71">
        <f>SUMIFS(Month!D:D,Month!$C:$C,$B118,Month!$A:$A,$A118)</f>
        <v>0</v>
      </c>
      <c r="D118" s="70">
        <f>SUMIFS(Month!E:E,Month!$C:$C,$B118,Month!$A:$A,$A118)</f>
        <v>4.0900000000000007</v>
      </c>
      <c r="E118" s="70">
        <f>SUMIFS(Month!F:F,Month!$C:$C,$B118,Month!$A:$A,$A118)</f>
        <v>4.0900000000000007</v>
      </c>
      <c r="F118" s="71">
        <f>SUMIFS(Month!G:G,Month!$C:$C,$B118,Month!$A:$A,$A118)</f>
        <v>0</v>
      </c>
      <c r="G118" s="70">
        <f>SUMIFS(Month!H:H,Month!$C:$C,$B118,Month!$A:$A,$A118)</f>
        <v>347.28999999999996</v>
      </c>
      <c r="H118" s="70">
        <f>SUMIFS(Month!I:I,Month!$C:$C,$B118,Month!$A:$A,$A118)</f>
        <v>0</v>
      </c>
      <c r="I118" s="70">
        <f>SUMIFS(Month!J:J,Month!$C:$C,$B118,Month!$A:$A,$A118)</f>
        <v>0</v>
      </c>
      <c r="J118" s="70">
        <f>SUMIFS(Month!K:K,Month!$C:$C,$B118,Month!$A:$A,$A118)</f>
        <v>103.73</v>
      </c>
      <c r="K118" s="70">
        <f>SUMIFS(Month!L:L,Month!$C:$C,$B118,Month!$A:$A,$A118)</f>
        <v>0</v>
      </c>
      <c r="L118" s="70">
        <f>SUMIFS(Month!M:M,Month!$C:$C,$B118,Month!$A:$A,$A118)</f>
        <v>8.9999999999999983E-2</v>
      </c>
      <c r="M118" s="70">
        <f>SUMIFS(Month!N:N,Month!$C:$C,$B118,Month!$A:$A,$A118)</f>
        <v>451.11</v>
      </c>
      <c r="N118" s="71">
        <f>SUMIFS(Month!O:O,Month!$C:$C,$B118,Month!$A:$A,$A118)</f>
        <v>455.20000000000005</v>
      </c>
    </row>
    <row r="119" spans="1:14">
      <c r="A119" s="96">
        <v>2023</v>
      </c>
      <c r="B119" s="102"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2"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2"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2"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38.819999999999993</v>
      </c>
      <c r="M122" s="70">
        <f>SUMIFS(Month!N:N,Month!$C:$C,$B122,Month!$A:$A,$A122)</f>
        <v>307.56</v>
      </c>
      <c r="N122" s="71">
        <f>SUMIFS(Month!O:O,Month!$C:$C,$B122,Month!$A:$A,$A122)</f>
        <v>649.59</v>
      </c>
    </row>
    <row r="123" spans="1:14">
      <c r="A123" s="96">
        <v>2023</v>
      </c>
      <c r="B123" s="102"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83.43</v>
      </c>
      <c r="J123" s="70">
        <f>SUMIFS(Month!K:K,Month!$C:$C,$B123,Month!$A:$A,$A123)</f>
        <v>486.01000000000005</v>
      </c>
      <c r="K123" s="70">
        <f>SUMIFS(Month!L:L,Month!$C:$C,$B123,Month!$A:$A,$A123)</f>
        <v>0</v>
      </c>
      <c r="L123" s="70">
        <f>SUMIFS(Month!M:M,Month!$C:$C,$B123,Month!$A:$A,$A123)</f>
        <v>0</v>
      </c>
      <c r="M123" s="70">
        <f>SUMIFS(Month!N:N,Month!$C:$C,$B123,Month!$A:$A,$A123)</f>
        <v>3140.11</v>
      </c>
      <c r="N123" s="71">
        <f>SUMIFS(Month!O:O,Month!$C:$C,$B123,Month!$A:$A,$A123)</f>
        <v>3165.9700000000003</v>
      </c>
    </row>
    <row r="124" spans="1:14">
      <c r="A124" s="96">
        <v>2023</v>
      </c>
      <c r="B124" s="102"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2" t="s">
        <v>44</v>
      </c>
      <c r="C125" s="71">
        <f>SUMIFS(Month!D:D,Month!$C:$C,$B125,Month!$A:$A,$A125)</f>
        <v>54.87</v>
      </c>
      <c r="D125" s="70">
        <f>SUMIFS(Month!E:E,Month!$C:$C,$B125,Month!$A:$A,$A125)</f>
        <v>571.67999999999995</v>
      </c>
      <c r="E125" s="70">
        <f>SUMIFS(Month!F:F,Month!$C:$C,$B125,Month!$A:$A,$A125)</f>
        <v>626.54999999999995</v>
      </c>
      <c r="F125" s="71">
        <f>SUMIFS(Month!G:G,Month!$C:$C,$B125,Month!$A:$A,$A125)</f>
        <v>35.14</v>
      </c>
      <c r="G125" s="70">
        <f>SUMIFS(Month!H:H,Month!$C:$C,$B125,Month!$A:$A,$A125)</f>
        <v>725.68000000000006</v>
      </c>
      <c r="H125" s="70">
        <f>SUMIFS(Month!I:I,Month!$C:$C,$B125,Month!$A:$A,$A125)</f>
        <v>929.56999999999982</v>
      </c>
      <c r="I125" s="70">
        <f>SUMIFS(Month!J:J,Month!$C:$C,$B125,Month!$A:$A,$A125)</f>
        <v>266.59000000000003</v>
      </c>
      <c r="J125" s="70">
        <f>SUMIFS(Month!K:K,Month!$C:$C,$B125,Month!$A:$A,$A125)</f>
        <v>3186.3599999999997</v>
      </c>
      <c r="K125" s="70">
        <f>SUMIFS(Month!L:L,Month!$C:$C,$B125,Month!$A:$A,$A125)</f>
        <v>5</v>
      </c>
      <c r="L125" s="70">
        <f>SUMIFS(Month!M:M,Month!$C:$C,$B125,Month!$A:$A,$A125)</f>
        <v>1306.1900000000003</v>
      </c>
      <c r="M125" s="70">
        <f>SUMIFS(Month!N:N,Month!$C:$C,$B125,Month!$A:$A,$A125)</f>
        <v>6454.5300000000007</v>
      </c>
      <c r="N125" s="71">
        <f>SUMIFS(Month!O:O,Month!$C:$C,$B125,Month!$A:$A,$A125)</f>
        <v>7081.08</v>
      </c>
    </row>
    <row r="126" spans="1:14">
      <c r="A126" s="96">
        <v>2023</v>
      </c>
      <c r="B126" s="102"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2" t="s">
        <v>46</v>
      </c>
      <c r="C127" s="71">
        <f>SUMIFS(Month!D:D,Month!$C:$C,$B127,Month!$A:$A,$A127)</f>
        <v>14648.73</v>
      </c>
      <c r="D127" s="70">
        <f>SUMIFS(Month!E:E,Month!$C:$C,$B127,Month!$A:$A,$A127)</f>
        <v>0</v>
      </c>
      <c r="E127" s="70">
        <f>SUMIFS(Month!F:F,Month!$C:$C,$B127,Month!$A:$A,$A127)</f>
        <v>14648.73</v>
      </c>
      <c r="F127" s="71">
        <f>SUMIFS(Month!G:G,Month!$C:$C,$B127,Month!$A:$A,$A127)</f>
        <v>37.54</v>
      </c>
      <c r="G127" s="70">
        <f>SUMIFS(Month!H:H,Month!$C:$C,$B127,Month!$A:$A,$A127)</f>
        <v>755.62999999999988</v>
      </c>
      <c r="H127" s="70">
        <f>SUMIFS(Month!I:I,Month!$C:$C,$B127,Month!$A:$A,$A127)</f>
        <v>44.59</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1114.8400000000001</v>
      </c>
      <c r="N127" s="71">
        <f>SUMIFS(Month!O:O,Month!$C:$C,$B127,Month!$A:$A,$A127)</f>
        <v>15763.570000000003</v>
      </c>
    </row>
    <row r="128" spans="1:14">
      <c r="A128" s="96">
        <v>2023</v>
      </c>
      <c r="B128" s="102" t="s">
        <v>89</v>
      </c>
      <c r="C128" s="71">
        <f>SUMIFS(Month!D:D,Month!$C:$C,$B128,Month!$A:$A,$A128)</f>
        <v>0</v>
      </c>
      <c r="D128" s="70">
        <f>SUMIFS(Month!E:E,Month!$C:$C,$B128,Month!$A:$A,$A128)</f>
        <v>0</v>
      </c>
      <c r="E128" s="70">
        <f>SUMIFS(Month!F:F,Month!$C:$C,$B128,Month!$A:$A,$A128)</f>
        <v>0</v>
      </c>
      <c r="F128" s="71">
        <f>SUMIFS(Month!G:G,Month!$C:$C,$B128,Month!$A:$A,$A128)</f>
        <v>0</v>
      </c>
      <c r="G128" s="70">
        <f>SUMIFS(Month!H:H,Month!$C:$C,$B128,Month!$A:$A,$A128)</f>
        <v>0</v>
      </c>
      <c r="H128" s="70">
        <f>SUMIFS(Month!I:I,Month!$C:$C,$B128,Month!$A:$A,$A128)</f>
        <v>0</v>
      </c>
      <c r="I128" s="70">
        <f>SUMIFS(Month!J:J,Month!$C:$C,$B128,Month!$A:$A,$A128)</f>
        <v>0</v>
      </c>
      <c r="J128" s="70">
        <f>SUMIFS(Month!K:K,Month!$C:$C,$B128,Month!$A:$A,$A128)</f>
        <v>234.96999999999997</v>
      </c>
      <c r="K128" s="70">
        <f>SUMIFS(Month!L:L,Month!$C:$C,$B128,Month!$A:$A,$A128)</f>
        <v>0</v>
      </c>
      <c r="L128" s="70">
        <f>SUMIFS(Month!M:M,Month!$C:$C,$B128,Month!$A:$A,$A128)</f>
        <v>0</v>
      </c>
      <c r="M128" s="70">
        <f>SUMIFS(Month!N:N,Month!$C:$C,$B128,Month!$A:$A,$A128)</f>
        <v>234.96999999999997</v>
      </c>
      <c r="N128" s="71">
        <f>SUMIFS(Month!O:O,Month!$C:$C,$B128,Month!$A:$A,$A128)</f>
        <v>234.96999999999997</v>
      </c>
    </row>
    <row r="129" spans="1:14">
      <c r="A129" s="96">
        <v>2023</v>
      </c>
      <c r="B129" s="102"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4">
      <c r="A130" s="96">
        <v>2023</v>
      </c>
      <c r="B130" s="102" t="s">
        <v>48</v>
      </c>
      <c r="C130" s="71">
        <f>SUMIFS(Month!D:D,Month!$C:$C,$B130,Month!$A:$A,$A130)</f>
        <v>44.53</v>
      </c>
      <c r="D130" s="70">
        <f>SUMIFS(Month!E:E,Month!$C:$C,$B130,Month!$A:$A,$A130)</f>
        <v>288.04999999999995</v>
      </c>
      <c r="E130" s="70">
        <f>SUMIFS(Month!F:F,Month!$C:$C,$B130,Month!$A:$A,$A130)</f>
        <v>332.58</v>
      </c>
      <c r="F130" s="71">
        <f>SUMIFS(Month!G:G,Month!$C:$C,$B130,Month!$A:$A,$A130)</f>
        <v>0</v>
      </c>
      <c r="G130" s="70">
        <f>SUMIFS(Month!H:H,Month!$C:$C,$B130,Month!$A:$A,$A130)</f>
        <v>0</v>
      </c>
      <c r="H130" s="70">
        <f>SUMIFS(Month!I:I,Month!$C:$C,$B130,Month!$A:$A,$A130)</f>
        <v>1207.8699999999999</v>
      </c>
      <c r="I130" s="70">
        <f>SUMIFS(Month!J:J,Month!$C:$C,$B130,Month!$A:$A,$A130)</f>
        <v>0</v>
      </c>
      <c r="J130" s="70">
        <f>SUMIFS(Month!K:K,Month!$C:$C,$B130,Month!$A:$A,$A130)</f>
        <v>1523.42</v>
      </c>
      <c r="K130" s="70">
        <f>SUMIFS(Month!L:L,Month!$C:$C,$B130,Month!$A:$A,$A130)</f>
        <v>38.32</v>
      </c>
      <c r="L130" s="70">
        <f>SUMIFS(Month!M:M,Month!$C:$C,$B130,Month!$A:$A,$A130)</f>
        <v>0</v>
      </c>
      <c r="M130" s="70">
        <f>SUMIFS(Month!N:N,Month!$C:$C,$B130,Month!$A:$A,$A130)</f>
        <v>2769.61</v>
      </c>
      <c r="N130" s="71">
        <f>SUMIFS(Month!O:O,Month!$C:$C,$B130,Month!$A:$A,$A130)</f>
        <v>3102.19</v>
      </c>
    </row>
    <row r="131" spans="1:14">
      <c r="A131" s="96">
        <v>2023</v>
      </c>
      <c r="B131" s="102"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4">
      <c r="A132" s="96">
        <v>2023</v>
      </c>
      <c r="B132" s="102" t="s">
        <v>49</v>
      </c>
      <c r="C132" s="71">
        <f>SUMIFS(Month!D:D,Month!$C:$C,$B132,Month!$A:$A,$A132)</f>
        <v>0.51</v>
      </c>
      <c r="D132" s="70">
        <f>SUMIFS(Month!E:E,Month!$C:$C,$B132,Month!$A:$A,$A132)</f>
        <v>286.74</v>
      </c>
      <c r="E132" s="70">
        <f>SUMIFS(Month!F:F,Month!$C:$C,$B132,Month!$A:$A,$A132)</f>
        <v>287.25</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304.73</v>
      </c>
      <c r="K132" s="70">
        <f>SUMIFS(Month!L:L,Month!$C:$C,$B132,Month!$A:$A,$A132)</f>
        <v>0</v>
      </c>
      <c r="L132" s="70">
        <f>SUMIFS(Month!M:M,Month!$C:$C,$B132,Month!$A:$A,$A132)</f>
        <v>99.2</v>
      </c>
      <c r="M132" s="70">
        <f>SUMIFS(Month!N:N,Month!$C:$C,$B132,Month!$A:$A,$A132)</f>
        <v>888.34999999999991</v>
      </c>
      <c r="N132" s="71">
        <f>SUMIFS(Month!O:O,Month!$C:$C,$B132,Month!$A:$A,$A132)</f>
        <v>1175.5999999999999</v>
      </c>
    </row>
    <row r="133" spans="1:14">
      <c r="A133" s="96">
        <v>2023</v>
      </c>
      <c r="B133" s="102"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4">
      <c r="A134" s="96">
        <v>2023</v>
      </c>
      <c r="B134" s="102"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4">
      <c r="A135" s="96">
        <v>2023</v>
      </c>
      <c r="B135" s="102" t="s">
        <v>52</v>
      </c>
      <c r="C135" s="71">
        <f>SUMIFS(Month!D:D,Month!$C:$C,$B135,Month!$A:$A,$A135)</f>
        <v>13460.54</v>
      </c>
      <c r="D135" s="70">
        <f>SUMIFS(Month!E:E,Month!$C:$C,$B135,Month!$A:$A,$A135)</f>
        <v>15.59</v>
      </c>
      <c r="E135" s="70">
        <f>SUMIFS(Month!F:F,Month!$C:$C,$B135,Month!$A:$A,$A135)</f>
        <v>13476.130000000001</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2773.7999999999997</v>
      </c>
      <c r="K135" s="70">
        <f>SUMIFS(Month!L:L,Month!$C:$C,$B135,Month!$A:$A,$A135)</f>
        <v>56.25</v>
      </c>
      <c r="L135" s="70">
        <f>SUMIFS(Month!M:M,Month!$C:$C,$B135,Month!$A:$A,$A135)</f>
        <v>379.67</v>
      </c>
      <c r="M135" s="70">
        <f>SUMIFS(Month!N:N,Month!$C:$C,$B135,Month!$A:$A,$A135)</f>
        <v>3474.2299999999996</v>
      </c>
      <c r="N135" s="71">
        <f>SUMIFS(Month!O:O,Month!$C:$C,$B135,Month!$A:$A,$A135)</f>
        <v>16950.36</v>
      </c>
    </row>
    <row r="136" spans="1:14">
      <c r="A136" s="96">
        <v>2023</v>
      </c>
      <c r="B136" s="102" t="s">
        <v>69</v>
      </c>
      <c r="C136" s="71">
        <f>SUMIFS(Month!D:D,Month!$C:$C,$B136,Month!$A:$A,$A136)</f>
        <v>5907.53</v>
      </c>
      <c r="D136" s="70">
        <f>SUMIFS(Month!E:E,Month!$C:$C,$B136,Month!$A:$A,$A136)</f>
        <v>1243.3699999999999</v>
      </c>
      <c r="E136" s="70">
        <f>SUMIFS(Month!F:F,Month!$C:$C,$B136,Month!$A:$A,$A136)</f>
        <v>7150.9</v>
      </c>
      <c r="F136" s="71">
        <f>SUMIFS(Month!G:G,Month!$C:$C,$B136,Month!$A:$A,$A136)</f>
        <v>388.47</v>
      </c>
      <c r="G136" s="70">
        <f>SUMIFS(Month!H:H,Month!$C:$C,$B136,Month!$A:$A,$A136)</f>
        <v>266.45999999999998</v>
      </c>
      <c r="H136" s="70">
        <f>SUMIFS(Month!I:I,Month!$C:$C,$B136,Month!$A:$A,$A136)</f>
        <v>2154.2799999999997</v>
      </c>
      <c r="I136" s="70">
        <f>SUMIFS(Month!J:J,Month!$C:$C,$B136,Month!$A:$A,$A136)</f>
        <v>68.539999999999992</v>
      </c>
      <c r="J136" s="70">
        <f>SUMIFS(Month!K:K,Month!$C:$C,$B136,Month!$A:$A,$A136)</f>
        <v>238.65999999999997</v>
      </c>
      <c r="K136" s="70">
        <f>SUMIFS(Month!L:L,Month!$C:$C,$B136,Month!$A:$A,$A136)</f>
        <v>42.72</v>
      </c>
      <c r="L136" s="70">
        <f>SUMIFS(Month!M:M,Month!$C:$C,$B136,Month!$A:$A,$A136)</f>
        <v>401.3</v>
      </c>
      <c r="M136" s="70">
        <f>SUMIFS(Month!N:N,Month!$C:$C,$B136,Month!$A:$A,$A136)</f>
        <v>3560.4299999999994</v>
      </c>
      <c r="N136" s="71">
        <f>SUMIFS(Month!O:O,Month!$C:$C,$B136,Month!$A:$A,$A136)</f>
        <v>10711.33</v>
      </c>
    </row>
    <row r="137" spans="1:14">
      <c r="A137" s="99">
        <v>2023</v>
      </c>
      <c r="B137" s="103" t="s">
        <v>128</v>
      </c>
      <c r="C137" s="74">
        <f>SUMIFS(Month!D:D,Month!$C:$C,$B137,Month!$A:$A,$A137)</f>
        <v>41938.510000000009</v>
      </c>
      <c r="D137" s="73">
        <f>SUMIFS(Month!E:E,Month!$C:$C,$B137,Month!$A:$A,$A137)</f>
        <v>3697.81</v>
      </c>
      <c r="E137" s="73">
        <f>SUMIFS(Month!F:F,Month!$C:$C,$B137,Month!$A:$A,$A137)</f>
        <v>45636.32</v>
      </c>
      <c r="F137" s="74">
        <f>SUMIFS(Month!G:G,Month!$C:$C,$B137,Month!$A:$A,$A137)</f>
        <v>488.11</v>
      </c>
      <c r="G137" s="73">
        <f>SUMIFS(Month!H:H,Month!$C:$C,$B137,Month!$A:$A,$A137)</f>
        <v>3211.81</v>
      </c>
      <c r="H137" s="73">
        <f>SUMIFS(Month!I:I,Month!$C:$C,$B137,Month!$A:$A,$A137)</f>
        <v>9855.2800000000007</v>
      </c>
      <c r="I137" s="73">
        <f>SUMIFS(Month!J:J,Month!$C:$C,$B137,Month!$A:$A,$A137)</f>
        <v>479.35</v>
      </c>
      <c r="J137" s="73">
        <f>SUMIFS(Month!K:K,Month!$C:$C,$B137,Month!$A:$A,$A137)</f>
        <v>12618.639999999998</v>
      </c>
      <c r="K137" s="73">
        <f>SUMIFS(Month!L:L,Month!$C:$C,$B137,Month!$A:$A,$A137)</f>
        <v>270.52999999999997</v>
      </c>
      <c r="L137" s="73">
        <f>SUMIFS(Month!M:M,Month!$C:$C,$B137,Month!$A:$A,$A137)</f>
        <v>3446.8099999999995</v>
      </c>
      <c r="M137" s="73">
        <f>SUMIFS(Month!N:N,Month!$C:$C,$B137,Month!$A:$A,$A137)</f>
        <v>30370.529999999995</v>
      </c>
      <c r="N137" s="74">
        <f>SUMIFS(Month!O:O,Month!$C:$C,$B137,Month!$A:$A,$A137)</f>
        <v>76006.849999999991</v>
      </c>
    </row>
    <row r="139" spans="1:14">
      <c r="C139" s="88"/>
      <c r="D139" s="88"/>
      <c r="E139" s="88"/>
      <c r="F139" s="88"/>
      <c r="G139" s="88"/>
      <c r="H139" s="88"/>
      <c r="I139" s="88"/>
      <c r="J139" s="88"/>
      <c r="K139" s="88"/>
      <c r="L139" s="88"/>
      <c r="M139" s="88"/>
      <c r="N139" s="88"/>
    </row>
    <row r="140" spans="1:14">
      <c r="E140" s="88"/>
      <c r="F140" s="88"/>
      <c r="G140" s="88"/>
      <c r="H140" s="88"/>
      <c r="I140" s="88"/>
      <c r="J140" s="88"/>
      <c r="K140" s="88"/>
      <c r="L140" s="88"/>
      <c r="M140" s="88"/>
      <c r="N140" s="88"/>
    </row>
    <row r="141" spans="1:14">
      <c r="C141" s="88"/>
      <c r="D141" s="88"/>
      <c r="E141" s="88"/>
      <c r="F141" s="88"/>
      <c r="G141" s="130"/>
      <c r="H141" s="130"/>
      <c r="I141" s="130"/>
      <c r="J141" s="130"/>
      <c r="K141" s="130"/>
      <c r="L141" s="130"/>
      <c r="M141" s="130"/>
      <c r="N141" s="88"/>
    </row>
    <row r="142" spans="1:14">
      <c r="N142" s="88"/>
    </row>
    <row r="143" spans="1:14">
      <c r="N143" s="88"/>
    </row>
    <row r="144" spans="1:14">
      <c r="N144" s="88"/>
    </row>
    <row r="145" spans="14:14">
      <c r="N145" s="88"/>
    </row>
    <row r="146" spans="14:14">
      <c r="N146" s="88"/>
    </row>
    <row r="147" spans="14:14">
      <c r="N147" s="88"/>
    </row>
    <row r="148" spans="14:14">
      <c r="N148" s="88"/>
    </row>
    <row r="149" spans="14:14">
      <c r="N149" s="88"/>
    </row>
    <row r="150" spans="14:14">
      <c r="N150" s="88"/>
    </row>
    <row r="151" spans="14:14">
      <c r="N151" s="88"/>
    </row>
    <row r="152" spans="14:14">
      <c r="N152" s="88"/>
    </row>
    <row r="153" spans="14:14">
      <c r="N153" s="88"/>
    </row>
    <row r="154" spans="14:14">
      <c r="N154" s="88"/>
    </row>
    <row r="155" spans="14:14">
      <c r="N155" s="88"/>
    </row>
    <row r="156" spans="14:14">
      <c r="N156" s="88"/>
    </row>
    <row r="157" spans="14:14">
      <c r="N157" s="88"/>
    </row>
    <row r="158" spans="14:14">
      <c r="N158" s="88"/>
    </row>
    <row r="159" spans="14:14">
      <c r="N159" s="88"/>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577"/>
  <sheetViews>
    <sheetView showGridLines="0" zoomScaleNormal="100" workbookViewId="0">
      <pane xSplit="2" ySplit="5" topLeftCell="C556" activePane="bottomRight" state="frozen"/>
      <selection pane="topRight" activeCell="C1" sqref="C1"/>
      <selection pane="bottomLeft" activeCell="A6" sqref="A6"/>
      <selection pane="bottomRight" activeCell="A556" sqref="A556"/>
    </sheetView>
  </sheetViews>
  <sheetFormatPr defaultColWidth="9.1796875" defaultRowHeight="16.5" customHeight="1"/>
  <cols>
    <col min="1" max="1" width="9.1796875" style="55" customWidth="1"/>
    <col min="2" max="2" width="10.453125" style="55" customWidth="1"/>
    <col min="3" max="3" width="21" style="55" bestFit="1"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7265625" style="55" customWidth="1"/>
    <col min="16" max="16" width="9.1796875" style="55"/>
    <col min="17" max="17" width="12.1796875" style="55" bestFit="1" customWidth="1"/>
    <col min="18" max="16384" width="9.1796875" style="55"/>
  </cols>
  <sheetData>
    <row r="1" spans="1:15" customFormat="1" ht="22.5" customHeight="1">
      <c r="A1" s="116" t="s">
        <v>74</v>
      </c>
      <c r="B1" s="18"/>
      <c r="C1" s="16"/>
    </row>
    <row r="2" spans="1:15" customFormat="1" ht="22.5" customHeight="1">
      <c r="A2" s="19" t="s">
        <v>17</v>
      </c>
      <c r="B2" s="18"/>
      <c r="C2" s="16"/>
    </row>
    <row r="3" spans="1:15" customFormat="1" ht="22.5" customHeight="1">
      <c r="A3" s="19" t="s">
        <v>32</v>
      </c>
      <c r="B3" s="18"/>
      <c r="C3" s="16"/>
    </row>
    <row r="4" spans="1:15" customFormat="1" ht="22.5" customHeight="1">
      <c r="A4" s="19" t="s">
        <v>35</v>
      </c>
      <c r="B4" s="18"/>
      <c r="C4" s="16"/>
    </row>
    <row r="5" spans="1:15" customFormat="1" ht="56.25" customHeight="1">
      <c r="A5" s="47" t="s">
        <v>25</v>
      </c>
      <c r="B5" s="48" t="s">
        <v>26</v>
      </c>
      <c r="C5" s="46" t="s">
        <v>122</v>
      </c>
      <c r="D5" s="46" t="s">
        <v>68</v>
      </c>
      <c r="E5" s="46" t="s">
        <v>92</v>
      </c>
      <c r="F5" s="49" t="s">
        <v>117</v>
      </c>
      <c r="G5" s="46" t="s">
        <v>85</v>
      </c>
      <c r="H5" s="46" t="s">
        <v>67</v>
      </c>
      <c r="I5" s="46" t="s">
        <v>24</v>
      </c>
      <c r="J5" s="46" t="s">
        <v>73</v>
      </c>
      <c r="K5" s="46" t="s">
        <v>130</v>
      </c>
      <c r="L5" s="46" t="s">
        <v>131</v>
      </c>
      <c r="M5" s="46" t="s">
        <v>93</v>
      </c>
      <c r="N5" s="49" t="s">
        <v>118</v>
      </c>
      <c r="O5" s="46" t="s">
        <v>119</v>
      </c>
    </row>
    <row r="6" spans="1:15" ht="16.5" customHeight="1">
      <c r="A6" s="95">
        <v>2018</v>
      </c>
      <c r="B6" s="107">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ht="16.5" customHeight="1">
      <c r="A7" s="96">
        <v>2018</v>
      </c>
      <c r="B7" s="108">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ht="16.5" customHeight="1">
      <c r="A8" s="96">
        <v>2018</v>
      </c>
      <c r="B8" s="108">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ht="16.5" customHeight="1">
      <c r="A9" s="96">
        <v>2018</v>
      </c>
      <c r="B9" s="108">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ht="16.5" customHeight="1">
      <c r="A10" s="96">
        <v>2018</v>
      </c>
      <c r="B10" s="108">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ht="16.5" customHeight="1">
      <c r="A11" s="96">
        <v>2018</v>
      </c>
      <c r="B11" s="108">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ht="16.5" customHeight="1">
      <c r="A12" s="96">
        <v>2018</v>
      </c>
      <c r="B12" s="108">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ht="16.5" customHeight="1">
      <c r="A13" s="96">
        <v>2018</v>
      </c>
      <c r="B13" s="108">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ht="16.5" customHeight="1">
      <c r="A14" s="96">
        <v>2018</v>
      </c>
      <c r="B14" s="108">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ht="16.5" customHeight="1">
      <c r="A15" s="96">
        <v>2018</v>
      </c>
      <c r="B15" s="108">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ht="16.5" customHeight="1">
      <c r="A16" s="96">
        <v>2018</v>
      </c>
      <c r="B16" s="108">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ht="16.5" customHeight="1">
      <c r="A17" s="96">
        <v>2018</v>
      </c>
      <c r="B17" s="108">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ht="16.5" customHeight="1">
      <c r="A18" s="96">
        <v>2018</v>
      </c>
      <c r="B18" s="108">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ht="16.5" customHeight="1">
      <c r="A19" s="96">
        <v>2018</v>
      </c>
      <c r="B19" s="108">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ht="16.5" customHeight="1">
      <c r="A20" s="96">
        <v>2018</v>
      </c>
      <c r="B20" s="108">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ht="16.5" customHeight="1">
      <c r="A21" s="96">
        <v>2018</v>
      </c>
      <c r="B21" s="108">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ht="16.5" customHeight="1">
      <c r="A22" s="96">
        <v>2018</v>
      </c>
      <c r="B22" s="108">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ht="16.5" customHeight="1">
      <c r="A23" s="96">
        <v>2018</v>
      </c>
      <c r="B23" s="108">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ht="16.5" customHeight="1">
      <c r="A24" s="96">
        <v>2018</v>
      </c>
      <c r="B24" s="108">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ht="16.5" customHeight="1">
      <c r="A25" s="96">
        <v>2018</v>
      </c>
      <c r="B25" s="108">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ht="16.5" customHeight="1">
      <c r="A26" s="96">
        <v>2018</v>
      </c>
      <c r="B26" s="108">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ht="16.5" customHeight="1">
      <c r="A27" s="99">
        <v>2018</v>
      </c>
      <c r="B27" s="109">
        <v>1</v>
      </c>
      <c r="C27" s="94" t="s">
        <v>128</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ht="16.5" customHeight="1">
      <c r="A28" s="95">
        <v>2018</v>
      </c>
      <c r="B28" s="107">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ht="16.5" customHeight="1">
      <c r="A29" s="96">
        <v>2018</v>
      </c>
      <c r="B29" s="108">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ht="16.5" customHeight="1">
      <c r="A30" s="96">
        <v>2018</v>
      </c>
      <c r="B30" s="108">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ht="16.5" customHeight="1">
      <c r="A31" s="96">
        <v>2018</v>
      </c>
      <c r="B31" s="108">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ht="16.5" customHeight="1">
      <c r="A32" s="96">
        <v>2018</v>
      </c>
      <c r="B32" s="108">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ht="16.5" customHeight="1">
      <c r="A33" s="96">
        <v>2018</v>
      </c>
      <c r="B33" s="108">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ht="16.5" customHeight="1">
      <c r="A34" s="96">
        <v>2018</v>
      </c>
      <c r="B34" s="108">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ht="16.5" customHeight="1">
      <c r="A35" s="96">
        <v>2018</v>
      </c>
      <c r="B35" s="108">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ht="16.5" customHeight="1">
      <c r="A36" s="96">
        <v>2018</v>
      </c>
      <c r="B36" s="108">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ht="16.5" customHeight="1">
      <c r="A37" s="96">
        <v>2018</v>
      </c>
      <c r="B37" s="108">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ht="16.5" customHeight="1">
      <c r="A38" s="96">
        <v>2018</v>
      </c>
      <c r="B38" s="108">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ht="16.5" customHeight="1">
      <c r="A39" s="96">
        <v>2018</v>
      </c>
      <c r="B39" s="108">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ht="16.5" customHeight="1">
      <c r="A40" s="96">
        <v>2018</v>
      </c>
      <c r="B40" s="108">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ht="16.5" customHeight="1">
      <c r="A41" s="96">
        <v>2018</v>
      </c>
      <c r="B41" s="108">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ht="16.5" customHeight="1">
      <c r="A42" s="96">
        <v>2018</v>
      </c>
      <c r="B42" s="108">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ht="16.5" customHeight="1">
      <c r="A43" s="96">
        <v>2018</v>
      </c>
      <c r="B43" s="108">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ht="16.5" customHeight="1">
      <c r="A44" s="96">
        <v>2018</v>
      </c>
      <c r="B44" s="108">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ht="16.5" customHeight="1">
      <c r="A45" s="96">
        <v>2018</v>
      </c>
      <c r="B45" s="108">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ht="16.5" customHeight="1">
      <c r="A46" s="96">
        <v>2018</v>
      </c>
      <c r="B46" s="108">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ht="16.5" customHeight="1">
      <c r="A47" s="96">
        <v>2018</v>
      </c>
      <c r="B47" s="108">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ht="16.5" customHeight="1">
      <c r="A48" s="96">
        <v>2018</v>
      </c>
      <c r="B48" s="108">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ht="16.5" customHeight="1">
      <c r="A49" s="99">
        <v>2018</v>
      </c>
      <c r="B49" s="109">
        <v>2</v>
      </c>
      <c r="C49" s="94" t="s">
        <v>128</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ht="16.5" customHeight="1">
      <c r="A50" s="95">
        <v>2018</v>
      </c>
      <c r="B50" s="107">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ht="16.5" customHeight="1">
      <c r="A51" s="96">
        <v>2018</v>
      </c>
      <c r="B51" s="108">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ht="16.5" customHeight="1">
      <c r="A52" s="96">
        <v>2018</v>
      </c>
      <c r="B52" s="108">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ht="16.5" customHeight="1">
      <c r="A53" s="96">
        <v>2018</v>
      </c>
      <c r="B53" s="108">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ht="16.5" customHeight="1">
      <c r="A54" s="96">
        <v>2018</v>
      </c>
      <c r="B54" s="108">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ht="16.5" customHeight="1">
      <c r="A55" s="96">
        <v>2018</v>
      </c>
      <c r="B55" s="108">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ht="16.5" customHeight="1">
      <c r="A56" s="96">
        <v>2018</v>
      </c>
      <c r="B56" s="108">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ht="16.5" customHeight="1">
      <c r="A57" s="96">
        <v>2018</v>
      </c>
      <c r="B57" s="108">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ht="16.5" customHeight="1">
      <c r="A58" s="96">
        <v>2018</v>
      </c>
      <c r="B58" s="108">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ht="16.5" customHeight="1">
      <c r="A59" s="96">
        <v>2018</v>
      </c>
      <c r="B59" s="108">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ht="16.5" customHeight="1">
      <c r="A60" s="96">
        <v>2018</v>
      </c>
      <c r="B60" s="108">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ht="16.5" customHeight="1">
      <c r="A61" s="96">
        <v>2018</v>
      </c>
      <c r="B61" s="108">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ht="16.5" customHeight="1">
      <c r="A62" s="96">
        <v>2018</v>
      </c>
      <c r="B62" s="108">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ht="16.5" customHeight="1">
      <c r="A63" s="96">
        <v>2018</v>
      </c>
      <c r="B63" s="108">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ht="16.5" customHeight="1">
      <c r="A64" s="96">
        <v>2018</v>
      </c>
      <c r="B64" s="108">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ht="16.5" customHeight="1">
      <c r="A65" s="96">
        <v>2018</v>
      </c>
      <c r="B65" s="108">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ht="16.5" customHeight="1">
      <c r="A66" s="96">
        <v>2018</v>
      </c>
      <c r="B66" s="108">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ht="16.5" customHeight="1">
      <c r="A67" s="96">
        <v>2018</v>
      </c>
      <c r="B67" s="108">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ht="16.5" customHeight="1">
      <c r="A68" s="96">
        <v>2018</v>
      </c>
      <c r="B68" s="108">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ht="16.5" customHeight="1">
      <c r="A69" s="96">
        <v>2018</v>
      </c>
      <c r="B69" s="108">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ht="16.5" customHeight="1">
      <c r="A70" s="96">
        <v>2018</v>
      </c>
      <c r="B70" s="108">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ht="16.5" customHeight="1">
      <c r="A71" s="99">
        <v>2018</v>
      </c>
      <c r="B71" s="109">
        <v>3</v>
      </c>
      <c r="C71" s="94" t="s">
        <v>128</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ht="16.5" customHeight="1">
      <c r="A72" s="95">
        <v>2018</v>
      </c>
      <c r="B72" s="107">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ht="16.5" customHeight="1">
      <c r="A73" s="96">
        <v>2018</v>
      </c>
      <c r="B73" s="108">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ht="16.5" customHeight="1">
      <c r="A74" s="96">
        <v>2018</v>
      </c>
      <c r="B74" s="108">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ht="16.5" customHeight="1">
      <c r="A75" s="96">
        <v>2018</v>
      </c>
      <c r="B75" s="108">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ht="16.5" customHeight="1">
      <c r="A76" s="96">
        <v>2018</v>
      </c>
      <c r="B76" s="108">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ht="16.5" customHeight="1">
      <c r="A77" s="96">
        <v>2018</v>
      </c>
      <c r="B77" s="108">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ht="16.5" customHeight="1">
      <c r="A78" s="96">
        <v>2018</v>
      </c>
      <c r="B78" s="108">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ht="16.5" customHeight="1">
      <c r="A79" s="96">
        <v>2018</v>
      </c>
      <c r="B79" s="108">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ht="16.5" customHeight="1">
      <c r="A80" s="96">
        <v>2018</v>
      </c>
      <c r="B80" s="108">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ht="16.5" customHeight="1">
      <c r="A81" s="96">
        <v>2018</v>
      </c>
      <c r="B81" s="108">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ht="16.5" customHeight="1">
      <c r="A82" s="96">
        <v>2018</v>
      </c>
      <c r="B82" s="108">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ht="16.5" customHeight="1">
      <c r="A83" s="96">
        <v>2018</v>
      </c>
      <c r="B83" s="108">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ht="16.5" customHeight="1">
      <c r="A84" s="96">
        <v>2018</v>
      </c>
      <c r="B84" s="108">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ht="16.5" customHeight="1">
      <c r="A85" s="96">
        <v>2018</v>
      </c>
      <c r="B85" s="108">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ht="16.5" customHeight="1">
      <c r="A86" s="96">
        <v>2018</v>
      </c>
      <c r="B86" s="108">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ht="16.5" customHeight="1">
      <c r="A87" s="96">
        <v>2018</v>
      </c>
      <c r="B87" s="108">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ht="16.5" customHeight="1">
      <c r="A88" s="96">
        <v>2018</v>
      </c>
      <c r="B88" s="108">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ht="16.5" customHeight="1">
      <c r="A89" s="96">
        <v>2018</v>
      </c>
      <c r="B89" s="108">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ht="16.5" customHeight="1">
      <c r="A90" s="96">
        <v>2018</v>
      </c>
      <c r="B90" s="108">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ht="16.5" customHeight="1">
      <c r="A91" s="96">
        <v>2018</v>
      </c>
      <c r="B91" s="108">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ht="16.5" customHeight="1">
      <c r="A92" s="96">
        <v>2018</v>
      </c>
      <c r="B92" s="108">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ht="16.5" customHeight="1">
      <c r="A93" s="99">
        <v>2018</v>
      </c>
      <c r="B93" s="109">
        <v>4</v>
      </c>
      <c r="C93" s="94" t="s">
        <v>128</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ht="16.5" customHeight="1">
      <c r="A94" s="95">
        <v>2019</v>
      </c>
      <c r="B94" s="107">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ht="16.5" customHeight="1">
      <c r="A95" s="96">
        <v>2019</v>
      </c>
      <c r="B95" s="108">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ht="16.5" customHeight="1">
      <c r="A96" s="96">
        <v>2019</v>
      </c>
      <c r="B96" s="108">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ht="16.5" customHeight="1">
      <c r="A97" s="96">
        <v>2019</v>
      </c>
      <c r="B97" s="108">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ht="16.5" customHeight="1">
      <c r="A98" s="96">
        <v>2019</v>
      </c>
      <c r="B98" s="108">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ht="16.5" customHeight="1">
      <c r="A99" s="96">
        <v>2019</v>
      </c>
      <c r="B99" s="108">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ht="16.5" customHeight="1">
      <c r="A100" s="96">
        <v>2019</v>
      </c>
      <c r="B100" s="108">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ht="16.5" customHeight="1">
      <c r="A101" s="96">
        <v>2019</v>
      </c>
      <c r="B101" s="108">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ht="16.5" customHeight="1">
      <c r="A102" s="96">
        <v>2019</v>
      </c>
      <c r="B102" s="108">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ht="16.5" customHeight="1">
      <c r="A103" s="96">
        <v>2019</v>
      </c>
      <c r="B103" s="108">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ht="16.5" customHeight="1">
      <c r="A104" s="96">
        <v>2019</v>
      </c>
      <c r="B104" s="108">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ht="16.5" customHeight="1">
      <c r="A105" s="96">
        <v>2019</v>
      </c>
      <c r="B105" s="108">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ht="16.5" customHeight="1">
      <c r="A106" s="96">
        <v>2019</v>
      </c>
      <c r="B106" s="108">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ht="16.5" customHeight="1">
      <c r="A107" s="96">
        <v>2019</v>
      </c>
      <c r="B107" s="108">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ht="16.5" customHeight="1">
      <c r="A108" s="96">
        <v>2019</v>
      </c>
      <c r="B108" s="108">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ht="16.5" customHeight="1">
      <c r="A109" s="96">
        <v>2019</v>
      </c>
      <c r="B109" s="108">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ht="16.5" customHeight="1">
      <c r="A110" s="96">
        <v>2019</v>
      </c>
      <c r="B110" s="108">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ht="16.5" customHeight="1">
      <c r="A111" s="96">
        <v>2019</v>
      </c>
      <c r="B111" s="108">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ht="16.5" customHeight="1">
      <c r="A112" s="96">
        <v>2019</v>
      </c>
      <c r="B112" s="108">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ht="16.5" customHeight="1">
      <c r="A113" s="96">
        <v>2019</v>
      </c>
      <c r="B113" s="108">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ht="16.5" customHeight="1">
      <c r="A114" s="96">
        <v>2019</v>
      </c>
      <c r="B114" s="108">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ht="16.5" customHeight="1">
      <c r="A115" s="99">
        <v>2019</v>
      </c>
      <c r="B115" s="109">
        <v>1</v>
      </c>
      <c r="C115" s="94" t="s">
        <v>128</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ht="16.5" customHeight="1">
      <c r="A116" s="95">
        <v>2019</v>
      </c>
      <c r="B116" s="107">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ht="16.5" customHeight="1">
      <c r="A117" s="96">
        <v>2019</v>
      </c>
      <c r="B117" s="108">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ht="16.5" customHeight="1">
      <c r="A118" s="96">
        <v>2019</v>
      </c>
      <c r="B118" s="108">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ht="16.5" customHeight="1">
      <c r="A119" s="96">
        <v>2019</v>
      </c>
      <c r="B119" s="108">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ht="16.5" customHeight="1">
      <c r="A120" s="96">
        <v>2019</v>
      </c>
      <c r="B120" s="108">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ht="16.5" customHeight="1">
      <c r="A121" s="96">
        <v>2019</v>
      </c>
      <c r="B121" s="108">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ht="16.5" customHeight="1">
      <c r="A122" s="96">
        <v>2019</v>
      </c>
      <c r="B122" s="108">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ht="16.5" customHeight="1">
      <c r="A123" s="96">
        <v>2019</v>
      </c>
      <c r="B123" s="108">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ht="16.5" customHeight="1">
      <c r="A124" s="96">
        <v>2019</v>
      </c>
      <c r="B124" s="108">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ht="16.5" customHeight="1">
      <c r="A125" s="96">
        <v>2019</v>
      </c>
      <c r="B125" s="108">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ht="16.5" customHeight="1">
      <c r="A126" s="96">
        <v>2019</v>
      </c>
      <c r="B126" s="108">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ht="16.5" customHeight="1">
      <c r="A127" s="96">
        <v>2019</v>
      </c>
      <c r="B127" s="108">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ht="16.5" customHeight="1">
      <c r="A128" s="96">
        <v>2019</v>
      </c>
      <c r="B128" s="108">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ht="16.5" customHeight="1">
      <c r="A129" s="96">
        <v>2019</v>
      </c>
      <c r="B129" s="108">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ht="16.5" customHeight="1">
      <c r="A130" s="96">
        <v>2019</v>
      </c>
      <c r="B130" s="108">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ht="16.5" customHeight="1">
      <c r="A131" s="96">
        <v>2019</v>
      </c>
      <c r="B131" s="108">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ht="16.5" customHeight="1">
      <c r="A132" s="96">
        <v>2019</v>
      </c>
      <c r="B132" s="108">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ht="16.5" customHeight="1">
      <c r="A133" s="96">
        <v>2019</v>
      </c>
      <c r="B133" s="108">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ht="16.5" customHeight="1">
      <c r="A134" s="96">
        <v>2019</v>
      </c>
      <c r="B134" s="108">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ht="16.5" customHeight="1">
      <c r="A135" s="96">
        <v>2019</v>
      </c>
      <c r="B135" s="108">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ht="16.5" customHeight="1">
      <c r="A136" s="96">
        <v>2019</v>
      </c>
      <c r="B136" s="108">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ht="16.5" customHeight="1">
      <c r="A137" s="99">
        <v>2019</v>
      </c>
      <c r="B137" s="109">
        <v>2</v>
      </c>
      <c r="C137" s="94" t="s">
        <v>128</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ht="16.5" customHeight="1">
      <c r="A138" s="95">
        <v>2019</v>
      </c>
      <c r="B138" s="107">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ht="16.5" customHeight="1">
      <c r="A139" s="96">
        <v>2019</v>
      </c>
      <c r="B139" s="108">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ht="16.5" customHeight="1">
      <c r="A140" s="96">
        <v>2019</v>
      </c>
      <c r="B140" s="108">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ht="16.5" customHeight="1">
      <c r="A141" s="96">
        <v>2019</v>
      </c>
      <c r="B141" s="108">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ht="16.5" customHeight="1">
      <c r="A142" s="96">
        <v>2019</v>
      </c>
      <c r="B142" s="108">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ht="16.5" customHeight="1">
      <c r="A143" s="96">
        <v>2019</v>
      </c>
      <c r="B143" s="108">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ht="16.5" customHeight="1">
      <c r="A144" s="96">
        <v>2019</v>
      </c>
      <c r="B144" s="108">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ht="16.5" customHeight="1">
      <c r="A145" s="96">
        <v>2019</v>
      </c>
      <c r="B145" s="108">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ht="16.5" customHeight="1">
      <c r="A146" s="96">
        <v>2019</v>
      </c>
      <c r="B146" s="108">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ht="16.5" customHeight="1">
      <c r="A147" s="96">
        <v>2019</v>
      </c>
      <c r="B147" s="108">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ht="16.5" customHeight="1">
      <c r="A148" s="96">
        <v>2019</v>
      </c>
      <c r="B148" s="108">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ht="16.5" customHeight="1">
      <c r="A149" s="96">
        <v>2019</v>
      </c>
      <c r="B149" s="108">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ht="16.5" customHeight="1">
      <c r="A150" s="96">
        <v>2019</v>
      </c>
      <c r="B150" s="108">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ht="16.5" customHeight="1">
      <c r="A151" s="96">
        <v>2019</v>
      </c>
      <c r="B151" s="108">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ht="16.5" customHeight="1">
      <c r="A152" s="96">
        <v>2019</v>
      </c>
      <c r="B152" s="108">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ht="16.5" customHeight="1">
      <c r="A153" s="96">
        <v>2019</v>
      </c>
      <c r="B153" s="108">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ht="16.5" customHeight="1">
      <c r="A154" s="96">
        <v>2019</v>
      </c>
      <c r="B154" s="108">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ht="16.5" customHeight="1">
      <c r="A155" s="96">
        <v>2019</v>
      </c>
      <c r="B155" s="108">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ht="16.5" customHeight="1">
      <c r="A156" s="96">
        <v>2019</v>
      </c>
      <c r="B156" s="108">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ht="16.5" customHeight="1">
      <c r="A157" s="96">
        <v>2019</v>
      </c>
      <c r="B157" s="108">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ht="16.5" customHeight="1">
      <c r="A158" s="96">
        <v>2019</v>
      </c>
      <c r="B158" s="108">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ht="16.5" customHeight="1">
      <c r="A159" s="99">
        <v>2019</v>
      </c>
      <c r="B159" s="109">
        <v>3</v>
      </c>
      <c r="C159" s="94" t="s">
        <v>128</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ht="16.5" customHeight="1">
      <c r="A160" s="95">
        <v>2019</v>
      </c>
      <c r="B160" s="107">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ht="16.5" customHeight="1">
      <c r="A161" s="96">
        <v>2019</v>
      </c>
      <c r="B161" s="108">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ht="16.5" customHeight="1">
      <c r="A162" s="96">
        <v>2019</v>
      </c>
      <c r="B162" s="108">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ht="16.5" customHeight="1">
      <c r="A163" s="96">
        <v>2019</v>
      </c>
      <c r="B163" s="108">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ht="16.5" customHeight="1">
      <c r="A164" s="96">
        <v>2019</v>
      </c>
      <c r="B164" s="108">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ht="16.5" customHeight="1">
      <c r="A165" s="96">
        <v>2019</v>
      </c>
      <c r="B165" s="108">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ht="16.5" customHeight="1">
      <c r="A166" s="96">
        <v>2019</v>
      </c>
      <c r="B166" s="108">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ht="16.5" customHeight="1">
      <c r="A167" s="96">
        <v>2019</v>
      </c>
      <c r="B167" s="108">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ht="16.5" customHeight="1">
      <c r="A168" s="96">
        <v>2019</v>
      </c>
      <c r="B168" s="108">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ht="16.5" customHeight="1">
      <c r="A169" s="96">
        <v>2019</v>
      </c>
      <c r="B169" s="108">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ht="16.5" customHeight="1">
      <c r="A170" s="96">
        <v>2019</v>
      </c>
      <c r="B170" s="108">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ht="16.5" customHeight="1">
      <c r="A171" s="96">
        <v>2019</v>
      </c>
      <c r="B171" s="108">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ht="16.5" customHeight="1">
      <c r="A172" s="96">
        <v>2019</v>
      </c>
      <c r="B172" s="108">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ht="16.5" customHeight="1">
      <c r="A173" s="96">
        <v>2019</v>
      </c>
      <c r="B173" s="108">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ht="16.5" customHeight="1">
      <c r="A174" s="96">
        <v>2019</v>
      </c>
      <c r="B174" s="108">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ht="16.5" customHeight="1">
      <c r="A175" s="96">
        <v>2019</v>
      </c>
      <c r="B175" s="108">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ht="16.5" customHeight="1">
      <c r="A176" s="96">
        <v>2019</v>
      </c>
      <c r="B176" s="108">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ht="16.5" customHeight="1">
      <c r="A177" s="96">
        <v>2019</v>
      </c>
      <c r="B177" s="108">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ht="16.5" customHeight="1">
      <c r="A178" s="96">
        <v>2019</v>
      </c>
      <c r="B178" s="108">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ht="16.5" customHeight="1">
      <c r="A179" s="96">
        <v>2019</v>
      </c>
      <c r="B179" s="108">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ht="16.5" customHeight="1">
      <c r="A180" s="96">
        <v>2019</v>
      </c>
      <c r="B180" s="108">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ht="16.5" customHeight="1">
      <c r="A181" s="99">
        <v>2019</v>
      </c>
      <c r="B181" s="109">
        <v>4</v>
      </c>
      <c r="C181" s="94" t="s">
        <v>128</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ht="16.5" customHeight="1">
      <c r="A182" s="95">
        <v>2020</v>
      </c>
      <c r="B182" s="107">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ht="16.5" customHeight="1">
      <c r="A183" s="96">
        <v>2020</v>
      </c>
      <c r="B183" s="108">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ht="16.5" customHeight="1">
      <c r="A184" s="96">
        <v>2020</v>
      </c>
      <c r="B184" s="108">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ht="16.5" customHeight="1">
      <c r="A185" s="96">
        <v>2020</v>
      </c>
      <c r="B185" s="108">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ht="16.5" customHeight="1">
      <c r="A186" s="96">
        <v>2020</v>
      </c>
      <c r="B186" s="108">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ht="16.5" customHeight="1">
      <c r="A187" s="96">
        <v>2020</v>
      </c>
      <c r="B187" s="108">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ht="16.5" customHeight="1">
      <c r="A188" s="96">
        <v>2020</v>
      </c>
      <c r="B188" s="108">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ht="16.5" customHeight="1">
      <c r="A189" s="96">
        <v>2020</v>
      </c>
      <c r="B189" s="108">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ht="16.5" customHeight="1">
      <c r="A190" s="96">
        <v>2020</v>
      </c>
      <c r="B190" s="108">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ht="16.5" customHeight="1">
      <c r="A191" s="96">
        <v>2020</v>
      </c>
      <c r="B191" s="108">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ht="16.5" customHeight="1">
      <c r="A192" s="96">
        <v>2020</v>
      </c>
      <c r="B192" s="108">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ht="16.5" customHeight="1">
      <c r="A193" s="96">
        <v>2020</v>
      </c>
      <c r="B193" s="108">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ht="16.5" customHeight="1">
      <c r="A194" s="96">
        <v>2020</v>
      </c>
      <c r="B194" s="108">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ht="16.5" customHeight="1">
      <c r="A195" s="96">
        <v>2020</v>
      </c>
      <c r="B195" s="108">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ht="16.5" customHeight="1">
      <c r="A196" s="96">
        <v>2020</v>
      </c>
      <c r="B196" s="108">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ht="16.5" customHeight="1">
      <c r="A197" s="96">
        <v>2020</v>
      </c>
      <c r="B197" s="108">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ht="16.5" customHeight="1">
      <c r="A198" s="96">
        <v>2020</v>
      </c>
      <c r="B198" s="108">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ht="16.5" customHeight="1">
      <c r="A199" s="96">
        <v>2020</v>
      </c>
      <c r="B199" s="108">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ht="16.5" customHeight="1">
      <c r="A200" s="96">
        <v>2020</v>
      </c>
      <c r="B200" s="108">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ht="16.5" customHeight="1">
      <c r="A201" s="96">
        <v>2020</v>
      </c>
      <c r="B201" s="108">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ht="16.5" customHeight="1">
      <c r="A202" s="96">
        <v>2020</v>
      </c>
      <c r="B202" s="108">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ht="16.5" customHeight="1">
      <c r="A203" s="99">
        <v>2020</v>
      </c>
      <c r="B203" s="109">
        <v>1</v>
      </c>
      <c r="C203" s="94" t="s">
        <v>128</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ht="16.5" customHeight="1">
      <c r="A204" s="95">
        <v>2020</v>
      </c>
      <c r="B204" s="107">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ht="16.5" customHeight="1">
      <c r="A205" s="96">
        <v>2020</v>
      </c>
      <c r="B205" s="108">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ht="16.5" customHeight="1">
      <c r="A206" s="96">
        <v>2020</v>
      </c>
      <c r="B206" s="108">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ht="16.5" customHeight="1">
      <c r="A207" s="96">
        <v>2020</v>
      </c>
      <c r="B207" s="108">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ht="16.5" customHeight="1">
      <c r="A208" s="96">
        <v>2020</v>
      </c>
      <c r="B208" s="108">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ht="16.5" customHeight="1">
      <c r="A209" s="96">
        <v>2020</v>
      </c>
      <c r="B209" s="108">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ht="16.5" customHeight="1">
      <c r="A210" s="96">
        <v>2020</v>
      </c>
      <c r="B210" s="108">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ht="16.5" customHeight="1">
      <c r="A211" s="96">
        <v>2020</v>
      </c>
      <c r="B211" s="108">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ht="16.5" customHeight="1">
      <c r="A212" s="96">
        <v>2020</v>
      </c>
      <c r="B212" s="108">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ht="16.5" customHeight="1">
      <c r="A213" s="96">
        <v>2020</v>
      </c>
      <c r="B213" s="108">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ht="16.5" customHeight="1">
      <c r="A214" s="96">
        <v>2020</v>
      </c>
      <c r="B214" s="108">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ht="16.5" customHeight="1">
      <c r="A215" s="96">
        <v>2020</v>
      </c>
      <c r="B215" s="108">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ht="16.5" customHeight="1">
      <c r="A216" s="96">
        <v>2020</v>
      </c>
      <c r="B216" s="108">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ht="16.5" customHeight="1">
      <c r="A217" s="96">
        <v>2020</v>
      </c>
      <c r="B217" s="108">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ht="16.5" customHeight="1">
      <c r="A218" s="96">
        <v>2020</v>
      </c>
      <c r="B218" s="108">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ht="16.5" customHeight="1">
      <c r="A219" s="96">
        <v>2020</v>
      </c>
      <c r="B219" s="108">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ht="16.5" customHeight="1">
      <c r="A220" s="96">
        <v>2020</v>
      </c>
      <c r="B220" s="108">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ht="16.5" customHeight="1">
      <c r="A221" s="96">
        <v>2020</v>
      </c>
      <c r="B221" s="108">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ht="16.5" customHeight="1">
      <c r="A222" s="96">
        <v>2020</v>
      </c>
      <c r="B222" s="108">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ht="16.5" customHeight="1">
      <c r="A223" s="96">
        <v>2020</v>
      </c>
      <c r="B223" s="108">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ht="16.5" customHeight="1">
      <c r="A224" s="96">
        <v>2020</v>
      </c>
      <c r="B224" s="108">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ht="16.5" customHeight="1">
      <c r="A225" s="99">
        <v>2020</v>
      </c>
      <c r="B225" s="109">
        <v>2</v>
      </c>
      <c r="C225" s="94" t="s">
        <v>128</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ht="16.5" customHeight="1">
      <c r="A226" s="95">
        <v>2020</v>
      </c>
      <c r="B226" s="107">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ht="16.5" customHeight="1">
      <c r="A227" s="96">
        <v>2020</v>
      </c>
      <c r="B227" s="108">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ht="16.5" customHeight="1">
      <c r="A228" s="96">
        <v>2020</v>
      </c>
      <c r="B228" s="108">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ht="16.5" customHeight="1">
      <c r="A229" s="96">
        <v>2020</v>
      </c>
      <c r="B229" s="108">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ht="16.5" customHeight="1">
      <c r="A230" s="96">
        <v>2020</v>
      </c>
      <c r="B230" s="108">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ht="16.5" customHeight="1">
      <c r="A231" s="96">
        <v>2020</v>
      </c>
      <c r="B231" s="108">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ht="16.5" customHeight="1">
      <c r="A232" s="96">
        <v>2020</v>
      </c>
      <c r="B232" s="108">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ht="16.5" customHeight="1">
      <c r="A233" s="96">
        <v>2020</v>
      </c>
      <c r="B233" s="108">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ht="16.5" customHeight="1">
      <c r="A234" s="96">
        <v>2020</v>
      </c>
      <c r="B234" s="108">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ht="16.5" customHeight="1">
      <c r="A235" s="96">
        <v>2020</v>
      </c>
      <c r="B235" s="108">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ht="16.5" customHeight="1">
      <c r="A236" s="96">
        <v>2020</v>
      </c>
      <c r="B236" s="108">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ht="16.5" customHeight="1">
      <c r="A237" s="96">
        <v>2020</v>
      </c>
      <c r="B237" s="108">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ht="16.5" customHeight="1">
      <c r="A238" s="96">
        <v>2020</v>
      </c>
      <c r="B238" s="108">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ht="16.5" customHeight="1">
      <c r="A239" s="96">
        <v>2020</v>
      </c>
      <c r="B239" s="108">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ht="16.5" customHeight="1">
      <c r="A240" s="96">
        <v>2020</v>
      </c>
      <c r="B240" s="108">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ht="16.5" customHeight="1">
      <c r="A241" s="96">
        <v>2020</v>
      </c>
      <c r="B241" s="108">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ht="16.5" customHeight="1">
      <c r="A242" s="96">
        <v>2020</v>
      </c>
      <c r="B242" s="108">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ht="16.5" customHeight="1">
      <c r="A243" s="96">
        <v>2020</v>
      </c>
      <c r="B243" s="108">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ht="16.5" customHeight="1">
      <c r="A244" s="96">
        <v>2020</v>
      </c>
      <c r="B244" s="108">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ht="16.5" customHeight="1">
      <c r="A245" s="96">
        <v>2020</v>
      </c>
      <c r="B245" s="108">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ht="16.5" customHeight="1">
      <c r="A246" s="96">
        <v>2020</v>
      </c>
      <c r="B246" s="108">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ht="16.5" customHeight="1">
      <c r="A247" s="99">
        <v>2020</v>
      </c>
      <c r="B247" s="109">
        <v>3</v>
      </c>
      <c r="C247" s="94" t="s">
        <v>128</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ht="16.5" customHeight="1">
      <c r="A248" s="95">
        <v>2020</v>
      </c>
      <c r="B248" s="107">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ht="16.5" customHeight="1">
      <c r="A249" s="96">
        <v>2020</v>
      </c>
      <c r="B249" s="108">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ht="16.5" customHeight="1">
      <c r="A250" s="96">
        <v>2020</v>
      </c>
      <c r="B250" s="108">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ht="16.5" customHeight="1">
      <c r="A251" s="96">
        <v>2020</v>
      </c>
      <c r="B251" s="108">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ht="16.5" customHeight="1">
      <c r="A252" s="96">
        <v>2020</v>
      </c>
      <c r="B252" s="108">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ht="16.5" customHeight="1">
      <c r="A253" s="96">
        <v>2020</v>
      </c>
      <c r="B253" s="108">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ht="16.5" customHeight="1">
      <c r="A254" s="96">
        <v>2020</v>
      </c>
      <c r="B254" s="108">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ht="16.5" customHeight="1">
      <c r="A255" s="96">
        <v>2020</v>
      </c>
      <c r="B255" s="108">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ht="16.5" customHeight="1">
      <c r="A256" s="96">
        <v>2020</v>
      </c>
      <c r="B256" s="108">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ht="16.5" customHeight="1">
      <c r="A257" s="96">
        <v>2020</v>
      </c>
      <c r="B257" s="108">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ht="16.5" customHeight="1">
      <c r="A258" s="96">
        <v>2020</v>
      </c>
      <c r="B258" s="108">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ht="16.5" customHeight="1">
      <c r="A259" s="96">
        <v>2020</v>
      </c>
      <c r="B259" s="108">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ht="16.5" customHeight="1">
      <c r="A260" s="96">
        <v>2020</v>
      </c>
      <c r="B260" s="108">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ht="16.5" customHeight="1">
      <c r="A261" s="96">
        <v>2020</v>
      </c>
      <c r="B261" s="108">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ht="16.5" customHeight="1">
      <c r="A262" s="96">
        <v>2020</v>
      </c>
      <c r="B262" s="108">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ht="16.5" customHeight="1">
      <c r="A263" s="96">
        <v>2020</v>
      </c>
      <c r="B263" s="108">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ht="16.5" customHeight="1">
      <c r="A264" s="96">
        <v>2020</v>
      </c>
      <c r="B264" s="108">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ht="16.5" customHeight="1">
      <c r="A265" s="96">
        <v>2020</v>
      </c>
      <c r="B265" s="108">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ht="16.5" customHeight="1">
      <c r="A266" s="96">
        <v>2020</v>
      </c>
      <c r="B266" s="108">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ht="16.5" customHeight="1">
      <c r="A267" s="96">
        <v>2020</v>
      </c>
      <c r="B267" s="108">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ht="16.5" customHeight="1">
      <c r="A268" s="96">
        <v>2020</v>
      </c>
      <c r="B268" s="108">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ht="16.5" customHeight="1">
      <c r="A269" s="99">
        <v>2020</v>
      </c>
      <c r="B269" s="109">
        <v>4</v>
      </c>
      <c r="C269" s="94" t="s">
        <v>128</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ht="16.5" customHeight="1">
      <c r="A270" s="95">
        <v>2021</v>
      </c>
      <c r="B270" s="107">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307.15999999999997</v>
      </c>
      <c r="O270" s="68">
        <f>SUMIFS(CALCULATION_quarterly_data!O:O,CALCULATION_quarterly_data!$A:$A,Quarter!$A270,CALCULATION_quarterly_data!$P:$P,Quarter!$B270,CALCULATION_quarterly_data!$C:$C,Quarter!$C270)</f>
        <v>411.24999999999994</v>
      </c>
    </row>
    <row r="271" spans="1:15" ht="16.5" customHeight="1">
      <c r="A271" s="96">
        <v>2021</v>
      </c>
      <c r="B271" s="108">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ht="16.5" customHeight="1">
      <c r="A272" s="96">
        <v>2021</v>
      </c>
      <c r="B272" s="108">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ht="16.5" customHeight="1">
      <c r="A273" s="96">
        <v>2021</v>
      </c>
      <c r="B273" s="108">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ht="16.5" customHeight="1">
      <c r="A274" s="96">
        <v>2021</v>
      </c>
      <c r="B274" s="108">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ht="16.5" customHeight="1">
      <c r="A275" s="96">
        <v>2021</v>
      </c>
      <c r="B275" s="108">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ht="16.5" customHeight="1">
      <c r="A276" s="96">
        <v>2021</v>
      </c>
      <c r="B276" s="108">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ht="16.5" customHeight="1">
      <c r="A277" s="96">
        <v>2021</v>
      </c>
      <c r="B277" s="108">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ht="16.5" customHeight="1">
      <c r="A278" s="96">
        <v>2021</v>
      </c>
      <c r="B278" s="108">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ht="16.5" customHeight="1">
      <c r="A279" s="96">
        <v>2021</v>
      </c>
      <c r="B279" s="108">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ht="16.5" customHeight="1">
      <c r="A280" s="96">
        <v>2021</v>
      </c>
      <c r="B280" s="108">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ht="16.5" customHeight="1">
      <c r="A281" s="96">
        <v>2021</v>
      </c>
      <c r="B281" s="108">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ht="16.5" customHeight="1">
      <c r="A282" s="96">
        <v>2021</v>
      </c>
      <c r="B282" s="108">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ht="16.5" customHeight="1">
      <c r="A283" s="96">
        <v>2021</v>
      </c>
      <c r="B283" s="108">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ht="16.5" customHeight="1">
      <c r="A284" s="96">
        <v>2021</v>
      </c>
      <c r="B284" s="108">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ht="16.5" customHeight="1">
      <c r="A285" s="96">
        <v>2021</v>
      </c>
      <c r="B285" s="108">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ht="16.5" customHeight="1">
      <c r="A286" s="96">
        <v>2021</v>
      </c>
      <c r="B286" s="108">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ht="16.5" customHeight="1">
      <c r="A287" s="96">
        <v>2021</v>
      </c>
      <c r="B287" s="108">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ht="16.5" customHeight="1">
      <c r="A288" s="96">
        <v>2021</v>
      </c>
      <c r="B288" s="108">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ht="16.5" customHeight="1">
      <c r="A289" s="96">
        <v>2021</v>
      </c>
      <c r="B289" s="108">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ht="16.5" customHeight="1">
      <c r="A290" s="96">
        <v>2021</v>
      </c>
      <c r="B290" s="108">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33.11</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511.28999999999996</v>
      </c>
      <c r="O290" s="71">
        <f>SUMIFS(CALCULATION_quarterly_data!O:O,CALCULATION_quarterly_data!$A:$A,Quarter!$A290,CALCULATION_quarterly_data!$P:$P,Quarter!$B290,CALCULATION_quarterly_data!$C:$C,Quarter!$C290)</f>
        <v>1130.98</v>
      </c>
    </row>
    <row r="291" spans="1:15" ht="16.5" customHeight="1">
      <c r="A291" s="99">
        <v>2021</v>
      </c>
      <c r="B291" s="109">
        <v>1</v>
      </c>
      <c r="C291" s="94" t="s">
        <v>128</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91.58</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5318.3799999999992</v>
      </c>
      <c r="O291" s="74">
        <f>SUMIFS(CALCULATION_quarterly_data!O:O,CALCULATION_quarterly_data!$A:$A,Quarter!$A291,CALCULATION_quarterly_data!$P:$P,Quarter!$B291,CALCULATION_quarterly_data!$C:$C,Quarter!$C291)</f>
        <v>12640.689999999999</v>
      </c>
    </row>
    <row r="292" spans="1:15" ht="16.5" customHeight="1">
      <c r="A292" s="95">
        <v>2021</v>
      </c>
      <c r="B292" s="107">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353.30999999999995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105.58</v>
      </c>
      <c r="N292" s="68">
        <f>SUMIFS(CALCULATION_quarterly_data!N:N,CALCULATION_quarterly_data!$A:$A,Quarter!$A292,CALCULATION_quarterly_data!$P:$P,Quarter!$B292,CALCULATION_quarterly_data!$C:$C,Quarter!$C292)</f>
        <v>571.16</v>
      </c>
      <c r="O292" s="68">
        <f>SUMIFS(CALCULATION_quarterly_data!O:O,CALCULATION_quarterly_data!$A:$A,Quarter!$A292,CALCULATION_quarterly_data!$P:$P,Quarter!$B292,CALCULATION_quarterly_data!$C:$C,Quarter!$C292)</f>
        <v>621.62</v>
      </c>
    </row>
    <row r="293" spans="1:15" ht="16.5" customHeight="1">
      <c r="A293" s="96">
        <v>2021</v>
      </c>
      <c r="B293" s="108">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ht="16.5" customHeight="1">
      <c r="A294" s="96">
        <v>2021</v>
      </c>
      <c r="B294" s="108">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ht="16.5" customHeight="1">
      <c r="A295" s="96">
        <v>2021</v>
      </c>
      <c r="B295" s="108">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ht="16.5" customHeight="1">
      <c r="A296" s="96">
        <v>2021</v>
      </c>
      <c r="B296" s="108">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ht="16.5" customHeight="1">
      <c r="A297" s="96">
        <v>2021</v>
      </c>
      <c r="B297" s="108">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ht="16.5" customHeight="1">
      <c r="A298" s="96">
        <v>2021</v>
      </c>
      <c r="B298" s="108">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ht="16.5" customHeight="1">
      <c r="A299" s="96">
        <v>2021</v>
      </c>
      <c r="B299" s="108">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ht="16.5" customHeight="1">
      <c r="A300" s="96">
        <v>2021</v>
      </c>
      <c r="B300" s="108">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ht="16.5" customHeight="1">
      <c r="A301" s="96">
        <v>2021</v>
      </c>
      <c r="B301" s="108">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535.03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459.71999999999997</v>
      </c>
      <c r="N301" s="71">
        <f>SUMIFS(CALCULATION_quarterly_data!N:N,CALCULATION_quarterly_data!$A:$A,Quarter!$A301,CALCULATION_quarterly_data!$P:$P,Quarter!$B301,CALCULATION_quarterly_data!$C:$C,Quarter!$C301)</f>
        <v>1254.6200000000001</v>
      </c>
      <c r="O301" s="71">
        <f>SUMIFS(CALCULATION_quarterly_data!O:O,CALCULATION_quarterly_data!$A:$A,Quarter!$A301,CALCULATION_quarterly_data!$P:$P,Quarter!$B301,CALCULATION_quarterly_data!$C:$C,Quarter!$C301)</f>
        <v>1430.81</v>
      </c>
    </row>
    <row r="302" spans="1:15" ht="16.5" customHeight="1">
      <c r="A302" s="96">
        <v>2021</v>
      </c>
      <c r="B302" s="108">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ht="16.5" customHeight="1">
      <c r="A303" s="96">
        <v>2021</v>
      </c>
      <c r="B303" s="108">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254.32</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424.99</v>
      </c>
      <c r="O303" s="71">
        <f>SUMIFS(CALCULATION_quarterly_data!O:O,CALCULATION_quarterly_data!$A:$A,Quarter!$A303,CALCULATION_quarterly_data!$P:$P,Quarter!$B303,CALCULATION_quarterly_data!$C:$C,Quarter!$C303)</f>
        <v>3578.67</v>
      </c>
    </row>
    <row r="304" spans="1:15" ht="16.5" customHeight="1">
      <c r="A304" s="96">
        <v>2021</v>
      </c>
      <c r="B304" s="108">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ht="16.5" customHeight="1">
      <c r="A305" s="96">
        <v>2021</v>
      </c>
      <c r="B305" s="108">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ht="16.5" customHeight="1">
      <c r="A306" s="96">
        <v>2021</v>
      </c>
      <c r="B306" s="108">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ht="16.5" customHeight="1">
      <c r="A307" s="96">
        <v>2021</v>
      </c>
      <c r="B307" s="108">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ht="16.5" customHeight="1">
      <c r="A308" s="96">
        <v>2021</v>
      </c>
      <c r="B308" s="108">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214.62</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313.22000000000003</v>
      </c>
      <c r="O308" s="71">
        <f>SUMIFS(CALCULATION_quarterly_data!O:O,CALCULATION_quarterly_data!$A:$A,Quarter!$A308,CALCULATION_quarterly_data!$P:$P,Quarter!$B308,CALCULATION_quarterly_data!$C:$C,Quarter!$C308)</f>
        <v>473.34000000000003</v>
      </c>
    </row>
    <row r="309" spans="1:15" ht="16.5" customHeight="1">
      <c r="A309" s="96">
        <v>2021</v>
      </c>
      <c r="B309" s="108">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ht="16.5" customHeight="1">
      <c r="A310" s="96">
        <v>2021</v>
      </c>
      <c r="B310" s="108">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ht="16.5" customHeight="1">
      <c r="A311" s="96">
        <v>2021</v>
      </c>
      <c r="B311" s="108">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158.56</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260.73</v>
      </c>
      <c r="O311" s="71">
        <f>SUMIFS(CALCULATION_quarterly_data!O:O,CALCULATION_quarterly_data!$A:$A,Quarter!$A311,CALCULATION_quarterly_data!$P:$P,Quarter!$B311,CALCULATION_quarterly_data!$C:$C,Quarter!$C311)</f>
        <v>3184.08</v>
      </c>
    </row>
    <row r="312" spans="1:15" ht="16.5" customHeight="1">
      <c r="A312" s="96">
        <v>2021</v>
      </c>
      <c r="B312" s="108">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ht="16.5" customHeight="1">
      <c r="A313" s="99">
        <v>2021</v>
      </c>
      <c r="B313" s="109">
        <v>2</v>
      </c>
      <c r="C313" s="94" t="s">
        <v>128</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3153.1499999999996</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908</v>
      </c>
      <c r="N313" s="74">
        <f>SUMIFS(CALCULATION_quarterly_data!N:N,CALCULATION_quarterly_data!$A:$A,Quarter!$A313,CALCULATION_quarterly_data!$P:$P,Quarter!$B313,CALCULATION_quarterly_data!$C:$C,Quarter!$C313)</f>
        <v>6039.5</v>
      </c>
      <c r="O313" s="74">
        <f>SUMIFS(CALCULATION_quarterly_data!O:O,CALCULATION_quarterly_data!$A:$A,Quarter!$A313,CALCULATION_quarterly_data!$P:$P,Quarter!$B313,CALCULATION_quarterly_data!$C:$C,Quarter!$C313)</f>
        <v>16862.21</v>
      </c>
    </row>
    <row r="314" spans="1:15" ht="16.5" customHeight="1">
      <c r="A314" s="95">
        <v>2021</v>
      </c>
      <c r="B314" s="107">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394.78</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547.04999999999995</v>
      </c>
      <c r="O314" s="68">
        <f>SUMIFS(CALCULATION_quarterly_data!O:O,CALCULATION_quarterly_data!$A:$A,Quarter!$A314,CALCULATION_quarterly_data!$P:$P,Quarter!$B314,CALCULATION_quarterly_data!$C:$C,Quarter!$C314)</f>
        <v>627.92999999999995</v>
      </c>
    </row>
    <row r="315" spans="1:15" ht="16.5" customHeight="1">
      <c r="A315" s="96">
        <v>2021</v>
      </c>
      <c r="B315" s="108">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ht="16.5" customHeight="1">
      <c r="A316" s="96">
        <v>2021</v>
      </c>
      <c r="B316" s="108">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ht="16.5" customHeight="1">
      <c r="A317" s="96">
        <v>2021</v>
      </c>
      <c r="B317" s="108">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ht="16.5" customHeight="1">
      <c r="A318" s="96">
        <v>2021</v>
      </c>
      <c r="B318" s="108">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ht="16.5" customHeight="1">
      <c r="A319" s="96">
        <v>2021</v>
      </c>
      <c r="B319" s="108">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ht="16.5" customHeight="1">
      <c r="A320" s="96">
        <v>2021</v>
      </c>
      <c r="B320" s="108">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ht="16.5" customHeight="1">
      <c r="A321" s="96">
        <v>2021</v>
      </c>
      <c r="B321" s="108">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ht="16.5" customHeight="1">
      <c r="A322" s="96">
        <v>2021</v>
      </c>
      <c r="B322" s="108">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ht="16.5" customHeight="1">
      <c r="A323" s="96">
        <v>2021</v>
      </c>
      <c r="B323" s="108">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636.02</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1382.43</v>
      </c>
      <c r="O323" s="71">
        <f>SUMIFS(CALCULATION_quarterly_data!O:O,CALCULATION_quarterly_data!$A:$A,Quarter!$A323,CALCULATION_quarterly_data!$P:$P,Quarter!$B323,CALCULATION_quarterly_data!$C:$C,Quarter!$C323)</f>
        <v>1448.73</v>
      </c>
    </row>
    <row r="324" spans="1:17" ht="16.5" customHeight="1">
      <c r="A324" s="96">
        <v>2021</v>
      </c>
      <c r="B324" s="108">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ht="16.5" customHeight="1">
      <c r="A325" s="96">
        <v>2021</v>
      </c>
      <c r="B325" s="108">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ht="16.5" customHeight="1">
      <c r="A326" s="96">
        <v>2021</v>
      </c>
      <c r="B326" s="108">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ht="16.5" customHeight="1">
      <c r="A327" s="96">
        <v>2021</v>
      </c>
      <c r="B327" s="108">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ht="16.5" customHeight="1">
      <c r="A328" s="96">
        <v>2021</v>
      </c>
      <c r="B328" s="108">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155.44</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337.84</v>
      </c>
      <c r="O328" s="71">
        <f>SUMIFS(CALCULATION_quarterly_data!O:O,CALCULATION_quarterly_data!$A:$A,Quarter!$A328,CALCULATION_quarterly_data!$P:$P,Quarter!$B328,CALCULATION_quarterly_data!$C:$C,Quarter!$C328)</f>
        <v>337.84</v>
      </c>
    </row>
    <row r="329" spans="1:17" ht="16.5" customHeight="1">
      <c r="A329" s="96">
        <v>2021</v>
      </c>
      <c r="B329" s="108">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ht="16.5" customHeight="1">
      <c r="A330" s="96">
        <v>2021</v>
      </c>
      <c r="B330" s="108">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394.49</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508.58</v>
      </c>
      <c r="O330" s="71">
        <f>SUMIFS(CALCULATION_quarterly_data!O:O,CALCULATION_quarterly_data!$A:$A,Quarter!$A330,CALCULATION_quarterly_data!$P:$P,Quarter!$B330,CALCULATION_quarterly_data!$C:$C,Quarter!$C330)</f>
        <v>651.70000000000005</v>
      </c>
    </row>
    <row r="331" spans="1:17" ht="16.5" customHeight="1">
      <c r="A331" s="96">
        <v>2021</v>
      </c>
      <c r="B331" s="108">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ht="16.5" customHeight="1">
      <c r="A332" s="96">
        <v>2021</v>
      </c>
      <c r="B332" s="108">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ht="16.5" customHeight="1">
      <c r="A333" s="96">
        <v>2021</v>
      </c>
      <c r="B333" s="108">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ht="16.5" customHeight="1">
      <c r="A334" s="96">
        <v>2021</v>
      </c>
      <c r="B334" s="108">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ht="16.5" customHeight="1">
      <c r="A335" s="99">
        <v>2021</v>
      </c>
      <c r="B335" s="109">
        <v>3</v>
      </c>
      <c r="C335" s="94" t="s">
        <v>128</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3467.92</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6364.4400000000005</v>
      </c>
      <c r="O335" s="74">
        <f>SUMIFS(CALCULATION_quarterly_data!O:O,CALCULATION_quarterly_data!$A:$A,Quarter!$A335,CALCULATION_quarterly_data!$P:$P,Quarter!$B335,CALCULATION_quarterly_data!$C:$C,Quarter!$C335)</f>
        <v>17653.57</v>
      </c>
    </row>
    <row r="336" spans="1:17" ht="16.5" customHeight="1">
      <c r="A336" s="95">
        <v>2021</v>
      </c>
      <c r="B336" s="107">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59.71</v>
      </c>
      <c r="J336" s="67">
        <f>SUMIFS(CALCULATION_quarterly_data!J:J,CALCULATION_quarterly_data!$A:$A,Quarter!$A336,CALCULATION_quarterly_data!$P:$P,Quarter!$B336,CALCULATION_quarterly_data!$C:$C,Quarter!$C336)</f>
        <v>28.56</v>
      </c>
      <c r="K336" s="67">
        <f>SUMIFS(CALCULATION_quarterly_data!K:K,CALCULATION_quarterly_data!$A:$A,Quarter!$A336,CALCULATION_quarterly_data!$P:$P,Quarter!$B336,CALCULATION_quarterly_data!$C:$C,Quarter!$C336)</f>
        <v>406.56</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954.4</v>
      </c>
      <c r="O336" s="68">
        <f>SUMIFS(CALCULATION_quarterly_data!O:O,CALCULATION_quarterly_data!$A:$A,Quarter!$A336,CALCULATION_quarterly_data!$P:$P,Quarter!$B336,CALCULATION_quarterly_data!$C:$C,Quarter!$C336)</f>
        <v>954.4</v>
      </c>
    </row>
    <row r="337" spans="1:15" ht="16.5" customHeight="1">
      <c r="A337" s="96">
        <v>2021</v>
      </c>
      <c r="B337" s="108">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ht="16.5" customHeight="1">
      <c r="A338" s="96">
        <v>2021</v>
      </c>
      <c r="B338" s="108">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ht="16.5" customHeight="1">
      <c r="A339" s="96">
        <v>2021</v>
      </c>
      <c r="B339" s="108">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ht="16.5" customHeight="1">
      <c r="A340" s="96">
        <v>2021</v>
      </c>
      <c r="B340" s="108">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ht="16.5" customHeight="1">
      <c r="A341" s="96">
        <v>2021</v>
      </c>
      <c r="B341" s="108">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ht="16.5" customHeight="1">
      <c r="A342" s="96">
        <v>2021</v>
      </c>
      <c r="B342" s="108">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ht="16.5" customHeight="1">
      <c r="A343" s="96">
        <v>2021</v>
      </c>
      <c r="B343" s="108">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ht="16.5" customHeight="1">
      <c r="A344" s="96">
        <v>2021</v>
      </c>
      <c r="B344" s="108">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ht="16.5" customHeight="1">
      <c r="A345" s="96">
        <v>2021</v>
      </c>
      <c r="B345" s="108">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203.9</v>
      </c>
      <c r="J345" s="70">
        <f>SUMIFS(CALCULATION_quarterly_data!J:J,CALCULATION_quarterly_data!$A:$A,Quarter!$A345,CALCULATION_quarterly_data!$P:$P,Quarter!$B345,CALCULATION_quarterly_data!$C:$C,Quarter!$C345)</f>
        <v>117.35</v>
      </c>
      <c r="K345" s="70">
        <f>SUMIFS(CALCULATION_quarterly_data!K:K,CALCULATION_quarterly_data!$A:$A,Quarter!$A345,CALCULATION_quarterly_data!$P:$P,Quarter!$B345,CALCULATION_quarterly_data!$C:$C,Quarter!$C345)</f>
        <v>971.12</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1854.2</v>
      </c>
      <c r="O345" s="71">
        <f>SUMIFS(CALCULATION_quarterly_data!O:O,CALCULATION_quarterly_data!$A:$A,Quarter!$A345,CALCULATION_quarterly_data!$P:$P,Quarter!$B345,CALCULATION_quarterly_data!$C:$C,Quarter!$C345)</f>
        <v>1945.13</v>
      </c>
    </row>
    <row r="346" spans="1:15" ht="16.5" customHeight="1">
      <c r="A346" s="96">
        <v>2021</v>
      </c>
      <c r="B346" s="108">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ht="16.5" customHeight="1">
      <c r="A347" s="96">
        <v>2021</v>
      </c>
      <c r="B347" s="108">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18.38</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75.150000000000006</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275.26</v>
      </c>
      <c r="O347" s="71">
        <f>SUMIFS(CALCULATION_quarterly_data!O:O,CALCULATION_quarterly_data!$A:$A,Quarter!$A347,CALCULATION_quarterly_data!$P:$P,Quarter!$B347,CALCULATION_quarterly_data!$C:$C,Quarter!$C347)</f>
        <v>3866.35</v>
      </c>
    </row>
    <row r="348" spans="1:15" ht="16.5" customHeight="1">
      <c r="A348" s="96">
        <v>2021</v>
      </c>
      <c r="B348" s="108">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ht="16.5" customHeight="1">
      <c r="A349" s="96">
        <v>2021</v>
      </c>
      <c r="B349" s="108">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ht="16.5" customHeight="1">
      <c r="A350" s="96">
        <v>2021</v>
      </c>
      <c r="B350" s="108">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81.89</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184.64</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266.52999999999997</v>
      </c>
      <c r="O350" s="71">
        <f>SUMIFS(CALCULATION_quarterly_data!O:O,CALCULATION_quarterly_data!$A:$A,Quarter!$A350,CALCULATION_quarterly_data!$P:$P,Quarter!$B350,CALCULATION_quarterly_data!$C:$C,Quarter!$C350)</f>
        <v>266.52999999999997</v>
      </c>
    </row>
    <row r="351" spans="1:15" ht="16.5" customHeight="1">
      <c r="A351" s="96">
        <v>2021</v>
      </c>
      <c r="B351" s="108">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ht="16.5" customHeight="1">
      <c r="A352" s="96">
        <v>2021</v>
      </c>
      <c r="B352" s="108">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340.57</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580.04999999999995</v>
      </c>
      <c r="O352" s="71">
        <f>SUMIFS(CALCULATION_quarterly_data!O:O,CALCULATION_quarterly_data!$A:$A,Quarter!$A352,CALCULATION_quarterly_data!$P:$P,Quarter!$B352,CALCULATION_quarterly_data!$C:$C,Quarter!$C352)</f>
        <v>680.6</v>
      </c>
    </row>
    <row r="353" spans="1:15" ht="16.5" customHeight="1">
      <c r="A353" s="96">
        <v>2021</v>
      </c>
      <c r="B353" s="108">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ht="16.5" customHeight="1">
      <c r="A354" s="96">
        <v>2021</v>
      </c>
      <c r="B354" s="108">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ht="16.5" customHeight="1">
      <c r="A355" s="96">
        <v>2021</v>
      </c>
      <c r="B355" s="108">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72.960000000000008</v>
      </c>
      <c r="K355" s="70">
        <f>SUMIFS(CALCULATION_quarterly_data!K:K,CALCULATION_quarterly_data!$A:$A,Quarter!$A355,CALCULATION_quarterly_data!$P:$P,Quarter!$B355,CALCULATION_quarterly_data!$C:$C,Quarter!$C355)</f>
        <v>103.72999999999999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221.31</v>
      </c>
      <c r="O355" s="71">
        <f>SUMIFS(CALCULATION_quarterly_data!O:O,CALCULATION_quarterly_data!$A:$A,Quarter!$A355,CALCULATION_quarterly_data!$P:$P,Quarter!$B355,CALCULATION_quarterly_data!$C:$C,Quarter!$C355)</f>
        <v>3553.3399999999997</v>
      </c>
    </row>
    <row r="356" spans="1:15" ht="16.5" customHeight="1">
      <c r="A356" s="96">
        <v>2021</v>
      </c>
      <c r="B356" s="108">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ht="16.5" customHeight="1">
      <c r="A357" s="99">
        <v>2021</v>
      </c>
      <c r="B357" s="109">
        <v>4</v>
      </c>
      <c r="C357" s="94" t="s">
        <v>128</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1446.94</v>
      </c>
      <c r="J357" s="73">
        <f>SUMIFS(CALCULATION_quarterly_data!J:J,CALCULATION_quarterly_data!$A:$A,Quarter!$A357,CALCULATION_quarterly_data!$P:$P,Quarter!$B357,CALCULATION_quarterly_data!$C:$C,Quarter!$C357)</f>
        <v>330.56</v>
      </c>
      <c r="K357" s="73">
        <f>SUMIFS(CALCULATION_quarterly_data!K:K,CALCULATION_quarterly_data!$A:$A,Quarter!$A357,CALCULATION_quarterly_data!$P:$P,Quarter!$B357,CALCULATION_quarterly_data!$C:$C,Quarter!$C357)</f>
        <v>3584.59</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7617.16</v>
      </c>
      <c r="O357" s="74">
        <f>SUMIFS(CALCULATION_quarterly_data!O:O,CALCULATION_quarterly_data!$A:$A,Quarter!$A357,CALCULATION_quarterly_data!$P:$P,Quarter!$B357,CALCULATION_quarterly_data!$C:$C,Quarter!$C357)</f>
        <v>19915.34</v>
      </c>
    </row>
    <row r="358" spans="1:15" ht="16.5" customHeight="1">
      <c r="A358" s="95">
        <v>2022</v>
      </c>
      <c r="B358" s="107">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289.81</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87.19</v>
      </c>
      <c r="N358" s="68">
        <f>SUMIFS(CALCULATION_quarterly_data!N:N,CALCULATION_quarterly_data!$A:$A,Quarter!$A358,CALCULATION_quarterly_data!$P:$P,Quarter!$B358,CALCULATION_quarterly_data!$C:$C,Quarter!$C358)</f>
        <v>460.07000000000005</v>
      </c>
      <c r="O358" s="68">
        <f>SUMIFS(CALCULATION_quarterly_data!O:O,CALCULATION_quarterly_data!$A:$A,Quarter!$A358,CALCULATION_quarterly_data!$P:$P,Quarter!$B358,CALCULATION_quarterly_data!$C:$C,Quarter!$C358)</f>
        <v>482.72</v>
      </c>
    </row>
    <row r="359" spans="1:15" ht="16.5" customHeight="1">
      <c r="A359" s="96">
        <v>2022</v>
      </c>
      <c r="B359" s="108">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ht="16.5" customHeight="1">
      <c r="A360" s="96">
        <v>2022</v>
      </c>
      <c r="B360" s="108">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ht="16.5" customHeight="1">
      <c r="A361" s="96">
        <v>2022</v>
      </c>
      <c r="B361" s="108">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ht="16.5" customHeight="1">
      <c r="A362" s="96">
        <v>2022</v>
      </c>
      <c r="B362" s="108">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ht="16.5" customHeight="1">
      <c r="A363" s="96">
        <v>2022</v>
      </c>
      <c r="B363" s="108">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ht="16.5" customHeight="1">
      <c r="A364" s="96">
        <v>2022</v>
      </c>
      <c r="B364" s="108">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ht="16.5" customHeight="1">
      <c r="A365" s="96">
        <v>2022</v>
      </c>
      <c r="B365" s="108">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ht="16.5" customHeight="1">
      <c r="A366" s="96">
        <v>2022</v>
      </c>
      <c r="B366" s="108">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ht="16.5" customHeight="1">
      <c r="A367" s="96">
        <v>2022</v>
      </c>
      <c r="B367" s="108">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35.710000000000008</v>
      </c>
      <c r="K367" s="70">
        <f>SUMIFS(CALCULATION_quarterly_data!K:K,CALCULATION_quarterly_data!$A:$A,Quarter!$A367,CALCULATION_quarterly_data!$P:$P,Quarter!$B367,CALCULATION_quarterly_data!$C:$C,Quarter!$C367)</f>
        <v>293.22000000000003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286.64</v>
      </c>
      <c r="N367" s="71">
        <f>SUMIFS(CALCULATION_quarterly_data!N:N,CALCULATION_quarterly_data!$A:$A,Quarter!$A367,CALCULATION_quarterly_data!$P:$P,Quarter!$B367,CALCULATION_quarterly_data!$C:$C,Quarter!$C367)</f>
        <v>695.55</v>
      </c>
      <c r="O367" s="71">
        <f>SUMIFS(CALCULATION_quarterly_data!O:O,CALCULATION_quarterly_data!$A:$A,Quarter!$A367,CALCULATION_quarterly_data!$P:$P,Quarter!$B367,CALCULATION_quarterly_data!$C:$C,Quarter!$C367)</f>
        <v>764.15</v>
      </c>
    </row>
    <row r="368" spans="1:15" ht="16.5" customHeight="1">
      <c r="A368" s="96">
        <v>2022</v>
      </c>
      <c r="B368" s="108">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ht="16.5" customHeight="1">
      <c r="A369" s="96">
        <v>2022</v>
      </c>
      <c r="B369" s="108">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41.3</v>
      </c>
      <c r="N369" s="71">
        <f>SUMIFS(CALCULATION_quarterly_data!N:N,CALCULATION_quarterly_data!$A:$A,Quarter!$A369,CALCULATION_quarterly_data!$P:$P,Quarter!$B369,CALCULATION_quarterly_data!$C:$C,Quarter!$C369)</f>
        <v>173.45</v>
      </c>
      <c r="O369" s="71">
        <f>SUMIFS(CALCULATION_quarterly_data!O:O,CALCULATION_quarterly_data!$A:$A,Quarter!$A369,CALCULATION_quarterly_data!$P:$P,Quarter!$B369,CALCULATION_quarterly_data!$C:$C,Quarter!$C369)</f>
        <v>3717.81</v>
      </c>
    </row>
    <row r="370" spans="1:15" ht="16.5" customHeight="1">
      <c r="A370" s="96">
        <v>2022</v>
      </c>
      <c r="B370" s="108">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ht="16.5" customHeight="1">
      <c r="A371" s="96">
        <v>2022</v>
      </c>
      <c r="B371" s="108">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ht="16.5" customHeight="1">
      <c r="A372" s="96">
        <v>2022</v>
      </c>
      <c r="B372" s="108">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-6.44</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171.86</v>
      </c>
      <c r="O372" s="71">
        <f>SUMIFS(CALCULATION_quarterly_data!O:O,CALCULATION_quarterly_data!$A:$A,Quarter!$A372,CALCULATION_quarterly_data!$P:$P,Quarter!$B372,CALCULATION_quarterly_data!$C:$C,Quarter!$C372)</f>
        <v>171.86</v>
      </c>
    </row>
    <row r="373" spans="1:15" ht="16.5" customHeight="1">
      <c r="A373" s="96">
        <v>2022</v>
      </c>
      <c r="B373" s="108">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ht="16.5" customHeight="1">
      <c r="A374" s="96">
        <v>2022</v>
      </c>
      <c r="B374" s="108">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324.92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491.63000000000005</v>
      </c>
      <c r="O374" s="71">
        <f>SUMIFS(CALCULATION_quarterly_data!O:O,CALCULATION_quarterly_data!$A:$A,Quarter!$A374,CALCULATION_quarterly_data!$P:$P,Quarter!$B374,CALCULATION_quarterly_data!$C:$C,Quarter!$C374)</f>
        <v>668.06</v>
      </c>
    </row>
    <row r="375" spans="1:15" ht="16.5" customHeight="1">
      <c r="A375" s="96">
        <v>2022</v>
      </c>
      <c r="B375" s="108">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ht="16.5" customHeight="1">
      <c r="A376" s="96">
        <v>2022</v>
      </c>
      <c r="B376" s="108">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ht="16.5" customHeight="1">
      <c r="A377" s="96">
        <v>2022</v>
      </c>
      <c r="B377" s="108">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22.83</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37.769999999999996</v>
      </c>
      <c r="O377" s="71">
        <f>SUMIFS(CALCULATION_quarterly_data!O:O,CALCULATION_quarterly_data!$A:$A,Quarter!$A377,CALCULATION_quarterly_data!$P:$P,Quarter!$B377,CALCULATION_quarterly_data!$C:$C,Quarter!$C377)</f>
        <v>3252.2</v>
      </c>
    </row>
    <row r="378" spans="1:15" ht="16.5" customHeight="1">
      <c r="A378" s="96">
        <v>2022</v>
      </c>
      <c r="B378" s="108">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24.41</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63.72</v>
      </c>
      <c r="N378" s="71">
        <f>SUMIFS(CALCULATION_quarterly_data!N:N,CALCULATION_quarterly_data!$A:$A,Quarter!$A378,CALCULATION_quarterly_data!$P:$P,Quarter!$B378,CALCULATION_quarterly_data!$C:$C,Quarter!$C378)</f>
        <v>515.18999999999994</v>
      </c>
      <c r="O378" s="71">
        <f>SUMIFS(CALCULATION_quarterly_data!O:O,CALCULATION_quarterly_data!$A:$A,Quarter!$A378,CALCULATION_quarterly_data!$P:$P,Quarter!$B378,CALCULATION_quarterly_data!$C:$C,Quarter!$C378)</f>
        <v>2476.08</v>
      </c>
    </row>
    <row r="379" spans="1:15" ht="16.5" customHeight="1">
      <c r="A379" s="99">
        <v>2022</v>
      </c>
      <c r="B379" s="109">
        <v>1</v>
      </c>
      <c r="C379" s="94" t="s">
        <v>128</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129.54</v>
      </c>
      <c r="K379" s="73">
        <f>SUMIFS(CALCULATION_quarterly_data!K:K,CALCULATION_quarterly_data!$A:$A,Quarter!$A379,CALCULATION_quarterly_data!$P:$P,Quarter!$B379,CALCULATION_quarterly_data!$C:$C,Quarter!$C379)</f>
        <v>2787</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670.09</v>
      </c>
      <c r="N379" s="74">
        <f>SUMIFS(CALCULATION_quarterly_data!N:N,CALCULATION_quarterly_data!$A:$A,Quarter!$A379,CALCULATION_quarterly_data!$P:$P,Quarter!$B379,CALCULATION_quarterly_data!$C:$C,Quarter!$C379)</f>
        <v>5702.97</v>
      </c>
      <c r="O379" s="74">
        <f>SUMIFS(CALCULATION_quarterly_data!O:O,CALCULATION_quarterly_data!$A:$A,Quarter!$A379,CALCULATION_quarterly_data!$P:$P,Quarter!$B379,CALCULATION_quarterly_data!$C:$C,Quarter!$C379)</f>
        <v>17594.940000000002</v>
      </c>
    </row>
    <row r="380" spans="1:15" ht="16.5" customHeight="1">
      <c r="A380" s="95">
        <v>2022</v>
      </c>
      <c r="B380" s="107">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48.08</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584.52</v>
      </c>
      <c r="L380" s="67">
        <f>SUMIFS(CALCULATION_quarterly_data!L:L,CALCULATION_quarterly_data!$A:$A,Quarter!$A380,CALCULATION_quarterly_data!$P:$P,Quarter!$B380,CALCULATION_quarterly_data!$C:$C,Quarter!$C380)</f>
        <v>50.699999999999996</v>
      </c>
      <c r="M380" s="67">
        <f>SUMIFS(CALCULATION_quarterly_data!M:M,CALCULATION_quarterly_data!$A:$A,Quarter!$A380,CALCULATION_quarterly_data!$P:$P,Quarter!$B380,CALCULATION_quarterly_data!$C:$C,Quarter!$C380)</f>
        <v>73.87</v>
      </c>
      <c r="N380" s="68">
        <f>SUMIFS(CALCULATION_quarterly_data!N:N,CALCULATION_quarterly_data!$A:$A,Quarter!$A380,CALCULATION_quarterly_data!$P:$P,Quarter!$B380,CALCULATION_quarterly_data!$C:$C,Quarter!$C380)</f>
        <v>825.77</v>
      </c>
      <c r="O380" s="68">
        <f>SUMIFS(CALCULATION_quarterly_data!O:O,CALCULATION_quarterly_data!$A:$A,Quarter!$A380,CALCULATION_quarterly_data!$P:$P,Quarter!$B380,CALCULATION_quarterly_data!$C:$C,Quarter!$C380)</f>
        <v>861.55</v>
      </c>
    </row>
    <row r="381" spans="1:15" ht="16.5" customHeight="1">
      <c r="A381" s="96">
        <v>2022</v>
      </c>
      <c r="B381" s="108">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ht="16.5" customHeight="1">
      <c r="A382" s="96">
        <v>2022</v>
      </c>
      <c r="B382" s="108">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ht="16.5" customHeight="1">
      <c r="A383" s="96">
        <v>2022</v>
      </c>
      <c r="B383" s="108">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ht="16.5" customHeight="1">
      <c r="A384" s="96">
        <v>2022</v>
      </c>
      <c r="B384" s="108">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ht="16.5" customHeight="1">
      <c r="A385" s="96">
        <v>2022</v>
      </c>
      <c r="B385" s="108">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ht="16.5" customHeight="1">
      <c r="A386" s="96">
        <v>2022</v>
      </c>
      <c r="B386" s="108">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ht="16.5" customHeight="1">
      <c r="A387" s="96">
        <v>2022</v>
      </c>
      <c r="B387" s="108">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ht="16.5" customHeight="1">
      <c r="A388" s="96">
        <v>2022</v>
      </c>
      <c r="B388" s="108">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ht="16.5" customHeight="1">
      <c r="A389" s="96">
        <v>2022</v>
      </c>
      <c r="B389" s="108">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152.60000000000002</v>
      </c>
      <c r="J389" s="70">
        <f>SUMIFS(CALCULATION_quarterly_data!J:J,CALCULATION_quarterly_data!$A:$A,Quarter!$A389,CALCULATION_quarterly_data!$P:$P,Quarter!$B389,CALCULATION_quarterly_data!$C:$C,Quarter!$C389)</f>
        <v>42.61</v>
      </c>
      <c r="K389" s="70">
        <f>SUMIFS(CALCULATION_quarterly_data!K:K,CALCULATION_quarterly_data!$A:$A,Quarter!$A389,CALCULATION_quarterly_data!$P:$P,Quarter!$B389,CALCULATION_quarterly_data!$C:$C,Quarter!$C389)</f>
        <v>418.2</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421.85</v>
      </c>
      <c r="N389" s="71">
        <f>SUMIFS(CALCULATION_quarterly_data!N:N,CALCULATION_quarterly_data!$A:$A,Quarter!$A389,CALCULATION_quarterly_data!$P:$P,Quarter!$B389,CALCULATION_quarterly_data!$C:$C,Quarter!$C389)</f>
        <v>1200.8399999999999</v>
      </c>
      <c r="O389" s="71">
        <f>SUMIFS(CALCULATION_quarterly_data!O:O,CALCULATION_quarterly_data!$A:$A,Quarter!$A389,CALCULATION_quarterly_data!$P:$P,Quarter!$B389,CALCULATION_quarterly_data!$C:$C,Quarter!$C389)</f>
        <v>1257.31</v>
      </c>
    </row>
    <row r="390" spans="1:15" ht="16.5" customHeight="1">
      <c r="A390" s="96">
        <v>2022</v>
      </c>
      <c r="B390" s="108">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ht="16.5" customHeight="1">
      <c r="A391" s="96">
        <v>2022</v>
      </c>
      <c r="B391" s="108">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8.48</v>
      </c>
      <c r="N391" s="71">
        <f>SUMIFS(CALCULATION_quarterly_data!N:N,CALCULATION_quarterly_data!$A:$A,Quarter!$A391,CALCULATION_quarterly_data!$P:$P,Quarter!$B391,CALCULATION_quarterly_data!$C:$C,Quarter!$C391)</f>
        <v>151.88999999999999</v>
      </c>
      <c r="O391" s="71">
        <f>SUMIFS(CALCULATION_quarterly_data!O:O,CALCULATION_quarterly_data!$A:$A,Quarter!$A391,CALCULATION_quarterly_data!$P:$P,Quarter!$B391,CALCULATION_quarterly_data!$C:$C,Quarter!$C391)</f>
        <v>3374.89</v>
      </c>
    </row>
    <row r="392" spans="1:15" ht="16.5" customHeight="1">
      <c r="A392" s="96">
        <v>2022</v>
      </c>
      <c r="B392" s="108">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ht="16.5" customHeight="1">
      <c r="A393" s="96">
        <v>2022</v>
      </c>
      <c r="B393" s="108">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ht="16.5" customHeight="1">
      <c r="A394" s="96">
        <v>2022</v>
      </c>
      <c r="B394" s="108">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569.79999999999995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303.09999999999997</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902.65000000000009</v>
      </c>
      <c r="O394" s="71">
        <f>SUMIFS(CALCULATION_quarterly_data!O:O,CALCULATION_quarterly_data!$A:$A,Quarter!$A394,CALCULATION_quarterly_data!$P:$P,Quarter!$B394,CALCULATION_quarterly_data!$C:$C,Quarter!$C394)</f>
        <v>902.65000000000009</v>
      </c>
    </row>
    <row r="395" spans="1:15" ht="16.5" customHeight="1">
      <c r="A395" s="96">
        <v>2022</v>
      </c>
      <c r="B395" s="108">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ht="16.5" customHeight="1">
      <c r="A396" s="96">
        <v>2022</v>
      </c>
      <c r="B396" s="108">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187.28000000000003</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339.36</v>
      </c>
      <c r="O396" s="71">
        <f>SUMIFS(CALCULATION_quarterly_data!O:O,CALCULATION_quarterly_data!$A:$A,Quarter!$A396,CALCULATION_quarterly_data!$P:$P,Quarter!$B396,CALCULATION_quarterly_data!$C:$C,Quarter!$C396)</f>
        <v>458.37</v>
      </c>
    </row>
    <row r="397" spans="1:15" ht="16.5" customHeight="1">
      <c r="A397" s="96">
        <v>2022</v>
      </c>
      <c r="B397" s="108">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ht="16.5" customHeight="1">
      <c r="A398" s="96">
        <v>2022</v>
      </c>
      <c r="B398" s="108">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ht="16.5" customHeight="1">
      <c r="A399" s="96">
        <v>2022</v>
      </c>
      <c r="B399" s="108">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209.84</v>
      </c>
      <c r="L399" s="70">
        <f>SUMIFS(CALCULATION_quarterly_data!L:L,CALCULATION_quarterly_data!$A:$A,Quarter!$A399,CALCULATION_quarterly_data!$P:$P,Quarter!$B399,CALCULATION_quarterly_data!$C:$C,Quarter!$C399)</f>
        <v>13.34</v>
      </c>
      <c r="M399" s="70">
        <f>SUMIFS(CALCULATION_quarterly_data!M:M,CALCULATION_quarterly_data!$A:$A,Quarter!$A399,CALCULATION_quarterly_data!$P:$P,Quarter!$B399,CALCULATION_quarterly_data!$C:$C,Quarter!$C399)</f>
        <v>62.74</v>
      </c>
      <c r="N399" s="71">
        <f>SUMIFS(CALCULATION_quarterly_data!N:N,CALCULATION_quarterly_data!$A:$A,Quarter!$A399,CALCULATION_quarterly_data!$P:$P,Quarter!$B399,CALCULATION_quarterly_data!$C:$C,Quarter!$C399)</f>
        <v>286.04999999999995</v>
      </c>
      <c r="O399" s="71">
        <f>SUMIFS(CALCULATION_quarterly_data!O:O,CALCULATION_quarterly_data!$A:$A,Quarter!$A399,CALCULATION_quarterly_data!$P:$P,Quarter!$B399,CALCULATION_quarterly_data!$C:$C,Quarter!$C399)</f>
        <v>3717.44</v>
      </c>
    </row>
    <row r="400" spans="1:15" ht="16.5" customHeight="1">
      <c r="A400" s="96">
        <v>2022</v>
      </c>
      <c r="B400" s="108">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102.88</v>
      </c>
      <c r="N400" s="71">
        <f>SUMIFS(CALCULATION_quarterly_data!N:N,CALCULATION_quarterly_data!$A:$A,Quarter!$A400,CALCULATION_quarterly_data!$P:$P,Quarter!$B400,CALCULATION_quarterly_data!$C:$C,Quarter!$C400)</f>
        <v>836.36</v>
      </c>
      <c r="O400" s="71">
        <f>SUMIFS(CALCULATION_quarterly_data!O:O,CALCULATION_quarterly_data!$A:$A,Quarter!$A400,CALCULATION_quarterly_data!$P:$P,Quarter!$B400,CALCULATION_quarterly_data!$C:$C,Quarter!$C400)</f>
        <v>2972.87</v>
      </c>
    </row>
    <row r="401" spans="1:17" ht="16.5" customHeight="1">
      <c r="A401" s="99">
        <v>2022</v>
      </c>
      <c r="B401" s="109">
        <v>2</v>
      </c>
      <c r="C401" s="94" t="s">
        <v>128</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2021.38</v>
      </c>
      <c r="J401" s="73">
        <f>SUMIFS(CALCULATION_quarterly_data!J:J,CALCULATION_quarterly_data!$A:$A,Quarter!$A401,CALCULATION_quarterly_data!$P:$P,Quarter!$B401,CALCULATION_quarterly_data!$C:$C,Quarter!$C401)</f>
        <v>93.78</v>
      </c>
      <c r="K401" s="73">
        <f>SUMIFS(CALCULATION_quarterly_data!K:K,CALCULATION_quarterly_data!$A:$A,Quarter!$A401,CALCULATION_quarterly_data!$P:$P,Quarter!$B401,CALCULATION_quarterly_data!$C:$C,Quarter!$C401)</f>
        <v>3212.4700000000003</v>
      </c>
      <c r="L401" s="73">
        <f>SUMIFS(CALCULATION_quarterly_data!L:L,CALCULATION_quarterly_data!$A:$A,Quarter!$A401,CALCULATION_quarterly_data!$P:$P,Quarter!$B401,CALCULATION_quarterly_data!$C:$C,Quarter!$C401)</f>
        <v>138.13</v>
      </c>
      <c r="M401" s="73">
        <f>SUMIFS(CALCULATION_quarterly_data!M:M,CALCULATION_quarterly_data!$A:$A,Quarter!$A401,CALCULATION_quarterly_data!$P:$P,Quarter!$B401,CALCULATION_quarterly_data!$C:$C,Quarter!$C401)</f>
        <v>860.39</v>
      </c>
      <c r="N401" s="74">
        <f>SUMIFS(CALCULATION_quarterly_data!N:N,CALCULATION_quarterly_data!$A:$A,Quarter!$A401,CALCULATION_quarterly_data!$P:$P,Quarter!$B401,CALCULATION_quarterly_data!$C:$C,Quarter!$C401)</f>
        <v>7198.99</v>
      </c>
      <c r="O401" s="74">
        <f>SUMIFS(CALCULATION_quarterly_data!O:O,CALCULATION_quarterly_data!$A:$A,Quarter!$A401,CALCULATION_quarterly_data!$P:$P,Quarter!$B401,CALCULATION_quarterly_data!$C:$C,Quarter!$C401)</f>
        <v>18408.04</v>
      </c>
    </row>
    <row r="402" spans="1:17" ht="16.5" customHeight="1">
      <c r="A402" s="95">
        <v>2022</v>
      </c>
      <c r="B402" s="107">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633.19000000000005</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963</v>
      </c>
      <c r="O402" s="68">
        <f>SUMIFS(CALCULATION_quarterly_data!O:O,CALCULATION_quarterly_data!$A:$A,Quarter!$A402,CALCULATION_quarterly_data!$P:$P,Quarter!$B402,CALCULATION_quarterly_data!$C:$C,Quarter!$C402)</f>
        <v>981.15</v>
      </c>
    </row>
    <row r="403" spans="1:17" ht="16.5" customHeight="1">
      <c r="A403" s="96">
        <v>2022</v>
      </c>
      <c r="B403" s="108">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ht="16.5" customHeight="1">
      <c r="A404" s="96">
        <v>2022</v>
      </c>
      <c r="B404" s="108">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ht="16.5" customHeight="1">
      <c r="A405" s="96">
        <v>2022</v>
      </c>
      <c r="B405" s="108">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ht="16.5" customHeight="1">
      <c r="A406" s="96">
        <v>2022</v>
      </c>
      <c r="B406" s="108">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ht="16.5" customHeight="1">
      <c r="A407" s="96">
        <v>2022</v>
      </c>
      <c r="B407" s="108">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ht="16.5" customHeight="1">
      <c r="A408" s="96">
        <v>2022</v>
      </c>
      <c r="B408" s="108">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ht="16.5" customHeight="1">
      <c r="A409" s="96">
        <v>2022</v>
      </c>
      <c r="B409" s="108">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ht="16.5" customHeight="1">
      <c r="A410" s="96">
        <v>2022</v>
      </c>
      <c r="B410" s="108">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ht="16.5" customHeight="1">
      <c r="A411" s="96">
        <v>2022</v>
      </c>
      <c r="B411" s="108">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902.25</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370.26</v>
      </c>
      <c r="N411" s="71">
        <f>SUMIFS(CALCULATION_quarterly_data!N:N,CALCULATION_quarterly_data!$A:$A,Quarter!$A411,CALCULATION_quarterly_data!$P:$P,Quarter!$B411,CALCULATION_quarterly_data!$C:$C,Quarter!$C411)</f>
        <v>1593.65</v>
      </c>
      <c r="O411" s="71">
        <f>SUMIFS(CALCULATION_quarterly_data!O:O,CALCULATION_quarterly_data!$A:$A,Quarter!$A411,CALCULATION_quarterly_data!$P:$P,Quarter!$B411,CALCULATION_quarterly_data!$C:$C,Quarter!$C411)</f>
        <v>1712.96</v>
      </c>
    </row>
    <row r="412" spans="1:17" ht="16.5" customHeight="1">
      <c r="A412" s="96">
        <v>2022</v>
      </c>
      <c r="B412" s="108">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ht="16.5" customHeight="1">
      <c r="A413" s="96">
        <v>2022</v>
      </c>
      <c r="B413" s="108">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17.899999999999999</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188.88</v>
      </c>
      <c r="O413" s="71">
        <f>SUMIFS(CALCULATION_quarterly_data!O:O,CALCULATION_quarterly_data!$A:$A,Quarter!$A413,CALCULATION_quarterly_data!$P:$P,Quarter!$B413,CALCULATION_quarterly_data!$C:$C,Quarter!$C413)</f>
        <v>3773.4799999999996</v>
      </c>
      <c r="Q413" s="59"/>
    </row>
    <row r="414" spans="1:17" ht="16.5" customHeight="1">
      <c r="A414" s="96">
        <v>2022</v>
      </c>
      <c r="B414" s="108">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ht="16.5" customHeight="1">
      <c r="A415" s="96">
        <v>2022</v>
      </c>
      <c r="B415" s="108">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ht="16.5" customHeight="1">
      <c r="A416" s="96">
        <v>2022</v>
      </c>
      <c r="B416" s="108">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165.18</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505.29000000000008</v>
      </c>
      <c r="O416" s="71">
        <f>SUMIFS(CALCULATION_quarterly_data!O:O,CALCULATION_quarterly_data!$A:$A,Quarter!$A416,CALCULATION_quarterly_data!$P:$P,Quarter!$B416,CALCULATION_quarterly_data!$C:$C,Quarter!$C416)</f>
        <v>560.58000000000004</v>
      </c>
    </row>
    <row r="417" spans="1:17" ht="16.5" customHeight="1">
      <c r="A417" s="96">
        <v>2022</v>
      </c>
      <c r="B417" s="108">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ht="16.5" customHeight="1">
      <c r="A418" s="96">
        <v>2022</v>
      </c>
      <c r="B418" s="108">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ht="16.5" customHeight="1">
      <c r="A419" s="96">
        <v>2022</v>
      </c>
      <c r="B419" s="108">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ht="16.5" customHeight="1">
      <c r="A420" s="96">
        <v>2022</v>
      </c>
      <c r="B420" s="108">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ht="16.5" customHeight="1">
      <c r="A421" s="96">
        <v>2022</v>
      </c>
      <c r="B421" s="108">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620.15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56.05</v>
      </c>
      <c r="N421" s="71">
        <f>SUMIFS(CALCULATION_quarterly_data!N:N,CALCULATION_quarterly_data!$A:$A,Quarter!$A421,CALCULATION_quarterly_data!$P:$P,Quarter!$B421,CALCULATION_quarterly_data!$C:$C,Quarter!$C421)</f>
        <v>718.08999999999992</v>
      </c>
      <c r="O421" s="71">
        <f>SUMIFS(CALCULATION_quarterly_data!O:O,CALCULATION_quarterly_data!$A:$A,Quarter!$A421,CALCULATION_quarterly_data!$P:$P,Quarter!$B421,CALCULATION_quarterly_data!$C:$C,Quarter!$C421)</f>
        <v>5051.33</v>
      </c>
      <c r="Q421" s="59"/>
    </row>
    <row r="422" spans="1:17" ht="16.5" customHeight="1">
      <c r="A422" s="96">
        <v>2022</v>
      </c>
      <c r="B422" s="108">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ht="16.5" customHeight="1">
      <c r="A423" s="99">
        <v>2022</v>
      </c>
      <c r="B423" s="109">
        <v>3</v>
      </c>
      <c r="C423" s="94" t="s">
        <v>128</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3598.5</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854.29</v>
      </c>
      <c r="N423" s="74">
        <f>SUMIFS(CALCULATION_quarterly_data!N:N,CALCULATION_quarterly_data!$A:$A,Quarter!$A423,CALCULATION_quarterly_data!$P:$P,Quarter!$B423,CALCULATION_quarterly_data!$C:$C,Quarter!$C423)</f>
        <v>7876.9699999999993</v>
      </c>
      <c r="O423" s="74">
        <f>SUMIFS(CALCULATION_quarterly_data!O:O,CALCULATION_quarterly_data!$A:$A,Quarter!$A423,CALCULATION_quarterly_data!$P:$P,Quarter!$B423,CALCULATION_quarterly_data!$C:$C,Quarter!$C423)</f>
        <v>19838.919999999998</v>
      </c>
    </row>
    <row r="424" spans="1:17" ht="16.5" customHeight="1">
      <c r="A424" s="95">
        <v>2022</v>
      </c>
      <c r="B424" s="107">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0.03</v>
      </c>
      <c r="K424" s="67">
        <f>SUMIFS(CALCULATION_quarterly_data!K:K,CALCULATION_quarterly_data!$A:$A,Quarter!$A424,CALCULATION_quarterly_data!$P:$P,Quarter!$B424,CALCULATION_quarterly_data!$C:$C,Quarter!$C424)</f>
        <v>533.41</v>
      </c>
      <c r="L424" s="67">
        <f>SUMIFS(CALCULATION_quarterly_data!L:L,CALCULATION_quarterly_data!$A:$A,Quarter!$A424,CALCULATION_quarterly_data!$P:$P,Quarter!$B424,CALCULATION_quarterly_data!$C:$C,Quarter!$C424)</f>
        <v>41.43</v>
      </c>
      <c r="M424" s="67">
        <f>SUMIFS(CALCULATION_quarterly_data!M:M,CALCULATION_quarterly_data!$A:$A,Quarter!$A424,CALCULATION_quarterly_data!$P:$P,Quarter!$B424,CALCULATION_quarterly_data!$C:$C,Quarter!$C424)</f>
        <v>73.759999999999991</v>
      </c>
      <c r="N424" s="68">
        <f>SUMIFS(CALCULATION_quarterly_data!N:N,CALCULATION_quarterly_data!$A:$A,Quarter!$A424,CALCULATION_quarterly_data!$P:$P,Quarter!$B424,CALCULATION_quarterly_data!$C:$C,Quarter!$C424)</f>
        <v>688.68999999999994</v>
      </c>
      <c r="O424" s="68">
        <f>SUMIFS(CALCULATION_quarterly_data!O:O,CALCULATION_quarterly_data!$A:$A,Quarter!$A424,CALCULATION_quarterly_data!$P:$P,Quarter!$B424,CALCULATION_quarterly_data!$C:$C,Quarter!$C424)</f>
        <v>785.59</v>
      </c>
    </row>
    <row r="425" spans="1:17" ht="16.5" customHeight="1">
      <c r="A425" s="96">
        <v>2022</v>
      </c>
      <c r="B425" s="108">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ht="16.5" customHeight="1">
      <c r="A426" s="96">
        <v>2022</v>
      </c>
      <c r="B426" s="108">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ht="16.5" customHeight="1">
      <c r="A427" s="96">
        <v>2022</v>
      </c>
      <c r="B427" s="108">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ht="16.5" customHeight="1">
      <c r="A428" s="96">
        <v>2022</v>
      </c>
      <c r="B428" s="108">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ht="16.5" customHeight="1">
      <c r="A429" s="96">
        <v>2022</v>
      </c>
      <c r="B429" s="108">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ht="16.5" customHeight="1">
      <c r="A430" s="96">
        <v>2022</v>
      </c>
      <c r="B430" s="108">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ht="16.5" customHeight="1">
      <c r="A431" s="96">
        <v>2022</v>
      </c>
      <c r="B431" s="108">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ht="16.5" customHeight="1">
      <c r="A432" s="96">
        <v>2022</v>
      </c>
      <c r="B432" s="108">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ht="16.5" customHeight="1">
      <c r="A433" s="96">
        <v>2022</v>
      </c>
      <c r="B433" s="108">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198.09</v>
      </c>
      <c r="J433" s="70">
        <f>SUMIFS(CALCULATION_quarterly_data!J:J,CALCULATION_quarterly_data!$A:$A,Quarter!$A433,CALCULATION_quarterly_data!$P:$P,Quarter!$B433,CALCULATION_quarterly_data!$C:$C,Quarter!$C433)</f>
        <v>150</v>
      </c>
      <c r="K433" s="70">
        <f>SUMIFS(CALCULATION_quarterly_data!K:K,CALCULATION_quarterly_data!$A:$A,Quarter!$A433,CALCULATION_quarterly_data!$P:$P,Quarter!$B433,CALCULATION_quarterly_data!$C:$C,Quarter!$C433)</f>
        <v>795.09999999999991</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1576.96</v>
      </c>
      <c r="O433" s="71">
        <f>SUMIFS(CALCULATION_quarterly_data!O:O,CALCULATION_quarterly_data!$A:$A,Quarter!$A433,CALCULATION_quarterly_data!$P:$P,Quarter!$B433,CALCULATION_quarterly_data!$C:$C,Quarter!$C433)</f>
        <v>1731.79</v>
      </c>
    </row>
    <row r="434" spans="1:15" ht="16.5" customHeight="1">
      <c r="A434" s="96">
        <v>2022</v>
      </c>
      <c r="B434" s="108">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ht="16.5" customHeight="1">
      <c r="A435" s="96">
        <v>2022</v>
      </c>
      <c r="B435" s="108">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ht="16.5" customHeight="1">
      <c r="A436" s="96">
        <v>2022</v>
      </c>
      <c r="B436" s="108">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ht="16.5" customHeight="1">
      <c r="A437" s="96">
        <v>2022</v>
      </c>
      <c r="B437" s="108">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ht="16.5" customHeight="1">
      <c r="A438" s="96">
        <v>2022</v>
      </c>
      <c r="B438" s="108">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321.94</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180.89999999999998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507.5</v>
      </c>
      <c r="O438" s="71">
        <f>SUMIFS(CALCULATION_quarterly_data!O:O,CALCULATION_quarterly_data!$A:$A,Quarter!$A438,CALCULATION_quarterly_data!$P:$P,Quarter!$B438,CALCULATION_quarterly_data!$C:$C,Quarter!$C438)</f>
        <v>626.89</v>
      </c>
    </row>
    <row r="439" spans="1:15" ht="16.5" customHeight="1">
      <c r="A439" s="96">
        <v>2022</v>
      </c>
      <c r="B439" s="108">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ht="16.5" customHeight="1">
      <c r="A440" s="96">
        <v>2022</v>
      </c>
      <c r="B440" s="108">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198.17000000000002</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300.61</v>
      </c>
      <c r="O440" s="71">
        <f>SUMIFS(CALCULATION_quarterly_data!O:O,CALCULATION_quarterly_data!$A:$A,Quarter!$A440,CALCULATION_quarterly_data!$P:$P,Quarter!$B440,CALCULATION_quarterly_data!$C:$C,Quarter!$C440)</f>
        <v>531.55999999999995</v>
      </c>
    </row>
    <row r="441" spans="1:15" ht="16.5" customHeight="1">
      <c r="A441" s="96">
        <v>2022</v>
      </c>
      <c r="B441" s="108">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ht="16.5" customHeight="1">
      <c r="A442" s="96">
        <v>2022</v>
      </c>
      <c r="B442" s="108">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ht="16.5" customHeight="1">
      <c r="A443" s="96">
        <v>2022</v>
      </c>
      <c r="B443" s="108">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43.21</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830.29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116.98</v>
      </c>
      <c r="N443" s="71">
        <f>SUMIFS(CALCULATION_quarterly_data!N:N,CALCULATION_quarterly_data!$A:$A,Quarter!$A443,CALCULATION_quarterly_data!$P:$P,Quarter!$B443,CALCULATION_quarterly_data!$C:$C,Quarter!$C443)</f>
        <v>1029.3600000000001</v>
      </c>
      <c r="O443" s="71">
        <f>SUMIFS(CALCULATION_quarterly_data!O:O,CALCULATION_quarterly_data!$A:$A,Quarter!$A443,CALCULATION_quarterly_data!$P:$P,Quarter!$B443,CALCULATION_quarterly_data!$C:$C,Quarter!$C443)</f>
        <v>5126.53</v>
      </c>
    </row>
    <row r="444" spans="1:15" ht="16.5" customHeight="1">
      <c r="A444" s="96">
        <v>2022</v>
      </c>
      <c r="B444" s="108">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ht="16.5" customHeight="1">
      <c r="A445" s="99">
        <v>2022</v>
      </c>
      <c r="B445" s="109">
        <v>4</v>
      </c>
      <c r="C445" s="94" t="s">
        <v>128</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2178.58</v>
      </c>
      <c r="J445" s="73">
        <f>SUMIFS(CALCULATION_quarterly_data!J:J,CALCULATION_quarterly_data!$A:$A,Quarter!$A445,CALCULATION_quarterly_data!$P:$P,Quarter!$B445,CALCULATION_quarterly_data!$C:$C,Quarter!$C445)</f>
        <v>221.04</v>
      </c>
      <c r="K445" s="73">
        <f>SUMIFS(CALCULATION_quarterly_data!K:K,CALCULATION_quarterly_data!$A:$A,Quarter!$A445,CALCULATION_quarterly_data!$P:$P,Quarter!$B445,CALCULATION_quarterly_data!$C:$C,Quarter!$C445)</f>
        <v>3348.29</v>
      </c>
      <c r="L445" s="73">
        <f>SUMIFS(CALCULATION_quarterly_data!L:L,CALCULATION_quarterly_data!$A:$A,Quarter!$A445,CALCULATION_quarterly_data!$P:$P,Quarter!$B445,CALCULATION_quarterly_data!$C:$C,Quarter!$C445)</f>
        <v>141.32999999999998</v>
      </c>
      <c r="M445" s="73">
        <f>SUMIFS(CALCULATION_quarterly_data!M:M,CALCULATION_quarterly_data!$A:$A,Quarter!$A445,CALCULATION_quarterly_data!$P:$P,Quarter!$B445,CALCULATION_quarterly_data!$C:$C,Quarter!$C445)</f>
        <v>727.49</v>
      </c>
      <c r="N445" s="74">
        <f>SUMIFS(CALCULATION_quarterly_data!N:N,CALCULATION_quarterly_data!$A:$A,Quarter!$A445,CALCULATION_quarterly_data!$P:$P,Quarter!$B445,CALCULATION_quarterly_data!$C:$C,Quarter!$C445)</f>
        <v>7471.6100000000006</v>
      </c>
      <c r="O445" s="74">
        <f>SUMIFS(CALCULATION_quarterly_data!O:O,CALCULATION_quarterly_data!$A:$A,Quarter!$A445,CALCULATION_quarterly_data!$P:$P,Quarter!$B445,CALCULATION_quarterly_data!$C:$C,Quarter!$C445)</f>
        <v>19006.63</v>
      </c>
    </row>
    <row r="446" spans="1:15" ht="16.5" customHeight="1">
      <c r="A446" s="95">
        <v>2023</v>
      </c>
      <c r="B446" s="107">
        <v>1</v>
      </c>
      <c r="C446" s="92" t="s">
        <v>37</v>
      </c>
      <c r="D446" s="67">
        <f>SUMIFS(CALCULATION_quarterly_data!D:D,CALCULATION_quarterly_data!$A:$A,Quarter!$A446,CALCULATION_quarterly_data!$P:$P,Quarter!$B446,CALCULATION_quarterly_data!$C:$C,Quarter!$C446)</f>
        <v>0</v>
      </c>
      <c r="E446" s="67">
        <f>SUMIFS(CALCULATION_quarterly_data!E:E,CALCULATION_quarterly_data!$A:$A,Quarter!$A446,CALCULATION_quarterly_data!$P:$P,Quarter!$B446,CALCULATION_quarterly_data!$C:$C,Quarter!$C446)</f>
        <v>113.89999999999999</v>
      </c>
      <c r="F446" s="68">
        <f>SUMIFS(CALCULATION_quarterly_data!F:F,CALCULATION_quarterly_data!$A:$A,Quarter!$A446,CALCULATION_quarterly_data!$P:$P,Quarter!$B446,CALCULATION_quarterly_data!$C:$C,Quarter!$C446)</f>
        <v>113.89999999999999</v>
      </c>
      <c r="G446" s="67">
        <f>SUMIFS(CALCULATION_quarterly_data!G:G,CALCULATION_quarterly_data!$A:$A,Quarter!$A446,CALCULATION_quarterly_data!$P:$P,Quarter!$B446,CALCULATION_quarterly_data!$C:$C,Quarter!$C446)</f>
        <v>6.92</v>
      </c>
      <c r="H446" s="67">
        <f>SUMIFS(CALCULATION_quarterly_data!H:H,CALCULATION_quarterly_data!$A:$A,Quarter!$A446,CALCULATION_quarterly_data!$P:$P,Quarter!$B446,CALCULATION_quarterly_data!$C:$C,Quarter!$C446)</f>
        <v>10.48</v>
      </c>
      <c r="I446" s="67">
        <f>SUMIFS(CALCULATION_quarterly_data!I:I,CALCULATION_quarterly_data!$A:$A,Quarter!$A446,CALCULATION_quarterly_data!$P:$P,Quarter!$B446,CALCULATION_quarterly_data!$C:$C,Quarter!$C446)</f>
        <v>4.9000000000000004</v>
      </c>
      <c r="J446" s="67">
        <f>SUMIFS(CALCULATION_quarterly_data!J:J,CALCULATION_quarterly_data!$A:$A,Quarter!$A446,CALCULATION_quarterly_data!$P:$P,Quarter!$B446,CALCULATION_quarterly_data!$C:$C,Quarter!$C446)</f>
        <v>0.02</v>
      </c>
      <c r="K446" s="67">
        <f>SUMIFS(CALCULATION_quarterly_data!K:K,CALCULATION_quarterly_data!$A:$A,Quarter!$A446,CALCULATION_quarterly_data!$P:$P,Quarter!$B446,CALCULATION_quarterly_data!$C:$C,Quarter!$C446)</f>
        <v>305.14</v>
      </c>
      <c r="L446" s="67">
        <f>SUMIFS(CALCULATION_quarterly_data!L:L,CALCULATION_quarterly_data!$A:$A,Quarter!$A446,CALCULATION_quarterly_data!$P:$P,Quarter!$B446,CALCULATION_quarterly_data!$C:$C,Quarter!$C446)</f>
        <v>24.75</v>
      </c>
      <c r="M446" s="67">
        <f>SUMIFS(CALCULATION_quarterly_data!M:M,CALCULATION_quarterly_data!$A:$A,Quarter!$A446,CALCULATION_quarterly_data!$P:$P,Quarter!$B446,CALCULATION_quarterly_data!$C:$C,Quarter!$C446)</f>
        <v>132.82999999999998</v>
      </c>
      <c r="N446" s="68">
        <f>SUMIFS(CALCULATION_quarterly_data!N:N,CALCULATION_quarterly_data!$A:$A,Quarter!$A446,CALCULATION_quarterly_data!$P:$P,Quarter!$B446,CALCULATION_quarterly_data!$C:$C,Quarter!$C446)</f>
        <v>485.03999999999996</v>
      </c>
      <c r="O446" s="68">
        <f>SUMIFS(CALCULATION_quarterly_data!O:O,CALCULATION_quarterly_data!$A:$A,Quarter!$A446,CALCULATION_quarterly_data!$P:$P,Quarter!$B446,CALCULATION_quarterly_data!$C:$C,Quarter!$C446)</f>
        <v>598.93999999999994</v>
      </c>
    </row>
    <row r="447" spans="1:15" ht="16.5" customHeight="1">
      <c r="A447" s="96">
        <v>2023</v>
      </c>
      <c r="B447" s="108">
        <v>1</v>
      </c>
      <c r="C447" s="93" t="s">
        <v>38</v>
      </c>
      <c r="D447" s="70">
        <f>SUMIFS(CALCULATION_quarterly_data!D:D,CALCULATION_quarterly_data!$A:$A,Quarter!$A447,CALCULATION_quarterly_data!$P:$P,Quarter!$B447,CALCULATION_quarterly_data!$C:$C,Quarter!$C447)</f>
        <v>437.70000000000005</v>
      </c>
      <c r="E447" s="70">
        <f>SUMIFS(CALCULATION_quarterly_data!E:E,CALCULATION_quarterly_data!$A:$A,Quarter!$A447,CALCULATION_quarterly_data!$P:$P,Quarter!$B447,CALCULATION_quarterly_data!$C:$C,Quarter!$C447)</f>
        <v>0</v>
      </c>
      <c r="F447" s="71">
        <f>SUMIFS(CALCULATION_quarterly_data!F:F,CALCULATION_quarterly_data!$A:$A,Quarter!$A447,CALCULATION_quarterly_data!$P:$P,Quarter!$B447,CALCULATION_quarterly_data!$C:$C,Quarter!$C447)</f>
        <v>437.70000000000005</v>
      </c>
      <c r="G447" s="70">
        <f>SUMIFS(CALCULATION_quarterly_data!G:G,CALCULATION_quarterly_data!$A:$A,Quarter!$A447,CALCULATION_quarterly_data!$P:$P,Quarter!$B447,CALCULATION_quarterly_data!$C:$C,Quarter!$C447)</f>
        <v>0</v>
      </c>
      <c r="H447" s="70">
        <f>SUMIFS(CALCULATION_quarterly_data!H:H,CALCULATION_quarterly_data!$A:$A,Quarter!$A447,CALCULATION_quarterly_data!$P:$P,Quarter!$B447,CALCULATION_quarterly_data!$C:$C,Quarter!$C447)</f>
        <v>0</v>
      </c>
      <c r="I447" s="70">
        <f>SUMIFS(CALCULATION_quarterly_data!I:I,CALCULATION_quarterly_data!$A:$A,Quarter!$A447,CALCULATION_quarterly_data!$P:$P,Quarter!$B447,CALCULATION_quarterly_data!$C:$C,Quarter!$C447)</f>
        <v>0</v>
      </c>
      <c r="J447" s="70">
        <f>SUMIFS(CALCULATION_quarterly_data!J:J,CALCULATION_quarterly_data!$A:$A,Quarter!$A447,CALCULATION_quarterly_data!$P:$P,Quarter!$B447,CALCULATION_quarterly_data!$C:$C,Quarter!$C447)</f>
        <v>0</v>
      </c>
      <c r="K447" s="70">
        <f>SUMIFS(CALCULATION_quarterly_data!K:K,CALCULATION_quarterly_data!$A:$A,Quarter!$A447,CALCULATION_quarterly_data!$P:$P,Quarter!$B447,CALCULATION_quarterly_data!$C:$C,Quarter!$C447)</f>
        <v>0</v>
      </c>
      <c r="L447" s="70">
        <f>SUMIFS(CALCULATION_quarterly_data!L:L,CALCULATION_quarterly_data!$A:$A,Quarter!$A447,CALCULATION_quarterly_data!$P:$P,Quarter!$B447,CALCULATION_quarterly_data!$C:$C,Quarter!$C447)</f>
        <v>0</v>
      </c>
      <c r="M447" s="70">
        <f>SUMIFS(CALCULATION_quarterly_data!M:M,CALCULATION_quarterly_data!$A:$A,Quarter!$A447,CALCULATION_quarterly_data!$P:$P,Quarter!$B447,CALCULATION_quarterly_data!$C:$C,Quarter!$C447)</f>
        <v>0.28999999999999998</v>
      </c>
      <c r="N447" s="71">
        <f>SUMIFS(CALCULATION_quarterly_data!N:N,CALCULATION_quarterly_data!$A:$A,Quarter!$A447,CALCULATION_quarterly_data!$P:$P,Quarter!$B447,CALCULATION_quarterly_data!$C:$C,Quarter!$C447)</f>
        <v>0.28999999999999998</v>
      </c>
      <c r="O447" s="71">
        <f>SUMIFS(CALCULATION_quarterly_data!O:O,CALCULATION_quarterly_data!$A:$A,Quarter!$A447,CALCULATION_quarterly_data!$P:$P,Quarter!$B447,CALCULATION_quarterly_data!$C:$C,Quarter!$C447)</f>
        <v>437.99</v>
      </c>
    </row>
    <row r="448" spans="1:15" ht="16.5" customHeight="1">
      <c r="A448" s="96">
        <v>2023</v>
      </c>
      <c r="B448" s="108">
        <v>1</v>
      </c>
      <c r="C448" s="93" t="s">
        <v>39</v>
      </c>
      <c r="D448" s="70">
        <f>SUMIFS(CALCULATION_quarterly_data!D:D,CALCULATION_quarterly_data!$A:$A,Quarter!$A448,CALCULATION_quarterly_data!$P:$P,Quarter!$B448,CALCULATION_quarterly_data!$C:$C,Quarter!$C448)</f>
        <v>0</v>
      </c>
      <c r="E448" s="70">
        <f>SUMIFS(CALCULATION_quarterly_data!E:E,CALCULATION_quarterly_data!$A:$A,Quarter!$A448,CALCULATION_quarterly_data!$P:$P,Quarter!$B448,CALCULATION_quarterly_data!$C:$C,Quarter!$C448)</f>
        <v>1.36</v>
      </c>
      <c r="F448" s="71">
        <f>SUMIFS(CALCULATION_quarterly_data!F:F,CALCULATION_quarterly_data!$A:$A,Quarter!$A448,CALCULATION_quarterly_data!$P:$P,Quarter!$B448,CALCULATION_quarterly_data!$C:$C,Quarter!$C448)</f>
        <v>1.36</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134.07</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0.01</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0.04</v>
      </c>
      <c r="N448" s="71">
        <f>SUMIFS(CALCULATION_quarterly_data!N:N,CALCULATION_quarterly_data!$A:$A,Quarter!$A448,CALCULATION_quarterly_data!$P:$P,Quarter!$B448,CALCULATION_quarterly_data!$C:$C,Quarter!$C448)</f>
        <v>134.12</v>
      </c>
      <c r="O448" s="71">
        <f>SUMIFS(CALCULATION_quarterly_data!O:O,CALCULATION_quarterly_data!$A:$A,Quarter!$A448,CALCULATION_quarterly_data!$P:$P,Quarter!$B448,CALCULATION_quarterly_data!$C:$C,Quarter!$C448)</f>
        <v>135.47999999999999</v>
      </c>
    </row>
    <row r="449" spans="1:15" ht="16.5" customHeight="1">
      <c r="A449" s="96">
        <v>2023</v>
      </c>
      <c r="B449" s="108">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ht="16.5" customHeight="1">
      <c r="A450" s="96">
        <v>2023</v>
      </c>
      <c r="B450" s="108">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ht="16.5" customHeight="1">
      <c r="A451" s="96">
        <v>2023</v>
      </c>
      <c r="B451" s="108">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ht="16.5" customHeight="1">
      <c r="A452" s="96">
        <v>2023</v>
      </c>
      <c r="B452" s="108">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ht="16.5" customHeight="1">
      <c r="A453" s="96">
        <v>2023</v>
      </c>
      <c r="B453" s="108">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ht="16.5" customHeight="1">
      <c r="A454" s="96">
        <v>2023</v>
      </c>
      <c r="B454" s="108">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ht="16.5" customHeight="1">
      <c r="A455" s="96">
        <v>2023</v>
      </c>
      <c r="B455" s="108">
        <v>1</v>
      </c>
      <c r="C455" s="93" t="s">
        <v>44</v>
      </c>
      <c r="D455" s="70">
        <f>SUMIFS(CALCULATION_quarterly_data!D:D,CALCULATION_quarterly_data!$A:$A,Quarter!$A455,CALCULATION_quarterly_data!$P:$P,Quarter!$B455,CALCULATION_quarterly_data!$C:$C,Quarter!$C455)</f>
        <v>54.87</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151.62</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174.46999999999997</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821.56999999999994</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304.14999999999998</v>
      </c>
      <c r="N455" s="71">
        <f>SUMIFS(CALCULATION_quarterly_data!N:N,CALCULATION_quarterly_data!$A:$A,Quarter!$A455,CALCULATION_quarterly_data!$P:$P,Quarter!$B455,CALCULATION_quarterly_data!$C:$C,Quarter!$C455)</f>
        <v>1500.27</v>
      </c>
      <c r="O455" s="71">
        <f>SUMIFS(CALCULATION_quarterly_data!O:O,CALCULATION_quarterly_data!$A:$A,Quarter!$A455,CALCULATION_quarterly_data!$P:$P,Quarter!$B455,CALCULATION_quarterly_data!$C:$C,Quarter!$C455)</f>
        <v>1651.89</v>
      </c>
    </row>
    <row r="456" spans="1:15" ht="16.5" customHeight="1">
      <c r="A456" s="96">
        <v>2023</v>
      </c>
      <c r="B456" s="108">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ht="16.5" customHeight="1">
      <c r="A457" s="96">
        <v>2023</v>
      </c>
      <c r="B457" s="108">
        <v>1</v>
      </c>
      <c r="C457" s="93" t="s">
        <v>46</v>
      </c>
      <c r="D457" s="70">
        <f>SUMIFS(CALCULATION_quarterly_data!D:D,CALCULATION_quarterly_data!$A:$A,Quarter!$A457,CALCULATION_quarterly_data!$P:$P,Quarter!$B457,CALCULATION_quarterly_data!$C:$C,Quarter!$C457)</f>
        <v>3758.73</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3758.73</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31.880000000000003</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423.77000000000004</v>
      </c>
      <c r="O457" s="71">
        <f>SUMIFS(CALCULATION_quarterly_data!O:O,CALCULATION_quarterly_data!$A:$A,Quarter!$A457,CALCULATION_quarterly_data!$P:$P,Quarter!$B457,CALCULATION_quarterly_data!$C:$C,Quarter!$C457)</f>
        <v>4182.5</v>
      </c>
    </row>
    <row r="458" spans="1:15" ht="16.5" customHeight="1">
      <c r="A458" s="96">
        <v>2023</v>
      </c>
      <c r="B458" s="108">
        <v>1</v>
      </c>
      <c r="C458" s="93" t="s">
        <v>89</v>
      </c>
      <c r="D458" s="70">
        <f>SUMIFS(CALCULATION_quarterly_data!D:D,CALCULATION_quarterly_data!$A:$A,Quarter!$A458,CALCULATION_quarterly_data!$P:$P,Quarter!$B458,CALCULATION_quarterly_data!$C:$C,Quarter!$C458)</f>
        <v>0</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0</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81.180000000000007</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81.180000000000007</v>
      </c>
      <c r="O458" s="71">
        <f>SUMIFS(CALCULATION_quarterly_data!O:O,CALCULATION_quarterly_data!$A:$A,Quarter!$A458,CALCULATION_quarterly_data!$P:$P,Quarter!$B458,CALCULATION_quarterly_data!$C:$C,Quarter!$C458)</f>
        <v>81.180000000000007</v>
      </c>
    </row>
    <row r="459" spans="1:15" ht="16.5" customHeight="1">
      <c r="A459" s="96">
        <v>2023</v>
      </c>
      <c r="B459" s="108">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ht="16.5" customHeight="1">
      <c r="A460" s="96">
        <v>2023</v>
      </c>
      <c r="B460" s="108">
        <v>1</v>
      </c>
      <c r="C460" s="93" t="s">
        <v>48</v>
      </c>
      <c r="D460" s="70">
        <f>SUMIFS(CALCULATION_quarterly_data!D:D,CALCULATION_quarterly_data!$A:$A,Quarter!$A460,CALCULATION_quarterly_data!$P:$P,Quarter!$B460,CALCULATION_quarterly_data!$C:$C,Quarter!$C460)</f>
        <v>44.53</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70.350000000000009</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308.77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333.17999999999995</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641.95000000000005</v>
      </c>
      <c r="O460" s="71">
        <f>SUMIFS(CALCULATION_quarterly_data!O:O,CALCULATION_quarterly_data!$A:$A,Quarter!$A460,CALCULATION_quarterly_data!$P:$P,Quarter!$B460,CALCULATION_quarterly_data!$C:$C,Quarter!$C460)</f>
        <v>712.30000000000007</v>
      </c>
    </row>
    <row r="461" spans="1:15" ht="16.5" customHeight="1">
      <c r="A461" s="96">
        <v>2023</v>
      </c>
      <c r="B461" s="108">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ht="16.5" customHeight="1">
      <c r="A462" s="96">
        <v>2023</v>
      </c>
      <c r="B462" s="108">
        <v>1</v>
      </c>
      <c r="C462" s="93" t="s">
        <v>49</v>
      </c>
      <c r="D462" s="70">
        <f>SUMIFS(CALCULATION_quarterly_data!D:D,CALCULATION_quarterly_data!$A:$A,Quarter!$A462,CALCULATION_quarterly_data!$P:$P,Quarter!$B462,CALCULATION_quarterly_data!$C:$C,Quarter!$C462)</f>
        <v>0.05</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78.61</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216.57999999999998</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414.99</v>
      </c>
      <c r="O462" s="71">
        <f>SUMIFS(CALCULATION_quarterly_data!O:O,CALCULATION_quarterly_data!$A:$A,Quarter!$A462,CALCULATION_quarterly_data!$P:$P,Quarter!$B462,CALCULATION_quarterly_data!$C:$C,Quarter!$C462)</f>
        <v>493.6</v>
      </c>
    </row>
    <row r="463" spans="1:15" ht="16.5" customHeight="1">
      <c r="A463" s="96">
        <v>2023</v>
      </c>
      <c r="B463" s="108">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ht="16.5" customHeight="1">
      <c r="A464" s="96">
        <v>2023</v>
      </c>
      <c r="B464" s="108">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ht="16.5" customHeight="1">
      <c r="A465" s="96">
        <v>2023</v>
      </c>
      <c r="B465" s="108">
        <v>1</v>
      </c>
      <c r="C465" s="93" t="s">
        <v>52</v>
      </c>
      <c r="D465" s="70">
        <f>SUMIFS(CALCULATION_quarterly_data!D:D,CALCULATION_quarterly_data!$A:$A,Quarter!$A465,CALCULATION_quarterly_data!$P:$P,Quarter!$B465,CALCULATION_quarterly_data!$C:$C,Quarter!$C465)</f>
        <v>3741.7299999999996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3757.3199999999997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458.51</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517.04999999999995</v>
      </c>
      <c r="O465" s="71">
        <f>SUMIFS(CALCULATION_quarterly_data!O:O,CALCULATION_quarterly_data!$A:$A,Quarter!$A465,CALCULATION_quarterly_data!$P:$P,Quarter!$B465,CALCULATION_quarterly_data!$C:$C,Quarter!$C465)</f>
        <v>4274.37</v>
      </c>
    </row>
    <row r="466" spans="1:15" ht="16.5" customHeight="1">
      <c r="A466" s="96">
        <v>2023</v>
      </c>
      <c r="B466" s="108">
        <v>1</v>
      </c>
      <c r="C466" s="93" t="s">
        <v>69</v>
      </c>
      <c r="D466" s="70">
        <f>SUMIFS(CALCULATION_quarterly_data!D:D,CALCULATION_quarterly_data!$A:$A,Quarter!$A466,CALCULATION_quarterly_data!$P:$P,Quarter!$B466,CALCULATION_quarterly_data!$C:$C,Quarter!$C466)</f>
        <v>1985.9899999999998</v>
      </c>
      <c r="E466" s="70">
        <f>SUMIFS(CALCULATION_quarterly_data!E:E,CALCULATION_quarterly_data!$A:$A,Quarter!$A466,CALCULATION_quarterly_data!$P:$P,Quarter!$B466,CALCULATION_quarterly_data!$C:$C,Quarter!$C466)</f>
        <v>379.68</v>
      </c>
      <c r="F466" s="71">
        <f>SUMIFS(CALCULATION_quarterly_data!F:F,CALCULATION_quarterly_data!$A:$A,Quarter!$A466,CALCULATION_quarterly_data!$P:$P,Quarter!$B466,CALCULATION_quarterly_data!$C:$C,Quarter!$C466)</f>
        <v>2365.67</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55.78</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153.02999999999997</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98.38</v>
      </c>
      <c r="N466" s="71">
        <f>SUMIFS(CALCULATION_quarterly_data!N:N,CALCULATION_quarterly_data!$A:$A,Quarter!$A466,CALCULATION_quarterly_data!$P:$P,Quarter!$B466,CALCULATION_quarterly_data!$C:$C,Quarter!$C466)</f>
        <v>1064.79</v>
      </c>
      <c r="O466" s="71">
        <f>SUMIFS(CALCULATION_quarterly_data!O:O,CALCULATION_quarterly_data!$A:$A,Quarter!$A466,CALCULATION_quarterly_data!$P:$P,Quarter!$B466,CALCULATION_quarterly_data!$C:$C,Quarter!$C466)</f>
        <v>3430.46</v>
      </c>
    </row>
    <row r="467" spans="1:15" ht="16.5" customHeight="1">
      <c r="A467" s="99">
        <v>2023</v>
      </c>
      <c r="B467" s="109">
        <v>1</v>
      </c>
      <c r="C467" s="94" t="s">
        <v>128</v>
      </c>
      <c r="D467" s="73">
        <f>SUMIFS(CALCULATION_quarterly_data!D:D,CALCULATION_quarterly_data!$A:$A,Quarter!$A467,CALCULATION_quarterly_data!$P:$P,Quarter!$B467,CALCULATION_quarterly_data!$C:$C,Quarter!$C467)</f>
        <v>10930.04</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11858.09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2135.0300000000002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2857.62</v>
      </c>
      <c r="L467" s="73">
        <f>SUMIFS(CALCULATION_quarterly_data!L:L,CALCULATION_quarterly_data!$A:$A,Quarter!$A467,CALCULATION_quarterly_data!$P:$P,Quarter!$B467,CALCULATION_quarterly_data!$C:$C,Quarter!$C467)</f>
        <v>71.429999999999993</v>
      </c>
      <c r="M467" s="73">
        <f>SUMIFS(CALCULATION_quarterly_data!M:M,CALCULATION_quarterly_data!$A:$A,Quarter!$A467,CALCULATION_quarterly_data!$P:$P,Quarter!$B467,CALCULATION_quarterly_data!$C:$C,Quarter!$C467)</f>
        <v>814.21</v>
      </c>
      <c r="N467" s="74">
        <f>SUMIFS(CALCULATION_quarterly_data!N:N,CALCULATION_quarterly_data!$A:$A,Quarter!$A467,CALCULATION_quarterly_data!$P:$P,Quarter!$B467,CALCULATION_quarterly_data!$C:$C,Quarter!$C467)</f>
        <v>7045</v>
      </c>
      <c r="O467" s="74">
        <f>SUMIFS(CALCULATION_quarterly_data!O:O,CALCULATION_quarterly_data!$A:$A,Quarter!$A467,CALCULATION_quarterly_data!$P:$P,Quarter!$B467,CALCULATION_quarterly_data!$C:$C,Quarter!$C467)</f>
        <v>18903.089999999997</v>
      </c>
    </row>
    <row r="468" spans="1:15" ht="16.5" customHeight="1">
      <c r="A468" s="95">
        <v>2023</v>
      </c>
      <c r="B468" s="107">
        <v>2</v>
      </c>
      <c r="C468" s="92" t="s">
        <v>37</v>
      </c>
      <c r="D468" s="67">
        <f>SUMIFS(CALCULATION_quarterly_data!D:D,CALCULATION_quarterly_data!$A:$A,Quarter!$A468,CALCULATION_quarterly_data!$P:$P,Quarter!$B468,CALCULATION_quarterly_data!$C:$C,Quarter!$C468)</f>
        <v>0</v>
      </c>
      <c r="E468" s="67">
        <f>SUMIFS(CALCULATION_quarterly_data!E:E,CALCULATION_quarterly_data!$A:$A,Quarter!$A468,CALCULATION_quarterly_data!$P:$P,Quarter!$B468,CALCULATION_quarterly_data!$C:$C,Quarter!$C468)</f>
        <v>62.629999999999995</v>
      </c>
      <c r="F468" s="68">
        <f>SUMIFS(CALCULATION_quarterly_data!F:F,CALCULATION_quarterly_data!$A:$A,Quarter!$A468,CALCULATION_quarterly_data!$P:$P,Quarter!$B468,CALCULATION_quarterly_data!$C:$C,Quarter!$C468)</f>
        <v>62.629999999999995</v>
      </c>
      <c r="G468" s="67">
        <f>SUMIFS(CALCULATION_quarterly_data!G:G,CALCULATION_quarterly_data!$A:$A,Quarter!$A468,CALCULATION_quarterly_data!$P:$P,Quarter!$B468,CALCULATION_quarterly_data!$C:$C,Quarter!$C468)</f>
        <v>2.39</v>
      </c>
      <c r="H468" s="67">
        <f>SUMIFS(CALCULATION_quarterly_data!H:H,CALCULATION_quarterly_data!$A:$A,Quarter!$A468,CALCULATION_quarterly_data!$P:$P,Quarter!$B468,CALCULATION_quarterly_data!$C:$C,Quarter!$C468)</f>
        <v>52.97</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1.96</v>
      </c>
      <c r="K468" s="67">
        <f>SUMIFS(CALCULATION_quarterly_data!K:K,CALCULATION_quarterly_data!$A:$A,Quarter!$A468,CALCULATION_quarterly_data!$P:$P,Quarter!$B468,CALCULATION_quarterly_data!$C:$C,Quarter!$C468)</f>
        <v>328.6</v>
      </c>
      <c r="L468" s="67">
        <f>SUMIFS(CALCULATION_quarterly_data!L:L,CALCULATION_quarterly_data!$A:$A,Quarter!$A468,CALCULATION_quarterly_data!$P:$P,Quarter!$B468,CALCULATION_quarterly_data!$C:$C,Quarter!$C468)</f>
        <v>9.8800000000000008</v>
      </c>
      <c r="M468" s="67">
        <f>SUMIFS(CALCULATION_quarterly_data!M:M,CALCULATION_quarterly_data!$A:$A,Quarter!$A468,CALCULATION_quarterly_data!$P:$P,Quarter!$B468,CALCULATION_quarterly_data!$C:$C,Quarter!$C468)</f>
        <v>132.82</v>
      </c>
      <c r="N468" s="68">
        <f>SUMIFS(CALCULATION_quarterly_data!N:N,CALCULATION_quarterly_data!$A:$A,Quarter!$A468,CALCULATION_quarterly_data!$P:$P,Quarter!$B468,CALCULATION_quarterly_data!$C:$C,Quarter!$C468)</f>
        <v>528.62</v>
      </c>
      <c r="O468" s="68">
        <f>SUMIFS(CALCULATION_quarterly_data!O:O,CALCULATION_quarterly_data!$A:$A,Quarter!$A468,CALCULATION_quarterly_data!$P:$P,Quarter!$B468,CALCULATION_quarterly_data!$C:$C,Quarter!$C468)</f>
        <v>591.25</v>
      </c>
    </row>
    <row r="469" spans="1:15" ht="16.5" customHeight="1">
      <c r="A469" s="96">
        <v>2023</v>
      </c>
      <c r="B469" s="108">
        <v>2</v>
      </c>
      <c r="C469" s="93" t="s">
        <v>38</v>
      </c>
      <c r="D469" s="70">
        <f>SUMIFS(CALCULATION_quarterly_data!D:D,CALCULATION_quarterly_data!$A:$A,Quarter!$A469,CALCULATION_quarterly_data!$P:$P,Quarter!$B469,CALCULATION_quarterly_data!$C:$C,Quarter!$C469)</f>
        <v>415.14</v>
      </c>
      <c r="E469" s="70">
        <f>SUMIFS(CALCULATION_quarterly_data!E:E,CALCULATION_quarterly_data!$A:$A,Quarter!$A469,CALCULATION_quarterly_data!$P:$P,Quarter!$B469,CALCULATION_quarterly_data!$C:$C,Quarter!$C469)</f>
        <v>0</v>
      </c>
      <c r="F469" s="71">
        <f>SUMIFS(CALCULATION_quarterly_data!F:F,CALCULATION_quarterly_data!$A:$A,Quarter!$A469,CALCULATION_quarterly_data!$P:$P,Quarter!$B469,CALCULATION_quarterly_data!$C:$C,Quarter!$C469)</f>
        <v>415.14</v>
      </c>
      <c r="G469" s="70">
        <f>SUMIFS(CALCULATION_quarterly_data!G:G,CALCULATION_quarterly_data!$A:$A,Quarter!$A469,CALCULATION_quarterly_data!$P:$P,Quarter!$B469,CALCULATION_quarterly_data!$C:$C,Quarter!$C469)</f>
        <v>0</v>
      </c>
      <c r="H469" s="70">
        <f>SUMIFS(CALCULATION_quarterly_data!H:H,CALCULATION_quarterly_data!$A:$A,Quarter!$A469,CALCULATION_quarterly_data!$P:$P,Quarter!$B469,CALCULATION_quarterly_data!$C:$C,Quarter!$C469)</f>
        <v>0</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0</v>
      </c>
      <c r="K469" s="70">
        <f>SUMIFS(CALCULATION_quarterly_data!K:K,CALCULATION_quarterly_data!$A:$A,Quarter!$A469,CALCULATION_quarterly_data!$P:$P,Quarter!$B469,CALCULATION_quarterly_data!$C:$C,Quarter!$C469)</f>
        <v>0</v>
      </c>
      <c r="L469" s="70">
        <f>SUMIFS(CALCULATION_quarterly_data!L:L,CALCULATION_quarterly_data!$A:$A,Quarter!$A469,CALCULATION_quarterly_data!$P:$P,Quarter!$B469,CALCULATION_quarterly_data!$C:$C,Quarter!$C469)</f>
        <v>0</v>
      </c>
      <c r="M469" s="70">
        <f>SUMIFS(CALCULATION_quarterly_data!M:M,CALCULATION_quarterly_data!$A:$A,Quarter!$A469,CALCULATION_quarterly_data!$P:$P,Quarter!$B469,CALCULATION_quarterly_data!$C:$C,Quarter!$C469)</f>
        <v>0.27</v>
      </c>
      <c r="N469" s="71">
        <f>SUMIFS(CALCULATION_quarterly_data!N:N,CALCULATION_quarterly_data!$A:$A,Quarter!$A469,CALCULATION_quarterly_data!$P:$P,Quarter!$B469,CALCULATION_quarterly_data!$C:$C,Quarter!$C469)</f>
        <v>0.27</v>
      </c>
      <c r="O469" s="71">
        <f>SUMIFS(CALCULATION_quarterly_data!O:O,CALCULATION_quarterly_data!$A:$A,Quarter!$A469,CALCULATION_quarterly_data!$P:$P,Quarter!$B469,CALCULATION_quarterly_data!$C:$C,Quarter!$C469)</f>
        <v>415.40999999999997</v>
      </c>
    </row>
    <row r="470" spans="1:15" ht="16.5" customHeight="1">
      <c r="A470" s="96">
        <v>2023</v>
      </c>
      <c r="B470" s="108">
        <v>2</v>
      </c>
      <c r="C470" s="93" t="s">
        <v>39</v>
      </c>
      <c r="D470" s="70">
        <f>SUMIFS(CALCULATION_quarterly_data!D:D,CALCULATION_quarterly_data!$A:$A,Quarter!$A470,CALCULATION_quarterly_data!$P:$P,Quarter!$B470,CALCULATION_quarterly_data!$C:$C,Quarter!$C470)</f>
        <v>0</v>
      </c>
      <c r="E470" s="70">
        <f>SUMIFS(CALCULATION_quarterly_data!E:E,CALCULATION_quarterly_data!$A:$A,Quarter!$A470,CALCULATION_quarterly_data!$P:$P,Quarter!$B470,CALCULATION_quarterly_data!$C:$C,Quarter!$C470)</f>
        <v>1.29</v>
      </c>
      <c r="F470" s="71">
        <f>SUMIFS(CALCULATION_quarterly_data!F:F,CALCULATION_quarterly_data!$A:$A,Quarter!$A470,CALCULATION_quarterly_data!$P:$P,Quarter!$B470,CALCULATION_quarterly_data!$C:$C,Quarter!$C470)</f>
        <v>1.29</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88.17</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5.54</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0.04</v>
      </c>
      <c r="N470" s="71">
        <f>SUMIFS(CALCULATION_quarterly_data!N:N,CALCULATION_quarterly_data!$A:$A,Quarter!$A470,CALCULATION_quarterly_data!$P:$P,Quarter!$B470,CALCULATION_quarterly_data!$C:$C,Quarter!$C470)</f>
        <v>93.75</v>
      </c>
      <c r="O470" s="71">
        <f>SUMIFS(CALCULATION_quarterly_data!O:O,CALCULATION_quarterly_data!$A:$A,Quarter!$A470,CALCULATION_quarterly_data!$P:$P,Quarter!$B470,CALCULATION_quarterly_data!$C:$C,Quarter!$C470)</f>
        <v>95.04</v>
      </c>
    </row>
    <row r="471" spans="1:15" ht="16.5" customHeight="1">
      <c r="A471" s="96">
        <v>2023</v>
      </c>
      <c r="B471" s="108">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ht="16.5" customHeight="1">
      <c r="A472" s="96">
        <v>2023</v>
      </c>
      <c r="B472" s="108">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ht="16.5" customHeight="1">
      <c r="A473" s="96">
        <v>2023</v>
      </c>
      <c r="B473" s="108">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ht="16.5" customHeight="1">
      <c r="A474" s="96">
        <v>2023</v>
      </c>
      <c r="B474" s="108">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ht="16.5" customHeight="1">
      <c r="A475" s="96">
        <v>2023</v>
      </c>
      <c r="B475" s="108">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ht="16.5" customHeight="1">
      <c r="A476" s="96">
        <v>2023</v>
      </c>
      <c r="B476" s="108">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ht="16.5" customHeight="1">
      <c r="A477" s="96">
        <v>2023</v>
      </c>
      <c r="B477" s="108">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80.429999999999993</v>
      </c>
      <c r="K477" s="70">
        <f>SUMIFS(CALCULATION_quarterly_data!K:K,CALCULATION_quarterly_data!$A:$A,Quarter!$A477,CALCULATION_quarterly_data!$P:$P,Quarter!$B477,CALCULATION_quarterly_data!$C:$C,Quarter!$C477)</f>
        <v>613.37999999999988</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334.78999999999996</v>
      </c>
      <c r="N477" s="71">
        <f>SUMIFS(CALCULATION_quarterly_data!N:N,CALCULATION_quarterly_data!$A:$A,Quarter!$A477,CALCULATION_quarterly_data!$P:$P,Quarter!$B477,CALCULATION_quarterly_data!$C:$C,Quarter!$C477)</f>
        <v>1599.46</v>
      </c>
      <c r="O477" s="71">
        <f>SUMIFS(CALCULATION_quarterly_data!O:O,CALCULATION_quarterly_data!$A:$A,Quarter!$A477,CALCULATION_quarterly_data!$P:$P,Quarter!$B477,CALCULATION_quarterly_data!$C:$C,Quarter!$C477)</f>
        <v>1670.65</v>
      </c>
    </row>
    <row r="478" spans="1:15" ht="16.5" customHeight="1">
      <c r="A478" s="96">
        <v>2023</v>
      </c>
      <c r="B478" s="108">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ht="16.5" customHeight="1">
      <c r="A479" s="96">
        <v>2023</v>
      </c>
      <c r="B479" s="108">
        <v>2</v>
      </c>
      <c r="C479" s="93" t="s">
        <v>46</v>
      </c>
      <c r="D479" s="70">
        <f>SUMIFS(CALCULATION_quarterly_data!D:D,CALCULATION_quarterly_data!$A:$A,Quarter!$A479,CALCULATION_quarterly_data!$P:$P,Quarter!$B479,CALCULATION_quarterly_data!$C:$C,Quarter!$C479)</f>
        <v>3263.82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3263.82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3434.41</v>
      </c>
    </row>
    <row r="480" spans="1:15" ht="16.5" customHeight="1">
      <c r="A480" s="96">
        <v>2023</v>
      </c>
      <c r="B480" s="108">
        <v>2</v>
      </c>
      <c r="C480" s="93" t="s">
        <v>89</v>
      </c>
      <c r="D480" s="70">
        <f>SUMIFS(CALCULATION_quarterly_data!D:D,CALCULATION_quarterly_data!$A:$A,Quarter!$A480,CALCULATION_quarterly_data!$P:$P,Quarter!$B480,CALCULATION_quarterly_data!$C:$C,Quarter!$C480)</f>
        <v>0</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0</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43.230000000000004</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43.230000000000004</v>
      </c>
      <c r="O480" s="71">
        <f>SUMIFS(CALCULATION_quarterly_data!O:O,CALCULATION_quarterly_data!$A:$A,Quarter!$A480,CALCULATION_quarterly_data!$P:$P,Quarter!$B480,CALCULATION_quarterly_data!$C:$C,Quarter!$C480)</f>
        <v>43.230000000000004</v>
      </c>
    </row>
    <row r="481" spans="1:15" ht="16.5" customHeight="1">
      <c r="A481" s="96">
        <v>2023</v>
      </c>
      <c r="B481" s="108">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ht="16.5" customHeight="1">
      <c r="A482" s="96">
        <v>2023</v>
      </c>
      <c r="B482" s="108">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809.32999999999993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1048.24</v>
      </c>
      <c r="O482" s="71">
        <f>SUMIFS(CALCULATION_quarterly_data!O:O,CALCULATION_quarterly_data!$A:$A,Quarter!$A482,CALCULATION_quarterly_data!$P:$P,Quarter!$B482,CALCULATION_quarterly_data!$C:$C,Quarter!$C482)</f>
        <v>1183.6199999999999</v>
      </c>
    </row>
    <row r="483" spans="1:15" ht="16.5" customHeight="1">
      <c r="A483" s="96">
        <v>2023</v>
      </c>
      <c r="B483" s="108">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ht="16.5" customHeight="1">
      <c r="A484" s="96">
        <v>2023</v>
      </c>
      <c r="B484" s="108">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ht="16.5" customHeight="1">
      <c r="A485" s="96">
        <v>2023</v>
      </c>
      <c r="B485" s="108">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ht="16.5" customHeight="1">
      <c r="A486" s="96">
        <v>2023</v>
      </c>
      <c r="B486" s="108">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ht="16.5" customHeight="1">
      <c r="A487" s="96">
        <v>2023</v>
      </c>
      <c r="B487" s="108">
        <v>2</v>
      </c>
      <c r="C487" s="93" t="s">
        <v>52</v>
      </c>
      <c r="D487" s="70">
        <f>SUMIFS(CALCULATION_quarterly_data!D:D,CALCULATION_quarterly_data!$A:$A,Quarter!$A487,CALCULATION_quarterly_data!$P:$P,Quarter!$B487,CALCULATION_quarterly_data!$C:$C,Quarter!$C487)</f>
        <v>3726.4399999999996</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3726.4399999999996</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335.31</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513.07000000000005</v>
      </c>
      <c r="O487" s="71">
        <f>SUMIFS(CALCULATION_quarterly_data!O:O,CALCULATION_quarterly_data!$A:$A,Quarter!$A487,CALCULATION_quarterly_data!$P:$P,Quarter!$B487,CALCULATION_quarterly_data!$C:$C,Quarter!$C487)</f>
        <v>4239.51</v>
      </c>
    </row>
    <row r="488" spans="1:15" ht="16.5" customHeight="1">
      <c r="A488" s="96">
        <v>2023</v>
      </c>
      <c r="B488" s="108">
        <v>2</v>
      </c>
      <c r="C488" s="93" t="s">
        <v>69</v>
      </c>
      <c r="D488" s="70">
        <f>SUMIFS(CALCULATION_quarterly_data!D:D,CALCULATION_quarterly_data!$A:$A,Quarter!$A488,CALCULATION_quarterly_data!$P:$P,Quarter!$B488,CALCULATION_quarterly_data!$C:$C,Quarter!$C488)</f>
        <v>1206.5900000000001</v>
      </c>
      <c r="E488" s="70">
        <f>SUMIFS(CALCULATION_quarterly_data!E:E,CALCULATION_quarterly_data!$A:$A,Quarter!$A488,CALCULATION_quarterly_data!$P:$P,Quarter!$B488,CALCULATION_quarterly_data!$C:$C,Quarter!$C488)</f>
        <v>171.58</v>
      </c>
      <c r="F488" s="71">
        <f>SUMIFS(CALCULATION_quarterly_data!F:F,CALCULATION_quarterly_data!$A:$A,Quarter!$A488,CALCULATION_quarterly_data!$P:$P,Quarter!$B488,CALCULATION_quarterly_data!$C:$C,Quarter!$C488)</f>
        <v>1378.17</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87.789999999999992</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28.81</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87.490000000000009</v>
      </c>
      <c r="N488" s="71">
        <f>SUMIFS(CALCULATION_quarterly_data!N:N,CALCULATION_quarterly_data!$A:$A,Quarter!$A488,CALCULATION_quarterly_data!$P:$P,Quarter!$B488,CALCULATION_quarterly_data!$C:$C,Quarter!$C488)</f>
        <v>983.74</v>
      </c>
      <c r="O488" s="71">
        <f>SUMIFS(CALCULATION_quarterly_data!O:O,CALCULATION_quarterly_data!$A:$A,Quarter!$A488,CALCULATION_quarterly_data!$P:$P,Quarter!$B488,CALCULATION_quarterly_data!$C:$C,Quarter!$C488)</f>
        <v>2361.91</v>
      </c>
    </row>
    <row r="489" spans="1:15" ht="16.5" customHeight="1">
      <c r="A489" s="99">
        <v>2023</v>
      </c>
      <c r="B489" s="109">
        <v>2</v>
      </c>
      <c r="C489" s="94" t="s">
        <v>128</v>
      </c>
      <c r="D489" s="73">
        <f>SUMIFS(CALCULATION_quarterly_data!D:D,CALCULATION_quarterly_data!$A:$A,Quarter!$A489,CALCULATION_quarterly_data!$P:$P,Quarter!$B489,CALCULATION_quarterly_data!$C:$C,Quarter!$C489)</f>
        <v>10388.75</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11014.67</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105.77000000000001</v>
      </c>
      <c r="K489" s="73">
        <f>SUMIFS(CALCULATION_quarterly_data!K:K,CALCULATION_quarterly_data!$A:$A,Quarter!$A489,CALCULATION_quarterly_data!$P:$P,Quarter!$B489,CALCULATION_quarterly_data!$C:$C,Quarter!$C489)</f>
        <v>3217.38</v>
      </c>
      <c r="L489" s="73">
        <f>SUMIFS(CALCULATION_quarterly_data!L:L,CALCULATION_quarterly_data!$A:$A,Quarter!$A489,CALCULATION_quarterly_data!$P:$P,Quarter!$B489,CALCULATION_quarterly_data!$C:$C,Quarter!$C489)</f>
        <v>37.659999999999997</v>
      </c>
      <c r="M489" s="73">
        <f>SUMIFS(CALCULATION_quarterly_data!M:M,CALCULATION_quarterly_data!$A:$A,Quarter!$A489,CALCULATION_quarterly_data!$P:$P,Quarter!$B489,CALCULATION_quarterly_data!$C:$C,Quarter!$C489)</f>
        <v>945.96</v>
      </c>
      <c r="N489" s="74">
        <f>SUMIFS(CALCULATION_quarterly_data!N:N,CALCULATION_quarterly_data!$A:$A,Quarter!$A489,CALCULATION_quarterly_data!$P:$P,Quarter!$B489,CALCULATION_quarterly_data!$C:$C,Quarter!$C489)</f>
        <v>7401.5499999999993</v>
      </c>
      <c r="O489" s="74">
        <f>SUMIFS(CALCULATION_quarterly_data!O:O,CALCULATION_quarterly_data!$A:$A,Quarter!$A489,CALCULATION_quarterly_data!$P:$P,Quarter!$B489,CALCULATION_quarterly_data!$C:$C,Quarter!$C489)</f>
        <v>18416.22</v>
      </c>
    </row>
    <row r="490" spans="1:15" ht="16.5" customHeight="1">
      <c r="A490" s="95">
        <v>2023</v>
      </c>
      <c r="B490" s="107">
        <v>3</v>
      </c>
      <c r="C490" s="92" t="s">
        <v>37</v>
      </c>
      <c r="D490" s="67">
        <f>SUMIFS(CALCULATION_quarterly_data!D:D,CALCULATION_quarterly_data!$A:$A,Quarter!$A490,CALCULATION_quarterly_data!$P:$P,Quarter!$B490,CALCULATION_quarterly_data!$C:$C,Quarter!$C490)</f>
        <v>0</v>
      </c>
      <c r="E490" s="67">
        <f>SUMIFS(CALCULATION_quarterly_data!E:E,CALCULATION_quarterly_data!$A:$A,Quarter!$A490,CALCULATION_quarterly_data!$P:$P,Quarter!$B490,CALCULATION_quarterly_data!$C:$C,Quarter!$C490)</f>
        <v>141.9</v>
      </c>
      <c r="F490" s="68">
        <f>SUMIFS(CALCULATION_quarterly_data!F:F,CALCULATION_quarterly_data!$A:$A,Quarter!$A490,CALCULATION_quarterly_data!$P:$P,Quarter!$B490,CALCULATION_quarterly_data!$C:$C,Quarter!$C490)</f>
        <v>141.9</v>
      </c>
      <c r="G490" s="67">
        <f>SUMIFS(CALCULATION_quarterly_data!G:G,CALCULATION_quarterly_data!$A:$A,Quarter!$A490,CALCULATION_quarterly_data!$P:$P,Quarter!$B490,CALCULATION_quarterly_data!$C:$C,Quarter!$C490)</f>
        <v>1.46</v>
      </c>
      <c r="H490" s="67">
        <f>SUMIFS(CALCULATION_quarterly_data!H:H,CALCULATION_quarterly_data!$A:$A,Quarter!$A490,CALCULATION_quarterly_data!$P:$P,Quarter!$B490,CALCULATION_quarterly_data!$C:$C,Quarter!$C490)</f>
        <v>81.59</v>
      </c>
      <c r="I490" s="67">
        <f>SUMIFS(CALCULATION_quarterly_data!I:I,CALCULATION_quarterly_data!$A:$A,Quarter!$A490,CALCULATION_quarterly_data!$P:$P,Quarter!$B490,CALCULATION_quarterly_data!$C:$C,Quarter!$C490)</f>
        <v>37.510000000000005</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446.51</v>
      </c>
      <c r="L490" s="67">
        <f>SUMIFS(CALCULATION_quarterly_data!L:L,CALCULATION_quarterly_data!$A:$A,Quarter!$A490,CALCULATION_quarterly_data!$P:$P,Quarter!$B490,CALCULATION_quarterly_data!$C:$C,Quarter!$C490)</f>
        <v>11.5</v>
      </c>
      <c r="M490" s="67">
        <f>SUMIFS(CALCULATION_quarterly_data!M:M,CALCULATION_quarterly_data!$A:$A,Quarter!$A490,CALCULATION_quarterly_data!$P:$P,Quarter!$B490,CALCULATION_quarterly_data!$C:$C,Quarter!$C490)</f>
        <v>92.399999999999991</v>
      </c>
      <c r="N490" s="68">
        <f>SUMIFS(CALCULATION_quarterly_data!N:N,CALCULATION_quarterly_data!$A:$A,Quarter!$A490,CALCULATION_quarterly_data!$P:$P,Quarter!$B490,CALCULATION_quarterly_data!$C:$C,Quarter!$C490)</f>
        <v>670.97</v>
      </c>
      <c r="O490" s="68">
        <f>SUMIFS(CALCULATION_quarterly_data!O:O,CALCULATION_quarterly_data!$A:$A,Quarter!$A490,CALCULATION_quarterly_data!$P:$P,Quarter!$B490,CALCULATION_quarterly_data!$C:$C,Quarter!$C490)</f>
        <v>812.87000000000012</v>
      </c>
    </row>
    <row r="491" spans="1:15" ht="16.5" customHeight="1">
      <c r="A491" s="96">
        <v>2023</v>
      </c>
      <c r="B491" s="108">
        <v>3</v>
      </c>
      <c r="C491" s="93" t="s">
        <v>38</v>
      </c>
      <c r="D491" s="70">
        <f>SUMIFS(CALCULATION_quarterly_data!D:D,CALCULATION_quarterly_data!$A:$A,Quarter!$A491,CALCULATION_quarterly_data!$P:$P,Quarter!$B491,CALCULATION_quarterly_data!$C:$C,Quarter!$C491)</f>
        <v>370.43</v>
      </c>
      <c r="E491" s="70">
        <f>SUMIFS(CALCULATION_quarterly_data!E:E,CALCULATION_quarterly_data!$A:$A,Quarter!$A491,CALCULATION_quarterly_data!$P:$P,Quarter!$B491,CALCULATION_quarterly_data!$C:$C,Quarter!$C491)</f>
        <v>88.18</v>
      </c>
      <c r="F491" s="71">
        <f>SUMIFS(CALCULATION_quarterly_data!F:F,CALCULATION_quarterly_data!$A:$A,Quarter!$A491,CALCULATION_quarterly_data!$P:$P,Quarter!$B491,CALCULATION_quarterly_data!$C:$C,Quarter!$C491)</f>
        <v>458.61</v>
      </c>
      <c r="G491" s="70">
        <f>SUMIFS(CALCULATION_quarterly_data!G:G,CALCULATION_quarterly_data!$A:$A,Quarter!$A491,CALCULATION_quarterly_data!$P:$P,Quarter!$B491,CALCULATION_quarterly_data!$C:$C,Quarter!$C491)</f>
        <v>0</v>
      </c>
      <c r="H491" s="70">
        <f>SUMIFS(CALCULATION_quarterly_data!H:H,CALCULATION_quarterly_data!$A:$A,Quarter!$A491,CALCULATION_quarterly_data!$P:$P,Quarter!$B491,CALCULATION_quarterly_data!$C:$C,Quarter!$C491)</f>
        <v>0</v>
      </c>
      <c r="I491" s="70">
        <f>SUMIFS(CALCULATION_quarterly_data!I:I,CALCULATION_quarterly_data!$A:$A,Quarter!$A491,CALCULATION_quarterly_data!$P:$P,Quarter!$B491,CALCULATION_quarterly_data!$C:$C,Quarter!$C491)</f>
        <v>0</v>
      </c>
      <c r="J491" s="70">
        <f>SUMIFS(CALCULATION_quarterly_data!J:J,CALCULATION_quarterly_data!$A:$A,Quarter!$A491,CALCULATION_quarterly_data!$P:$P,Quarter!$B491,CALCULATION_quarterly_data!$C:$C,Quarter!$C491)</f>
        <v>0</v>
      </c>
      <c r="K491" s="70">
        <f>SUMIFS(CALCULATION_quarterly_data!K:K,CALCULATION_quarterly_data!$A:$A,Quarter!$A491,CALCULATION_quarterly_data!$P:$P,Quarter!$B491,CALCULATION_quarterly_data!$C:$C,Quarter!$C491)</f>
        <v>0.63</v>
      </c>
      <c r="L491" s="70">
        <f>SUMIFS(CALCULATION_quarterly_data!L:L,CALCULATION_quarterly_data!$A:$A,Quarter!$A491,CALCULATION_quarterly_data!$P:$P,Quarter!$B491,CALCULATION_quarterly_data!$C:$C,Quarter!$C491)</f>
        <v>0</v>
      </c>
      <c r="M491" s="70">
        <f>SUMIFS(CALCULATION_quarterly_data!M:M,CALCULATION_quarterly_data!$A:$A,Quarter!$A491,CALCULATION_quarterly_data!$P:$P,Quarter!$B491,CALCULATION_quarterly_data!$C:$C,Quarter!$C491)</f>
        <v>0.44999999999999996</v>
      </c>
      <c r="N491" s="71">
        <f>SUMIFS(CALCULATION_quarterly_data!N:N,CALCULATION_quarterly_data!$A:$A,Quarter!$A491,CALCULATION_quarterly_data!$P:$P,Quarter!$B491,CALCULATION_quarterly_data!$C:$C,Quarter!$C491)</f>
        <v>1.08</v>
      </c>
      <c r="O491" s="71">
        <f>SUMIFS(CALCULATION_quarterly_data!O:O,CALCULATION_quarterly_data!$A:$A,Quarter!$A491,CALCULATION_quarterly_data!$P:$P,Quarter!$B491,CALCULATION_quarterly_data!$C:$C,Quarter!$C491)</f>
        <v>459.69</v>
      </c>
    </row>
    <row r="492" spans="1:15" ht="16.5" customHeight="1">
      <c r="A492" s="96">
        <v>2023</v>
      </c>
      <c r="B492" s="108">
        <v>3</v>
      </c>
      <c r="C492" s="93" t="s">
        <v>39</v>
      </c>
      <c r="D492" s="70">
        <f>SUMIFS(CALCULATION_quarterly_data!D:D,CALCULATION_quarterly_data!$A:$A,Quarter!$A492,CALCULATION_quarterly_data!$P:$P,Quarter!$B492,CALCULATION_quarterly_data!$C:$C,Quarter!$C492)</f>
        <v>0</v>
      </c>
      <c r="E492" s="70">
        <f>SUMIFS(CALCULATION_quarterly_data!E:E,CALCULATION_quarterly_data!$A:$A,Quarter!$A492,CALCULATION_quarterly_data!$P:$P,Quarter!$B492,CALCULATION_quarterly_data!$C:$C,Quarter!$C492)</f>
        <v>1.4400000000000002</v>
      </c>
      <c r="F492" s="71">
        <f>SUMIFS(CALCULATION_quarterly_data!F:F,CALCULATION_quarterly_data!$A:$A,Quarter!$A492,CALCULATION_quarterly_data!$P:$P,Quarter!$B492,CALCULATION_quarterly_data!$C:$C,Quarter!$C492)</f>
        <v>1.4400000000000002</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v>
      </c>
      <c r="N492" s="71">
        <f>SUMIFS(CALCULATION_quarterly_data!N:N,CALCULATION_quarterly_data!$A:$A,Quarter!$A492,CALCULATION_quarterly_data!$P:$P,Quarter!$B492,CALCULATION_quarterly_data!$C:$C,Quarter!$C492)</f>
        <v>0</v>
      </c>
      <c r="O492" s="71">
        <f>SUMIFS(CALCULATION_quarterly_data!O:O,CALCULATION_quarterly_data!$A:$A,Quarter!$A492,CALCULATION_quarterly_data!$P:$P,Quarter!$B492,CALCULATION_quarterly_data!$C:$C,Quarter!$C492)</f>
        <v>1.4400000000000002</v>
      </c>
    </row>
    <row r="493" spans="1:15" ht="16.5" customHeight="1">
      <c r="A493" s="96">
        <v>2023</v>
      </c>
      <c r="B493" s="108">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ht="16.5" customHeight="1">
      <c r="A494" s="96">
        <v>2023</v>
      </c>
      <c r="B494" s="108">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ht="16.5" customHeight="1">
      <c r="A495" s="96">
        <v>2023</v>
      </c>
      <c r="B495" s="108">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ht="16.5" customHeight="1">
      <c r="A496" s="96">
        <v>2023</v>
      </c>
      <c r="B496" s="108">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ht="16.5" customHeight="1">
      <c r="A497" s="96">
        <v>2023</v>
      </c>
      <c r="B497" s="108">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1.01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1008.8499999999999</v>
      </c>
      <c r="O497" s="71">
        <f>SUMIFS(CALCULATION_quarterly_data!O:O,CALCULATION_quarterly_data!$A:$A,Quarter!$A497,CALCULATION_quarterly_data!$P:$P,Quarter!$B497,CALCULATION_quarterly_data!$C:$C,Quarter!$C497)</f>
        <v>1015.45</v>
      </c>
    </row>
    <row r="498" spans="1:15" ht="16.5" customHeight="1">
      <c r="A498" s="96">
        <v>2023</v>
      </c>
      <c r="B498" s="108">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ht="16.5" customHeight="1">
      <c r="A499" s="96">
        <v>2023</v>
      </c>
      <c r="B499" s="108">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188.72000000000003</v>
      </c>
      <c r="J499" s="70">
        <f>SUMIFS(CALCULATION_quarterly_data!J:J,CALCULATION_quarterly_data!$A:$A,Quarter!$A499,CALCULATION_quarterly_data!$P:$P,Quarter!$B499,CALCULATION_quarterly_data!$C:$C,Quarter!$C499)</f>
        <v>0.02</v>
      </c>
      <c r="K499" s="70">
        <f>SUMIFS(CALCULATION_quarterly_data!K:K,CALCULATION_quarterly_data!$A:$A,Quarter!$A499,CALCULATION_quarterly_data!$P:$P,Quarter!$B499,CALCULATION_quarterly_data!$C:$C,Quarter!$C499)</f>
        <v>886.31000000000006</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316.92</v>
      </c>
      <c r="N499" s="71">
        <f>SUMIFS(CALCULATION_quarterly_data!N:N,CALCULATION_quarterly_data!$A:$A,Quarter!$A499,CALCULATION_quarterly_data!$P:$P,Quarter!$B499,CALCULATION_quarterly_data!$C:$C,Quarter!$C499)</f>
        <v>1579.8</v>
      </c>
      <c r="O499" s="71">
        <f>SUMIFS(CALCULATION_quarterly_data!O:O,CALCULATION_quarterly_data!$A:$A,Quarter!$A499,CALCULATION_quarterly_data!$P:$P,Quarter!$B499,CALCULATION_quarterly_data!$C:$C,Quarter!$C499)</f>
        <v>1891.16</v>
      </c>
    </row>
    <row r="500" spans="1:15" ht="16.5" customHeight="1">
      <c r="A500" s="96">
        <v>2023</v>
      </c>
      <c r="B500" s="108">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ht="16.5" customHeight="1">
      <c r="A501" s="96">
        <v>2023</v>
      </c>
      <c r="B501" s="108">
        <v>3</v>
      </c>
      <c r="C501" s="93" t="s">
        <v>46</v>
      </c>
      <c r="D501" s="70">
        <f>SUMIFS(CALCULATION_quarterly_data!D:D,CALCULATION_quarterly_data!$A:$A,Quarter!$A501,CALCULATION_quarterly_data!$P:$P,Quarter!$B501,CALCULATION_quarterly_data!$C:$C,Quarter!$C501)</f>
        <v>4349.1500000000005</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4349.1500000000005</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4604.42</v>
      </c>
    </row>
    <row r="502" spans="1:15" ht="16.5" customHeight="1">
      <c r="A502" s="96">
        <v>2023</v>
      </c>
      <c r="B502" s="108">
        <v>3</v>
      </c>
      <c r="C502" s="93" t="s">
        <v>89</v>
      </c>
      <c r="D502" s="70">
        <f>SUMIFS(CALCULATION_quarterly_data!D:D,CALCULATION_quarterly_data!$A:$A,Quarter!$A502,CALCULATION_quarterly_data!$P:$P,Quarter!$B502,CALCULATION_quarterly_data!$C:$C,Quarter!$C502)</f>
        <v>0</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0</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74.61</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v>
      </c>
      <c r="N502" s="71">
        <f>SUMIFS(CALCULATION_quarterly_data!N:N,CALCULATION_quarterly_data!$A:$A,Quarter!$A502,CALCULATION_quarterly_data!$P:$P,Quarter!$B502,CALCULATION_quarterly_data!$C:$C,Quarter!$C502)</f>
        <v>74.61</v>
      </c>
      <c r="O502" s="71">
        <f>SUMIFS(CALCULATION_quarterly_data!O:O,CALCULATION_quarterly_data!$A:$A,Quarter!$A502,CALCULATION_quarterly_data!$P:$P,Quarter!$B502,CALCULATION_quarterly_data!$C:$C,Quarter!$C502)</f>
        <v>74.61</v>
      </c>
    </row>
    <row r="503" spans="1:15" ht="16.5" customHeight="1">
      <c r="A503" s="96">
        <v>2023</v>
      </c>
      <c r="B503" s="108">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ht="16.5" customHeight="1">
      <c r="A504" s="96">
        <v>2023</v>
      </c>
      <c r="B504" s="108">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357.82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117.11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474.93</v>
      </c>
      <c r="O504" s="71">
        <f>SUMIFS(CALCULATION_quarterly_data!O:O,CALCULATION_quarterly_data!$A:$A,Quarter!$A504,CALCULATION_quarterly_data!$P:$P,Quarter!$B504,CALCULATION_quarterly_data!$C:$C,Quarter!$C504)</f>
        <v>520.13</v>
      </c>
    </row>
    <row r="505" spans="1:15" ht="16.5" customHeight="1">
      <c r="A505" s="96">
        <v>2023</v>
      </c>
      <c r="B505" s="108">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ht="16.5" customHeight="1">
      <c r="A506" s="96">
        <v>2023</v>
      </c>
      <c r="B506" s="108">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10.379999999999999</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160.73000000000002</v>
      </c>
      <c r="O506" s="71">
        <f>SUMIFS(CALCULATION_quarterly_data!O:O,CALCULATION_quarterly_data!$A:$A,Quarter!$A506,CALCULATION_quarterly_data!$P:$P,Quarter!$B506,CALCULATION_quarterly_data!$C:$C,Quarter!$C506)</f>
        <v>207.39</v>
      </c>
    </row>
    <row r="507" spans="1:15" ht="16.5" customHeight="1">
      <c r="A507" s="96">
        <v>2023</v>
      </c>
      <c r="B507" s="108">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ht="16.5" customHeight="1">
      <c r="A508" s="96">
        <v>2023</v>
      </c>
      <c r="B508" s="108">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ht="16.5" customHeight="1">
      <c r="A509" s="96">
        <v>2023</v>
      </c>
      <c r="B509" s="108">
        <v>3</v>
      </c>
      <c r="C509" s="93" t="s">
        <v>52</v>
      </c>
      <c r="D509" s="70">
        <f>SUMIFS(CALCULATION_quarterly_data!D:D,CALCULATION_quarterly_data!$A:$A,Quarter!$A509,CALCULATION_quarterly_data!$P:$P,Quarter!$B509,CALCULATION_quarterly_data!$C:$C,Quarter!$C509)</f>
        <v>2742.9399999999996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2742.9399999999996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1105.99</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1382.37</v>
      </c>
      <c r="O509" s="71">
        <f>SUMIFS(CALCULATION_quarterly_data!O:O,CALCULATION_quarterly_data!$A:$A,Quarter!$A509,CALCULATION_quarterly_data!$P:$P,Quarter!$B509,CALCULATION_quarterly_data!$C:$C,Quarter!$C509)</f>
        <v>4125.3100000000004</v>
      </c>
    </row>
    <row r="510" spans="1:15" ht="16.5" customHeight="1">
      <c r="A510" s="96">
        <v>2023</v>
      </c>
      <c r="B510" s="108">
        <v>3</v>
      </c>
      <c r="C510" s="93" t="s">
        <v>69</v>
      </c>
      <c r="D510" s="70">
        <f>SUMIFS(CALCULATION_quarterly_data!D:D,CALCULATION_quarterly_data!$A:$A,Quarter!$A510,CALCULATION_quarterly_data!$P:$P,Quarter!$B510,CALCULATION_quarterly_data!$C:$C,Quarter!$C510)</f>
        <v>1683.4</v>
      </c>
      <c r="E510" s="70">
        <f>SUMIFS(CALCULATION_quarterly_data!E:E,CALCULATION_quarterly_data!$A:$A,Quarter!$A510,CALCULATION_quarterly_data!$P:$P,Quarter!$B510,CALCULATION_quarterly_data!$C:$C,Quarter!$C510)</f>
        <v>370.48</v>
      </c>
      <c r="F510" s="71">
        <f>SUMIFS(CALCULATION_quarterly_data!F:F,CALCULATION_quarterly_data!$A:$A,Quarter!$A510,CALCULATION_quarterly_data!$P:$P,Quarter!$B510,CALCULATION_quarterly_data!$C:$C,Quarter!$C510)</f>
        <v>2053.88</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11.629999999999999</v>
      </c>
      <c r="K510" s="70">
        <f>SUMIFS(CALCULATION_quarterly_data!K:K,CALCULATION_quarterly_data!$A:$A,Quarter!$A510,CALCULATION_quarterly_data!$P:$P,Quarter!$B510,CALCULATION_quarterly_data!$C:$C,Quarter!$C510)</f>
        <v>35.659999999999997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143.13999999999999</v>
      </c>
      <c r="N510" s="71">
        <f>SUMIFS(CALCULATION_quarterly_data!N:N,CALCULATION_quarterly_data!$A:$A,Quarter!$A510,CALCULATION_quarterly_data!$P:$P,Quarter!$B510,CALCULATION_quarterly_data!$C:$C,Quarter!$C510)</f>
        <v>641.67999999999995</v>
      </c>
      <c r="O510" s="71">
        <f>SUMIFS(CALCULATION_quarterly_data!O:O,CALCULATION_quarterly_data!$A:$A,Quarter!$A510,CALCULATION_quarterly_data!$P:$P,Quarter!$B510,CALCULATION_quarterly_data!$C:$C,Quarter!$C510)</f>
        <v>2695.56</v>
      </c>
    </row>
    <row r="511" spans="1:15" ht="16.5" customHeight="1">
      <c r="A511" s="99">
        <v>2023</v>
      </c>
      <c r="B511" s="109">
        <v>3</v>
      </c>
      <c r="C511" s="94" t="s">
        <v>128</v>
      </c>
      <c r="D511" s="73">
        <f>SUMIFS(CALCULATION_quarterly_data!D:D,CALCULATION_quarterly_data!$A:$A,Quarter!$A511,CALCULATION_quarterly_data!$P:$P,Quarter!$B511,CALCULATION_quarterly_data!$C:$C,Quarter!$C511)</f>
        <v>10765.36</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11991.28</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2907.0299999999997</v>
      </c>
      <c r="J511" s="73">
        <f>SUMIFS(CALCULATION_quarterly_data!J:J,CALCULATION_quarterly_data!$A:$A,Quarter!$A511,CALCULATION_quarterly_data!$P:$P,Quarter!$B511,CALCULATION_quarterly_data!$C:$C,Quarter!$C511)</f>
        <v>37.19</v>
      </c>
      <c r="K511" s="73">
        <f>SUMIFS(CALCULATION_quarterly_data!K:K,CALCULATION_quarterly_data!$A:$A,Quarter!$A511,CALCULATION_quarterly_data!$P:$P,Quarter!$B511,CALCULATION_quarterly_data!$C:$C,Quarter!$C511)</f>
        <v>3152.95</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916.63000000000011</v>
      </c>
      <c r="N511" s="74">
        <f>SUMIFS(CALCULATION_quarterly_data!N:N,CALCULATION_quarterly_data!$A:$A,Quarter!$A511,CALCULATION_quarterly_data!$P:$P,Quarter!$B511,CALCULATION_quarterly_data!$C:$C,Quarter!$C511)</f>
        <v>7883.57</v>
      </c>
      <c r="O511" s="74">
        <f>SUMIFS(CALCULATION_quarterly_data!O:O,CALCULATION_quarterly_data!$A:$A,Quarter!$A511,CALCULATION_quarterly_data!$P:$P,Quarter!$B511,CALCULATION_quarterly_data!$C:$C,Quarter!$C511)</f>
        <v>19874.849999999999</v>
      </c>
    </row>
    <row r="512" spans="1:15" ht="16.5" customHeight="1">
      <c r="A512" s="95">
        <v>2023</v>
      </c>
      <c r="B512" s="107">
        <v>4</v>
      </c>
      <c r="C512" s="92" t="s">
        <v>37</v>
      </c>
      <c r="D512" s="67">
        <f>SUMIFS(CALCULATION_quarterly_data!D:D,CALCULATION_quarterly_data!$A:$A,Quarter!$A512,CALCULATION_quarterly_data!$P:$P,Quarter!$B512,CALCULATION_quarterly_data!$C:$C,Quarter!$C512)</f>
        <v>0</v>
      </c>
      <c r="E512" s="67">
        <f>SUMIFS(CALCULATION_quarterly_data!E:E,CALCULATION_quarterly_data!$A:$A,Quarter!$A512,CALCULATION_quarterly_data!$P:$P,Quarter!$B512,CALCULATION_quarterly_data!$C:$C,Quarter!$C512)</f>
        <v>178.83</v>
      </c>
      <c r="F512" s="68">
        <f>SUMIFS(CALCULATION_quarterly_data!F:F,CALCULATION_quarterly_data!$A:$A,Quarter!$A512,CALCULATION_quarterly_data!$P:$P,Quarter!$B512,CALCULATION_quarterly_data!$C:$C,Quarter!$C512)</f>
        <v>178.83</v>
      </c>
      <c r="G512" s="67">
        <f>SUMIFS(CALCULATION_quarterly_data!G:G,CALCULATION_quarterly_data!$A:$A,Quarter!$A512,CALCULATION_quarterly_data!$P:$P,Quarter!$B512,CALCULATION_quarterly_data!$C:$C,Quarter!$C512)</f>
        <v>10.049999999999999</v>
      </c>
      <c r="H512" s="67">
        <f>SUMIFS(CALCULATION_quarterly_data!H:H,CALCULATION_quarterly_data!$A:$A,Quarter!$A512,CALCULATION_quarterly_data!$P:$P,Quarter!$B512,CALCULATION_quarterly_data!$C:$C,Quarter!$C512)</f>
        <v>5.46</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19.7</v>
      </c>
      <c r="K512" s="67">
        <f>SUMIFS(CALCULATION_quarterly_data!K:K,CALCULATION_quarterly_data!$A:$A,Quarter!$A512,CALCULATION_quarterly_data!$P:$P,Quarter!$B512,CALCULATION_quarterly_data!$C:$C,Quarter!$C512)</f>
        <v>483.78999999999996</v>
      </c>
      <c r="L512" s="67">
        <f>SUMIFS(CALCULATION_quarterly_data!L:L,CALCULATION_quarterly_data!$A:$A,Quarter!$A512,CALCULATION_quarterly_data!$P:$P,Quarter!$B512,CALCULATION_quarterly_data!$C:$C,Quarter!$C512)</f>
        <v>64.83</v>
      </c>
      <c r="M512" s="67">
        <f>SUMIFS(CALCULATION_quarterly_data!M:M,CALCULATION_quarterly_data!$A:$A,Quarter!$A512,CALCULATION_quarterly_data!$P:$P,Quarter!$B512,CALCULATION_quarterly_data!$C:$C,Quarter!$C512)</f>
        <v>42.2</v>
      </c>
      <c r="N512" s="68">
        <f>SUMIFS(CALCULATION_quarterly_data!N:N,CALCULATION_quarterly_data!$A:$A,Quarter!$A512,CALCULATION_quarterly_data!$P:$P,Quarter!$B512,CALCULATION_quarterly_data!$C:$C,Quarter!$C512)</f>
        <v>626.03</v>
      </c>
      <c r="O512" s="68">
        <f>SUMIFS(CALCULATION_quarterly_data!O:O,CALCULATION_quarterly_data!$A:$A,Quarter!$A512,CALCULATION_quarterly_data!$P:$P,Quarter!$B512,CALCULATION_quarterly_data!$C:$C,Quarter!$C512)</f>
        <v>804.86</v>
      </c>
    </row>
    <row r="513" spans="1:15" ht="16.5" customHeight="1">
      <c r="A513" s="96">
        <v>2023</v>
      </c>
      <c r="B513" s="108">
        <v>4</v>
      </c>
      <c r="C513" s="93" t="s">
        <v>38</v>
      </c>
      <c r="D513" s="70">
        <f>SUMIFS(CALCULATION_quarterly_data!D:D,CALCULATION_quarterly_data!$A:$A,Quarter!$A513,CALCULATION_quarterly_data!$P:$P,Quarter!$B513,CALCULATION_quarterly_data!$C:$C,Quarter!$C513)</f>
        <v>475</v>
      </c>
      <c r="E513" s="70">
        <f>SUMIFS(CALCULATION_quarterly_data!E:E,CALCULATION_quarterly_data!$A:$A,Quarter!$A513,CALCULATION_quarterly_data!$P:$P,Quarter!$B513,CALCULATION_quarterly_data!$C:$C,Quarter!$C513)</f>
        <v>0</v>
      </c>
      <c r="F513" s="71">
        <f>SUMIFS(CALCULATION_quarterly_data!F:F,CALCULATION_quarterly_data!$A:$A,Quarter!$A513,CALCULATION_quarterly_data!$P:$P,Quarter!$B513,CALCULATION_quarterly_data!$C:$C,Quarter!$C513)</f>
        <v>475</v>
      </c>
      <c r="G513" s="70">
        <f>SUMIFS(CALCULATION_quarterly_data!G:G,CALCULATION_quarterly_data!$A:$A,Quarter!$A513,CALCULATION_quarterly_data!$P:$P,Quarter!$B513,CALCULATION_quarterly_data!$C:$C,Quarter!$C513)</f>
        <v>0</v>
      </c>
      <c r="H513" s="70">
        <f>SUMIFS(CALCULATION_quarterly_data!H:H,CALCULATION_quarterly_data!$A:$A,Quarter!$A513,CALCULATION_quarterly_data!$P:$P,Quarter!$B513,CALCULATION_quarterly_data!$C:$C,Quarter!$C513)</f>
        <v>0</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0</v>
      </c>
      <c r="K513" s="70">
        <f>SUMIFS(CALCULATION_quarterly_data!K:K,CALCULATION_quarterly_data!$A:$A,Quarter!$A513,CALCULATION_quarterly_data!$P:$P,Quarter!$B513,CALCULATION_quarterly_data!$C:$C,Quarter!$C513)</f>
        <v>0</v>
      </c>
      <c r="L513" s="70">
        <f>SUMIFS(CALCULATION_quarterly_data!L:L,CALCULATION_quarterly_data!$A:$A,Quarter!$A513,CALCULATION_quarterly_data!$P:$P,Quarter!$B513,CALCULATION_quarterly_data!$C:$C,Quarter!$C513)</f>
        <v>0</v>
      </c>
      <c r="M513" s="70">
        <f>SUMIFS(CALCULATION_quarterly_data!M:M,CALCULATION_quarterly_data!$A:$A,Quarter!$A513,CALCULATION_quarterly_data!$P:$P,Quarter!$B513,CALCULATION_quarterly_data!$C:$C,Quarter!$C513)</f>
        <v>0.37</v>
      </c>
      <c r="N513" s="71">
        <f>SUMIFS(CALCULATION_quarterly_data!N:N,CALCULATION_quarterly_data!$A:$A,Quarter!$A513,CALCULATION_quarterly_data!$P:$P,Quarter!$B513,CALCULATION_quarterly_data!$C:$C,Quarter!$C513)</f>
        <v>0.37</v>
      </c>
      <c r="O513" s="71">
        <f>SUMIFS(CALCULATION_quarterly_data!O:O,CALCULATION_quarterly_data!$A:$A,Quarter!$A513,CALCULATION_quarterly_data!$P:$P,Quarter!$B513,CALCULATION_quarterly_data!$C:$C,Quarter!$C513)</f>
        <v>475.37</v>
      </c>
    </row>
    <row r="514" spans="1:15" ht="16.5" customHeight="1">
      <c r="A514" s="96">
        <v>2023</v>
      </c>
      <c r="B514" s="108">
        <v>4</v>
      </c>
      <c r="C514" s="93" t="s">
        <v>39</v>
      </c>
      <c r="D514" s="70">
        <f>SUMIFS(CALCULATION_quarterly_data!D:D,CALCULATION_quarterly_data!$A:$A,Quarter!$A514,CALCULATION_quarterly_data!$P:$P,Quarter!$B514,CALCULATION_quarterly_data!$C:$C,Quarter!$C514)</f>
        <v>0</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0</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125.05</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98.18</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0.01</v>
      </c>
      <c r="N514" s="71">
        <f>SUMIFS(CALCULATION_quarterly_data!N:N,CALCULATION_quarterly_data!$A:$A,Quarter!$A514,CALCULATION_quarterly_data!$P:$P,Quarter!$B514,CALCULATION_quarterly_data!$C:$C,Quarter!$C514)</f>
        <v>223.24</v>
      </c>
      <c r="O514" s="71">
        <f>SUMIFS(CALCULATION_quarterly_data!O:O,CALCULATION_quarterly_data!$A:$A,Quarter!$A514,CALCULATION_quarterly_data!$P:$P,Quarter!$B514,CALCULATION_quarterly_data!$C:$C,Quarter!$C514)</f>
        <v>223.24</v>
      </c>
    </row>
    <row r="515" spans="1:15" ht="16.5" customHeight="1">
      <c r="A515" s="96">
        <v>2023</v>
      </c>
      <c r="B515" s="108">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ht="16.5" customHeight="1">
      <c r="A516" s="96">
        <v>2023</v>
      </c>
      <c r="B516" s="108">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ht="16.5" customHeight="1">
      <c r="A517" s="96">
        <v>2023</v>
      </c>
      <c r="B517" s="108">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ht="16.5" customHeight="1">
      <c r="A518" s="96">
        <v>2023</v>
      </c>
      <c r="B518" s="108">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12.319999999999999</v>
      </c>
      <c r="N518" s="71">
        <f>SUMIFS(CALCULATION_quarterly_data!N:N,CALCULATION_quarterly_data!$A:$A,Quarter!$A518,CALCULATION_quarterly_data!$P:$P,Quarter!$B518,CALCULATION_quarterly_data!$C:$C,Quarter!$C518)</f>
        <v>46.98</v>
      </c>
      <c r="O518" s="71">
        <f>SUMIFS(CALCULATION_quarterly_data!O:O,CALCULATION_quarterly_data!$A:$A,Quarter!$A518,CALCULATION_quarterly_data!$P:$P,Quarter!$B518,CALCULATION_quarterly_data!$C:$C,Quarter!$C518)</f>
        <v>138.19</v>
      </c>
    </row>
    <row r="519" spans="1:15" ht="16.5" customHeight="1">
      <c r="A519" s="96">
        <v>2023</v>
      </c>
      <c r="B519" s="108">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ht="16.5" customHeight="1">
      <c r="A520" s="96">
        <v>2023</v>
      </c>
      <c r="B520" s="108">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ht="16.5" customHeight="1">
      <c r="A521" s="96">
        <v>2023</v>
      </c>
      <c r="B521" s="108">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865.1</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350.33</v>
      </c>
      <c r="N521" s="71">
        <f>SUMIFS(CALCULATION_quarterly_data!N:N,CALCULATION_quarterly_data!$A:$A,Quarter!$A521,CALCULATION_quarterly_data!$P:$P,Quarter!$B521,CALCULATION_quarterly_data!$C:$C,Quarter!$C521)</f>
        <v>1775</v>
      </c>
      <c r="O521" s="71">
        <f>SUMIFS(CALCULATION_quarterly_data!O:O,CALCULATION_quarterly_data!$A:$A,Quarter!$A521,CALCULATION_quarterly_data!$P:$P,Quarter!$B521,CALCULATION_quarterly_data!$C:$C,Quarter!$C521)</f>
        <v>1867.38</v>
      </c>
    </row>
    <row r="522" spans="1:15" ht="16.5" customHeight="1">
      <c r="A522" s="96">
        <v>2023</v>
      </c>
      <c r="B522" s="108">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ht="16.5" customHeight="1">
      <c r="A523" s="96">
        <v>2023</v>
      </c>
      <c r="B523" s="108">
        <v>4</v>
      </c>
      <c r="C523" s="93" t="s">
        <v>46</v>
      </c>
      <c r="D523" s="70">
        <f>SUMIFS(CALCULATION_quarterly_data!D:D,CALCULATION_quarterly_data!$A:$A,Quarter!$A523,CALCULATION_quarterly_data!$P:$P,Quarter!$B523,CALCULATION_quarterly_data!$C:$C,Quarter!$C523)</f>
        <v>3277.03</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3277.03</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3542.24</v>
      </c>
    </row>
    <row r="524" spans="1:15" ht="16.5" customHeight="1">
      <c r="A524" s="96">
        <v>2023</v>
      </c>
      <c r="B524" s="108">
        <v>4</v>
      </c>
      <c r="C524" s="93" t="s">
        <v>89</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35.950000000000003</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35.950000000000003</v>
      </c>
      <c r="O524" s="71">
        <f>SUMIFS(CALCULATION_quarterly_data!O:O,CALCULATION_quarterly_data!$A:$A,Quarter!$A524,CALCULATION_quarterly_data!$P:$P,Quarter!$B524,CALCULATION_quarterly_data!$C:$C,Quarter!$C524)</f>
        <v>35.950000000000003</v>
      </c>
    </row>
    <row r="525" spans="1:15" ht="16.5" customHeight="1">
      <c r="A525" s="96">
        <v>2023</v>
      </c>
      <c r="B525" s="108">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ht="16.5" customHeight="1">
      <c r="A526" s="96">
        <v>2023</v>
      </c>
      <c r="B526" s="108">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263.79999999999995</v>
      </c>
      <c r="L526" s="70">
        <f>SUMIFS(CALCULATION_quarterly_data!L:L,CALCULATION_quarterly_data!$A:$A,Quarter!$A526,CALCULATION_quarterly_data!$P:$P,Quarter!$B526,CALCULATION_quarterly_data!$C:$C,Quarter!$C526)</f>
        <v>38.32</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604.4899999999999</v>
      </c>
      <c r="O526" s="71">
        <f>SUMIFS(CALCULATION_quarterly_data!O:O,CALCULATION_quarterly_data!$A:$A,Quarter!$A526,CALCULATION_quarterly_data!$P:$P,Quarter!$B526,CALCULATION_quarterly_data!$C:$C,Quarter!$C526)</f>
        <v>686.1400000000001</v>
      </c>
    </row>
    <row r="527" spans="1:15" ht="16.5" customHeight="1">
      <c r="A527" s="96">
        <v>2023</v>
      </c>
      <c r="B527" s="108">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ht="16.5" customHeight="1">
      <c r="A528" s="96">
        <v>2023</v>
      </c>
      <c r="B528" s="108">
        <v>4</v>
      </c>
      <c r="C528" s="93" t="s">
        <v>49</v>
      </c>
      <c r="D528" s="70">
        <f>SUMIFS(CALCULATION_quarterly_data!D:D,CALCULATION_quarterly_data!$A:$A,Quarter!$A528,CALCULATION_quarterly_data!$P:$P,Quarter!$B528,CALCULATION_quarterly_data!$C:$C,Quarter!$C528)</f>
        <v>0.22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65.099999999999994</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230.32</v>
      </c>
    </row>
    <row r="529" spans="1:15" ht="16.5" customHeight="1">
      <c r="A529" s="96">
        <v>2023</v>
      </c>
      <c r="B529" s="108">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ht="16.5" customHeight="1">
      <c r="A530" s="96">
        <v>2023</v>
      </c>
      <c r="B530" s="108">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ht="16.5" customHeight="1">
      <c r="A531" s="96">
        <v>2023</v>
      </c>
      <c r="B531" s="108">
        <v>4</v>
      </c>
      <c r="C531" s="93" t="s">
        <v>52</v>
      </c>
      <c r="D531" s="70">
        <f>SUMIFS(CALCULATION_quarterly_data!D:D,CALCULATION_quarterly_data!$A:$A,Quarter!$A531,CALCULATION_quarterly_data!$P:$P,Quarter!$B531,CALCULATION_quarterly_data!$C:$C,Quarter!$C531)</f>
        <v>3249.4300000000003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3249.4300000000003</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873.99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66.13000000000001</v>
      </c>
      <c r="N531" s="71">
        <f>SUMIFS(CALCULATION_quarterly_data!N:N,CALCULATION_quarterly_data!$A:$A,Quarter!$A531,CALCULATION_quarterly_data!$P:$P,Quarter!$B531,CALCULATION_quarterly_data!$C:$C,Quarter!$C531)</f>
        <v>1061.74</v>
      </c>
      <c r="O531" s="71">
        <f>SUMIFS(CALCULATION_quarterly_data!O:O,CALCULATION_quarterly_data!$A:$A,Quarter!$A531,CALCULATION_quarterly_data!$P:$P,Quarter!$B531,CALCULATION_quarterly_data!$C:$C,Quarter!$C531)</f>
        <v>4311.17</v>
      </c>
    </row>
    <row r="532" spans="1:15" ht="16.5" customHeight="1">
      <c r="A532" s="96">
        <v>2023</v>
      </c>
      <c r="B532" s="108">
        <v>4</v>
      </c>
      <c r="C532" s="93" t="s">
        <v>69</v>
      </c>
      <c r="D532" s="70">
        <f>SUMIFS(CALCULATION_quarterly_data!D:D,CALCULATION_quarterly_data!$A:$A,Quarter!$A532,CALCULATION_quarterly_data!$P:$P,Quarter!$B532,CALCULATION_quarterly_data!$C:$C,Quarter!$C532)</f>
        <v>1031.5500000000002</v>
      </c>
      <c r="E532" s="70">
        <f>SUMIFS(CALCULATION_quarterly_data!E:E,CALCULATION_quarterly_data!$A:$A,Quarter!$A532,CALCULATION_quarterly_data!$P:$P,Quarter!$B532,CALCULATION_quarterly_data!$C:$C,Quarter!$C532)</f>
        <v>321.63</v>
      </c>
      <c r="F532" s="71">
        <f>SUMIFS(CALCULATION_quarterly_data!F:F,CALCULATION_quarterly_data!$A:$A,Quarter!$A532,CALCULATION_quarterly_data!$P:$P,Quarter!$B532,CALCULATION_quarterly_data!$C:$C,Quarter!$C532)</f>
        <v>1353.1799999999998</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41.710000000000008</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21.16</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72.289999999999992</v>
      </c>
      <c r="N532" s="71">
        <f>SUMIFS(CALCULATION_quarterly_data!N:N,CALCULATION_quarterly_data!$A:$A,Quarter!$A532,CALCULATION_quarterly_data!$P:$P,Quarter!$B532,CALCULATION_quarterly_data!$C:$C,Quarter!$C532)</f>
        <v>870.22</v>
      </c>
      <c r="O532" s="71">
        <f>SUMIFS(CALCULATION_quarterly_data!O:O,CALCULATION_quarterly_data!$A:$A,Quarter!$A532,CALCULATION_quarterly_data!$P:$P,Quarter!$B532,CALCULATION_quarterly_data!$C:$C,Quarter!$C532)</f>
        <v>2223.4</v>
      </c>
    </row>
    <row r="533" spans="1:15" ht="16.5" customHeight="1">
      <c r="A533" s="99">
        <v>2023</v>
      </c>
      <c r="B533" s="109">
        <v>4</v>
      </c>
      <c r="C533" s="94" t="s">
        <v>128</v>
      </c>
      <c r="D533" s="73">
        <f>SUMIFS(CALCULATION_quarterly_data!D:D,CALCULATION_quarterly_data!$A:$A,Quarter!$A533,CALCULATION_quarterly_data!$P:$P,Quarter!$B533,CALCULATION_quarterly_data!$C:$C,Quarter!$C533)</f>
        <v>9854.36</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10772.279999999999</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3390.6900000000005</v>
      </c>
      <c r="L533" s="73">
        <f>SUMIFS(CALCULATION_quarterly_data!L:L,CALCULATION_quarterly_data!$A:$A,Quarter!$A533,CALCULATION_quarterly_data!$P:$P,Quarter!$B533,CALCULATION_quarterly_data!$C:$C,Quarter!$C533)</f>
        <v>116.82000000000001</v>
      </c>
      <c r="M533" s="73">
        <f>SUMIFS(CALCULATION_quarterly_data!M:M,CALCULATION_quarterly_data!$A:$A,Quarter!$A533,CALCULATION_quarterly_data!$P:$P,Quarter!$B533,CALCULATION_quarterly_data!$C:$C,Quarter!$C533)</f>
        <v>770.0100000000001</v>
      </c>
      <c r="N533" s="74">
        <f>SUMIFS(CALCULATION_quarterly_data!N:N,CALCULATION_quarterly_data!$A:$A,Quarter!$A533,CALCULATION_quarterly_data!$P:$P,Quarter!$B533,CALCULATION_quarterly_data!$C:$C,Quarter!$C533)</f>
        <v>8040.41</v>
      </c>
      <c r="O533" s="74">
        <f>SUMIFS(CALCULATION_quarterly_data!O:O,CALCULATION_quarterly_data!$A:$A,Quarter!$A533,CALCULATION_quarterly_data!$P:$P,Quarter!$B533,CALCULATION_quarterly_data!$C:$C,Quarter!$C533)</f>
        <v>18812.689999999999</v>
      </c>
    </row>
    <row r="534" spans="1:15" ht="16.5" customHeight="1">
      <c r="A534" s="95">
        <v>2024</v>
      </c>
      <c r="B534" s="107">
        <v>1</v>
      </c>
      <c r="C534" s="92" t="s">
        <v>37</v>
      </c>
      <c r="D534" s="67">
        <f>SUMIFS(CALCULATION_quarterly_data!D:D,CALCULATION_quarterly_data!$A:$A,Quarter!$A534,CALCULATION_quarterly_data!$P:$P,Quarter!$B534,CALCULATION_quarterly_data!$C:$C,Quarter!$C534)</f>
        <v>0</v>
      </c>
      <c r="E534" s="67">
        <f>SUMIFS(CALCULATION_quarterly_data!E:E,CALCULATION_quarterly_data!$A:$A,Quarter!$A534,CALCULATION_quarterly_data!$P:$P,Quarter!$B534,CALCULATION_quarterly_data!$C:$C,Quarter!$C534)</f>
        <v>36.86</v>
      </c>
      <c r="F534" s="68">
        <f>SUMIFS(CALCULATION_quarterly_data!F:F,CALCULATION_quarterly_data!$A:$A,Quarter!$A534,CALCULATION_quarterly_data!$P:$P,Quarter!$B534,CALCULATION_quarterly_data!$C:$C,Quarter!$C534)</f>
        <v>36.86</v>
      </c>
      <c r="G534" s="67">
        <f>SUMIFS(CALCULATION_quarterly_data!G:G,CALCULATION_quarterly_data!$A:$A,Quarter!$A534,CALCULATION_quarterly_data!$P:$P,Quarter!$B534,CALCULATION_quarterly_data!$C:$C,Quarter!$C534)</f>
        <v>30.4</v>
      </c>
      <c r="H534" s="67">
        <f>SUMIFS(CALCULATION_quarterly_data!H:H,CALCULATION_quarterly_data!$A:$A,Quarter!$A534,CALCULATION_quarterly_data!$P:$P,Quarter!$B534,CALCULATION_quarterly_data!$C:$C,Quarter!$C534)</f>
        <v>14.709999999999999</v>
      </c>
      <c r="I534" s="67">
        <f>SUMIFS(CALCULATION_quarterly_data!I:I,CALCULATION_quarterly_data!$A:$A,Quarter!$A534,CALCULATION_quarterly_data!$P:$P,Quarter!$B534,CALCULATION_quarterly_data!$C:$C,Quarter!$C534)</f>
        <v>47.53</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288.12</v>
      </c>
      <c r="L534" s="67">
        <f>SUMIFS(CALCULATION_quarterly_data!L:L,CALCULATION_quarterly_data!$A:$A,Quarter!$A534,CALCULATION_quarterly_data!$P:$P,Quarter!$B534,CALCULATION_quarterly_data!$C:$C,Quarter!$C534)</f>
        <v>15.59</v>
      </c>
      <c r="M534" s="67">
        <f>SUMIFS(CALCULATION_quarterly_data!M:M,CALCULATION_quarterly_data!$A:$A,Quarter!$A534,CALCULATION_quarterly_data!$P:$P,Quarter!$B534,CALCULATION_quarterly_data!$C:$C,Quarter!$C534)</f>
        <v>53.23</v>
      </c>
      <c r="N534" s="68">
        <f>SUMIFS(CALCULATION_quarterly_data!N:N,CALCULATION_quarterly_data!$A:$A,Quarter!$A534,CALCULATION_quarterly_data!$P:$P,Quarter!$B534,CALCULATION_quarterly_data!$C:$C,Quarter!$C534)</f>
        <v>449.58000000000004</v>
      </c>
      <c r="O534" s="68">
        <f>SUMIFS(CALCULATION_quarterly_data!O:O,CALCULATION_quarterly_data!$A:$A,Quarter!$A534,CALCULATION_quarterly_data!$P:$P,Quarter!$B534,CALCULATION_quarterly_data!$C:$C,Quarter!$C534)</f>
        <v>486.44</v>
      </c>
    </row>
    <row r="535" spans="1:15" ht="16.5" customHeight="1">
      <c r="A535" s="96">
        <v>2024</v>
      </c>
      <c r="B535" s="108">
        <v>1</v>
      </c>
      <c r="C535" s="93" t="s">
        <v>38</v>
      </c>
      <c r="D535" s="70">
        <f>SUMIFS(CALCULATION_quarterly_data!D:D,CALCULATION_quarterly_data!$A:$A,Quarter!$A535,CALCULATION_quarterly_data!$P:$P,Quarter!$B535,CALCULATION_quarterly_data!$C:$C,Quarter!$C535)</f>
        <v>340.46</v>
      </c>
      <c r="E535" s="70">
        <f>SUMIFS(CALCULATION_quarterly_data!E:E,CALCULATION_quarterly_data!$A:$A,Quarter!$A535,CALCULATION_quarterly_data!$P:$P,Quarter!$B535,CALCULATION_quarterly_data!$C:$C,Quarter!$C535)</f>
        <v>0</v>
      </c>
      <c r="F535" s="71">
        <f>SUMIFS(CALCULATION_quarterly_data!F:F,CALCULATION_quarterly_data!$A:$A,Quarter!$A535,CALCULATION_quarterly_data!$P:$P,Quarter!$B535,CALCULATION_quarterly_data!$C:$C,Quarter!$C535)</f>
        <v>340.46</v>
      </c>
      <c r="G535" s="70">
        <f>SUMIFS(CALCULATION_quarterly_data!G:G,CALCULATION_quarterly_data!$A:$A,Quarter!$A535,CALCULATION_quarterly_data!$P:$P,Quarter!$B535,CALCULATION_quarterly_data!$C:$C,Quarter!$C535)</f>
        <v>0</v>
      </c>
      <c r="H535" s="70">
        <f>SUMIFS(CALCULATION_quarterly_data!H:H,CALCULATION_quarterly_data!$A:$A,Quarter!$A535,CALCULATION_quarterly_data!$P:$P,Quarter!$B535,CALCULATION_quarterly_data!$C:$C,Quarter!$C535)</f>
        <v>0</v>
      </c>
      <c r="I535" s="70">
        <f>SUMIFS(CALCULATION_quarterly_data!I:I,CALCULATION_quarterly_data!$A:$A,Quarter!$A535,CALCULATION_quarterly_data!$P:$P,Quarter!$B535,CALCULATION_quarterly_data!$C:$C,Quarter!$C535)</f>
        <v>0</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0</v>
      </c>
      <c r="L535" s="70">
        <f>SUMIFS(CALCULATION_quarterly_data!L:L,CALCULATION_quarterly_data!$A:$A,Quarter!$A535,CALCULATION_quarterly_data!$P:$P,Quarter!$B535,CALCULATION_quarterly_data!$C:$C,Quarter!$C535)</f>
        <v>0</v>
      </c>
      <c r="M535" s="70">
        <f>SUMIFS(CALCULATION_quarterly_data!M:M,CALCULATION_quarterly_data!$A:$A,Quarter!$A535,CALCULATION_quarterly_data!$P:$P,Quarter!$B535,CALCULATION_quarterly_data!$C:$C,Quarter!$C535)</f>
        <v>0.59</v>
      </c>
      <c r="N535" s="71">
        <f>SUMIFS(CALCULATION_quarterly_data!N:N,CALCULATION_quarterly_data!$A:$A,Quarter!$A535,CALCULATION_quarterly_data!$P:$P,Quarter!$B535,CALCULATION_quarterly_data!$C:$C,Quarter!$C535)</f>
        <v>0.59</v>
      </c>
      <c r="O535" s="71">
        <f>SUMIFS(CALCULATION_quarterly_data!O:O,CALCULATION_quarterly_data!$A:$A,Quarter!$A535,CALCULATION_quarterly_data!$P:$P,Quarter!$B535,CALCULATION_quarterly_data!$C:$C,Quarter!$C535)</f>
        <v>341.05</v>
      </c>
    </row>
    <row r="536" spans="1:15" ht="16.5" customHeight="1">
      <c r="A536" s="96">
        <v>2024</v>
      </c>
      <c r="B536" s="108">
        <v>1</v>
      </c>
      <c r="C536" s="93" t="s">
        <v>39</v>
      </c>
      <c r="D536" s="70">
        <f>SUMIFS(CALCULATION_quarterly_data!D:D,CALCULATION_quarterly_data!$A:$A,Quarter!$A536,CALCULATION_quarterly_data!$P:$P,Quarter!$B536,CALCULATION_quarterly_data!$C:$C,Quarter!$C536)</f>
        <v>0</v>
      </c>
      <c r="E536" s="70">
        <f>SUMIFS(CALCULATION_quarterly_data!E:E,CALCULATION_quarterly_data!$A:$A,Quarter!$A536,CALCULATION_quarterly_data!$P:$P,Quarter!$B536,CALCULATION_quarterly_data!$C:$C,Quarter!$C536)</f>
        <v>1.35</v>
      </c>
      <c r="F536" s="71">
        <f>SUMIFS(CALCULATION_quarterly_data!F:F,CALCULATION_quarterly_data!$A:$A,Quarter!$A536,CALCULATION_quarterly_data!$P:$P,Quarter!$B536,CALCULATION_quarterly_data!$C:$C,Quarter!$C536)</f>
        <v>1.35</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72.02</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44.01</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0.02</v>
      </c>
      <c r="N536" s="71">
        <f>SUMIFS(CALCULATION_quarterly_data!N:N,CALCULATION_quarterly_data!$A:$A,Quarter!$A536,CALCULATION_quarterly_data!$P:$P,Quarter!$B536,CALCULATION_quarterly_data!$C:$C,Quarter!$C536)</f>
        <v>116.05</v>
      </c>
      <c r="O536" s="71">
        <f>SUMIFS(CALCULATION_quarterly_data!O:O,CALCULATION_quarterly_data!$A:$A,Quarter!$A536,CALCULATION_quarterly_data!$P:$P,Quarter!$B536,CALCULATION_quarterly_data!$C:$C,Quarter!$C536)</f>
        <v>117.4</v>
      </c>
    </row>
    <row r="537" spans="1:15" ht="16.5" customHeight="1">
      <c r="A537" s="96">
        <v>2024</v>
      </c>
      <c r="B537" s="108">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ht="16.5" customHeight="1">
      <c r="A538" s="96">
        <v>2024</v>
      </c>
      <c r="B538" s="108">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ht="16.5" customHeight="1">
      <c r="A539" s="96">
        <v>2024</v>
      </c>
      <c r="B539" s="108">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ht="16.5" customHeight="1">
      <c r="A540" s="96">
        <v>2024</v>
      </c>
      <c r="B540" s="108">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ht="16.5" customHeight="1">
      <c r="A541" s="96">
        <v>2024</v>
      </c>
      <c r="B541" s="108">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ht="16.5" customHeight="1">
      <c r="A542" s="96">
        <v>2024</v>
      </c>
      <c r="B542" s="108">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ht="16.5" customHeight="1">
      <c r="A543" s="96">
        <v>2024</v>
      </c>
      <c r="B543" s="108">
        <v>1</v>
      </c>
      <c r="C543" s="93" t="s">
        <v>44</v>
      </c>
      <c r="D543" s="70">
        <f>SUMIFS(CALCULATION_quarterly_data!D:D,CALCULATION_quarterly_data!$A:$A,Quarter!$A543,CALCULATION_quarterly_data!$P:$P,Quarter!$B543,CALCULATION_quarterly_data!$C:$C,Quarter!$C543)</f>
        <v>0.64</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66.89</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99.419999999999987</v>
      </c>
      <c r="K543" s="70">
        <f>SUMIFS(CALCULATION_quarterly_data!K:K,CALCULATION_quarterly_data!$A:$A,Quarter!$A543,CALCULATION_quarterly_data!$P:$P,Quarter!$B543,CALCULATION_quarterly_data!$C:$C,Quarter!$C543)</f>
        <v>819.22</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1643.7000000000003</v>
      </c>
      <c r="O543" s="71">
        <f>SUMIFS(CALCULATION_quarterly_data!O:O,CALCULATION_quarterly_data!$A:$A,Quarter!$A543,CALCULATION_quarterly_data!$P:$P,Quarter!$B543,CALCULATION_quarterly_data!$C:$C,Quarter!$C543)</f>
        <v>1710.5900000000001</v>
      </c>
    </row>
    <row r="544" spans="1:15" ht="16.5" customHeight="1">
      <c r="A544" s="96">
        <v>2024</v>
      </c>
      <c r="B544" s="108">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ht="16.5" customHeight="1">
      <c r="A545" s="96">
        <v>2024</v>
      </c>
      <c r="B545" s="108">
        <v>1</v>
      </c>
      <c r="C545" s="93" t="s">
        <v>46</v>
      </c>
      <c r="D545" s="70">
        <f>SUMIFS(CALCULATION_quarterly_data!D:D,CALCULATION_quarterly_data!$A:$A,Quarter!$A545,CALCULATION_quarterly_data!$P:$P,Quarter!$B545,CALCULATION_quarterly_data!$C:$C,Quarter!$C545)</f>
        <v>3108.32</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3108.32</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3397.5299999999997</v>
      </c>
    </row>
    <row r="546" spans="1:15" ht="16.5" customHeight="1">
      <c r="A546" s="96">
        <v>2024</v>
      </c>
      <c r="B546" s="108">
        <v>1</v>
      </c>
      <c r="C546" s="93" t="s">
        <v>89</v>
      </c>
      <c r="D546" s="70">
        <f>SUMIFS(CALCULATION_quarterly_data!D:D,CALCULATION_quarterly_data!$A:$A,Quarter!$A546,CALCULATION_quarterly_data!$P:$P,Quarter!$B546,CALCULATION_quarterly_data!$C:$C,Quarter!$C546)</f>
        <v>0</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0</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85.1</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v>
      </c>
      <c r="N546" s="71">
        <f>SUMIFS(CALCULATION_quarterly_data!N:N,CALCULATION_quarterly_data!$A:$A,Quarter!$A546,CALCULATION_quarterly_data!$P:$P,Quarter!$B546,CALCULATION_quarterly_data!$C:$C,Quarter!$C546)</f>
        <v>85.1</v>
      </c>
      <c r="O546" s="71">
        <f>SUMIFS(CALCULATION_quarterly_data!O:O,CALCULATION_quarterly_data!$A:$A,Quarter!$A546,CALCULATION_quarterly_data!$P:$P,Quarter!$B546,CALCULATION_quarterly_data!$C:$C,Quarter!$C546)</f>
        <v>85.1</v>
      </c>
    </row>
    <row r="547" spans="1:15" ht="16.5" customHeight="1">
      <c r="A547" s="96">
        <v>2024</v>
      </c>
      <c r="B547" s="108">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ht="16.5" customHeight="1">
      <c r="A548" s="96">
        <v>2024</v>
      </c>
      <c r="B548" s="108">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94.84</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352.08000000000004</v>
      </c>
      <c r="O548" s="71">
        <f>SUMIFS(CALCULATION_quarterly_data!O:O,CALCULATION_quarterly_data!$A:$A,Quarter!$A548,CALCULATION_quarterly_data!$P:$P,Quarter!$B548,CALCULATION_quarterly_data!$C:$C,Quarter!$C548)</f>
        <v>461.76</v>
      </c>
    </row>
    <row r="549" spans="1:15" ht="16.5" customHeight="1">
      <c r="A549" s="96">
        <v>2024</v>
      </c>
      <c r="B549" s="108">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ht="16.5" customHeight="1">
      <c r="A550" s="96">
        <v>2024</v>
      </c>
      <c r="B550" s="108">
        <v>1</v>
      </c>
      <c r="C550" s="93" t="s">
        <v>49</v>
      </c>
      <c r="D550" s="70">
        <f>SUMIFS(CALCULATION_quarterly_data!D:D,CALCULATION_quarterly_data!$A:$A,Quarter!$A550,CALCULATION_quarterly_data!$P:$P,Quarter!$B550,CALCULATION_quarterly_data!$C:$C,Quarter!$C550)</f>
        <v>0.18</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189.85000000000002</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226.24</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293.97000000000003</v>
      </c>
      <c r="O550" s="71">
        <f>SUMIFS(CALCULATION_quarterly_data!O:O,CALCULATION_quarterly_data!$A:$A,Quarter!$A550,CALCULATION_quarterly_data!$P:$P,Quarter!$B550,CALCULATION_quarterly_data!$C:$C,Quarter!$C550)</f>
        <v>483.82</v>
      </c>
    </row>
    <row r="551" spans="1:15" ht="16.5" customHeight="1">
      <c r="A551" s="96">
        <v>2024</v>
      </c>
      <c r="B551" s="108">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ht="16.5" customHeight="1">
      <c r="A552" s="96">
        <v>2024</v>
      </c>
      <c r="B552" s="108">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ht="16.5" customHeight="1">
      <c r="A553" s="96">
        <v>2024</v>
      </c>
      <c r="B553" s="108">
        <v>1</v>
      </c>
      <c r="C553" s="93" t="s">
        <v>52</v>
      </c>
      <c r="D553" s="70">
        <f>SUMIFS(CALCULATION_quarterly_data!D:D,CALCULATION_quarterly_data!$A:$A,Quarter!$A553,CALCULATION_quarterly_data!$P:$P,Quarter!$B553,CALCULATION_quarterly_data!$C:$C,Quarter!$C553)</f>
        <v>4235.51</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4235.51</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949.66</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1168.25</v>
      </c>
      <c r="O553" s="71">
        <f>SUMIFS(CALCULATION_quarterly_data!O:O,CALCULATION_quarterly_data!$A:$A,Quarter!$A553,CALCULATION_quarterly_data!$P:$P,Quarter!$B553,CALCULATION_quarterly_data!$C:$C,Quarter!$C553)</f>
        <v>5403.7599999999993</v>
      </c>
    </row>
    <row r="554" spans="1:15" ht="16.5" customHeight="1">
      <c r="A554" s="96">
        <v>2024</v>
      </c>
      <c r="B554" s="108">
        <v>1</v>
      </c>
      <c r="C554" s="93" t="s">
        <v>69</v>
      </c>
      <c r="D554" s="70">
        <f>SUMIFS(CALCULATION_quarterly_data!D:D,CALCULATION_quarterly_data!$A:$A,Quarter!$A554,CALCULATION_quarterly_data!$P:$P,Quarter!$B554,CALCULATION_quarterly_data!$C:$C,Quarter!$C554)</f>
        <v>1121.7</v>
      </c>
      <c r="E554" s="70">
        <f>SUMIFS(CALCULATION_quarterly_data!E:E,CALCULATION_quarterly_data!$A:$A,Quarter!$A554,CALCULATION_quarterly_data!$P:$P,Quarter!$B554,CALCULATION_quarterly_data!$C:$C,Quarter!$C554)</f>
        <v>295.8</v>
      </c>
      <c r="F554" s="71">
        <f>SUMIFS(CALCULATION_quarterly_data!F:F,CALCULATION_quarterly_data!$A:$A,Quarter!$A554,CALCULATION_quarterly_data!$P:$P,Quarter!$B554,CALCULATION_quarterly_data!$C:$C,Quarter!$C554)</f>
        <v>1417.5</v>
      </c>
      <c r="G554" s="70">
        <f>SUMIFS(CALCULATION_quarterly_data!G:G,CALCULATION_quarterly_data!$A:$A,Quarter!$A554,CALCULATION_quarterly_data!$P:$P,Quarter!$B554,CALCULATION_quarterly_data!$C:$C,Quarter!$C554)</f>
        <v>112.61999999999999</v>
      </c>
      <c r="H554" s="70">
        <f>SUMIFS(CALCULATION_quarterly_data!H:H,CALCULATION_quarterly_data!$A:$A,Quarter!$A554,CALCULATION_quarterly_data!$P:$P,Quarter!$B554,CALCULATION_quarterly_data!$C:$C,Quarter!$C554)</f>
        <v>112.56</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60.650000000000006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v>
      </c>
      <c r="N554" s="71">
        <f>SUMIFS(CALCULATION_quarterly_data!N:N,CALCULATION_quarterly_data!$A:$A,Quarter!$A554,CALCULATION_quarterly_data!$P:$P,Quarter!$B554,CALCULATION_quarterly_data!$C:$C,Quarter!$C554)</f>
        <v>609.1400000000001</v>
      </c>
      <c r="O554" s="71">
        <f>SUMIFS(CALCULATION_quarterly_data!O:O,CALCULATION_quarterly_data!$A:$A,Quarter!$A554,CALCULATION_quarterly_data!$P:$P,Quarter!$B554,CALCULATION_quarterly_data!$C:$C,Quarter!$C554)</f>
        <v>2026.6399999999999</v>
      </c>
    </row>
    <row r="555" spans="1:15" ht="16.5" customHeight="1">
      <c r="A555" s="99">
        <v>2024</v>
      </c>
      <c r="B555" s="109">
        <v>1</v>
      </c>
      <c r="C555" s="94" t="s">
        <v>128</v>
      </c>
      <c r="D555" s="73">
        <f>SUMIFS(CALCULATION_quarterly_data!D:D,CALCULATION_quarterly_data!$A:$A,Quarter!$A555,CALCULATION_quarterly_data!$P:$P,Quarter!$B555,CALCULATION_quarterly_data!$C:$C,Quarter!$C555)</f>
        <v>10048.369999999999</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10993.11</v>
      </c>
      <c r="G555" s="73">
        <f>SUMIFS(CALCULATION_quarterly_data!G:G,CALCULATION_quarterly_data!$A:$A,Quarter!$A555,CALCULATION_quarterly_data!$P:$P,Quarter!$B555,CALCULATION_quarterly_data!$C:$C,Quarter!$C555)</f>
        <v>158.31</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190.38</v>
      </c>
      <c r="K555" s="73">
        <f>SUMIFS(CALCULATION_quarterly_data!K:K,CALCULATION_quarterly_data!$A:$A,Quarter!$A555,CALCULATION_quarterly_data!$P:$P,Quarter!$B555,CALCULATION_quarterly_data!$C:$C,Quarter!$C555)</f>
        <v>3062.44</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7459.07</v>
      </c>
      <c r="O555" s="74">
        <f>SUMIFS(CALCULATION_quarterly_data!O:O,CALCULATION_quarterly_data!$A:$A,Quarter!$A555,CALCULATION_quarterly_data!$P:$P,Quarter!$B555,CALCULATION_quarterly_data!$C:$C,Quarter!$C555)</f>
        <v>18452.18</v>
      </c>
    </row>
    <row r="556" spans="1:15" ht="16.5" customHeight="1">
      <c r="A556" s="95">
        <v>2024</v>
      </c>
      <c r="B556" s="107">
        <v>2</v>
      </c>
      <c r="C556" s="92" t="s">
        <v>37</v>
      </c>
      <c r="D556" s="67">
        <f>SUMIFS(CALCULATION_quarterly_data!D:D,CALCULATION_quarterly_data!$A:$A,Quarter!$A556,CALCULATION_quarterly_data!$P:$P,Quarter!$B556,CALCULATION_quarterly_data!$C:$C,Quarter!$C556)</f>
        <v>0</v>
      </c>
      <c r="E556" s="67">
        <f>SUMIFS(CALCULATION_quarterly_data!E:E,CALCULATION_quarterly_data!$A:$A,Quarter!$A556,CALCULATION_quarterly_data!$P:$P,Quarter!$B556,CALCULATION_quarterly_data!$C:$C,Quarter!$C556)</f>
        <v>50.83</v>
      </c>
      <c r="F556" s="68">
        <f>SUMIFS(CALCULATION_quarterly_data!F:F,CALCULATION_quarterly_data!$A:$A,Quarter!$A556,CALCULATION_quarterly_data!$P:$P,Quarter!$B556,CALCULATION_quarterly_data!$C:$C,Quarter!$C556)</f>
        <v>50.83</v>
      </c>
      <c r="G556" s="67">
        <f>SUMIFS(CALCULATION_quarterly_data!G:G,CALCULATION_quarterly_data!$A:$A,Quarter!$A556,CALCULATION_quarterly_data!$P:$P,Quarter!$B556,CALCULATION_quarterly_data!$C:$C,Quarter!$C556)</f>
        <v>3.83</v>
      </c>
      <c r="H556" s="67">
        <f>SUMIFS(CALCULATION_quarterly_data!H:H,CALCULATION_quarterly_data!$A:$A,Quarter!$A556,CALCULATION_quarterly_data!$P:$P,Quarter!$B556,CALCULATION_quarterly_data!$C:$C,Quarter!$C556)</f>
        <v>359.64</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687.71</v>
      </c>
      <c r="L556" s="67">
        <f>SUMIFS(CALCULATION_quarterly_data!L:L,CALCULATION_quarterly_data!$A:$A,Quarter!$A556,CALCULATION_quarterly_data!$P:$P,Quarter!$B556,CALCULATION_quarterly_data!$C:$C,Quarter!$C556)</f>
        <v>6</v>
      </c>
      <c r="M556" s="67">
        <f>SUMIFS(CALCULATION_quarterly_data!M:M,CALCULATION_quarterly_data!$A:$A,Quarter!$A556,CALCULATION_quarterly_data!$P:$P,Quarter!$B556,CALCULATION_quarterly_data!$C:$C,Quarter!$C556)</f>
        <v>31.28</v>
      </c>
      <c r="N556" s="68">
        <f>SUMIFS(CALCULATION_quarterly_data!N:N,CALCULATION_quarterly_data!$A:$A,Quarter!$A556,CALCULATION_quarterly_data!$P:$P,Quarter!$B556,CALCULATION_quarterly_data!$C:$C,Quarter!$C556)</f>
        <v>1088.46</v>
      </c>
      <c r="O556" s="68">
        <f>SUMIFS(CALCULATION_quarterly_data!O:O,CALCULATION_quarterly_data!$A:$A,Quarter!$A556,CALCULATION_quarterly_data!$P:$P,Quarter!$B556,CALCULATION_quarterly_data!$C:$C,Quarter!$C556)</f>
        <v>1139.29</v>
      </c>
    </row>
    <row r="557" spans="1:15" ht="16.5" customHeight="1">
      <c r="A557" s="96">
        <v>2024</v>
      </c>
      <c r="B557" s="108">
        <v>2</v>
      </c>
      <c r="C557" s="93" t="s">
        <v>38</v>
      </c>
      <c r="D557" s="70">
        <f>SUMIFS(CALCULATION_quarterly_data!D:D,CALCULATION_quarterly_data!$A:$A,Quarter!$A557,CALCULATION_quarterly_data!$P:$P,Quarter!$B557,CALCULATION_quarterly_data!$C:$C,Quarter!$C557)</f>
        <v>235.12</v>
      </c>
      <c r="E557" s="70">
        <f>SUMIFS(CALCULATION_quarterly_data!E:E,CALCULATION_quarterly_data!$A:$A,Quarter!$A557,CALCULATION_quarterly_data!$P:$P,Quarter!$B557,CALCULATION_quarterly_data!$C:$C,Quarter!$C557)</f>
        <v>0</v>
      </c>
      <c r="F557" s="71">
        <f>SUMIFS(CALCULATION_quarterly_data!F:F,CALCULATION_quarterly_data!$A:$A,Quarter!$A557,CALCULATION_quarterly_data!$P:$P,Quarter!$B557,CALCULATION_quarterly_data!$C:$C,Quarter!$C557)</f>
        <v>235.12</v>
      </c>
      <c r="G557" s="70">
        <f>SUMIFS(CALCULATION_quarterly_data!G:G,CALCULATION_quarterly_data!$A:$A,Quarter!$A557,CALCULATION_quarterly_data!$P:$P,Quarter!$B557,CALCULATION_quarterly_data!$C:$C,Quarter!$C557)</f>
        <v>0</v>
      </c>
      <c r="H557" s="70">
        <f>SUMIFS(CALCULATION_quarterly_data!H:H,CALCULATION_quarterly_data!$A:$A,Quarter!$A557,CALCULATION_quarterly_data!$P:$P,Quarter!$B557,CALCULATION_quarterly_data!$C:$C,Quarter!$C557)</f>
        <v>0</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0</v>
      </c>
      <c r="L557" s="70">
        <f>SUMIFS(CALCULATION_quarterly_data!L:L,CALCULATION_quarterly_data!$A:$A,Quarter!$A557,CALCULATION_quarterly_data!$P:$P,Quarter!$B557,CALCULATION_quarterly_data!$C:$C,Quarter!$C557)</f>
        <v>0</v>
      </c>
      <c r="M557" s="70">
        <f>SUMIFS(CALCULATION_quarterly_data!M:M,CALCULATION_quarterly_data!$A:$A,Quarter!$A557,CALCULATION_quarterly_data!$P:$P,Quarter!$B557,CALCULATION_quarterly_data!$C:$C,Quarter!$C557)</f>
        <v>0.55000000000000004</v>
      </c>
      <c r="N557" s="71">
        <f>SUMIFS(CALCULATION_quarterly_data!N:N,CALCULATION_quarterly_data!$A:$A,Quarter!$A557,CALCULATION_quarterly_data!$P:$P,Quarter!$B557,CALCULATION_quarterly_data!$C:$C,Quarter!$C557)</f>
        <v>0.55000000000000004</v>
      </c>
      <c r="O557" s="71">
        <f>SUMIFS(CALCULATION_quarterly_data!O:O,CALCULATION_quarterly_data!$A:$A,Quarter!$A557,CALCULATION_quarterly_data!$P:$P,Quarter!$B557,CALCULATION_quarterly_data!$C:$C,Quarter!$C557)</f>
        <v>235.67</v>
      </c>
    </row>
    <row r="558" spans="1:15" ht="16.5" customHeight="1">
      <c r="A558" s="96">
        <v>2024</v>
      </c>
      <c r="B558" s="108">
        <v>2</v>
      </c>
      <c r="C558" s="93" t="s">
        <v>39</v>
      </c>
      <c r="D558" s="70">
        <f>SUMIFS(CALCULATION_quarterly_data!D:D,CALCULATION_quarterly_data!$A:$A,Quarter!$A558,CALCULATION_quarterly_data!$P:$P,Quarter!$B558,CALCULATION_quarterly_data!$C:$C,Quarter!$C558)</f>
        <v>0</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0</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2.57</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7.0000000000000007E-2</v>
      </c>
      <c r="N558" s="71">
        <f>SUMIFS(CALCULATION_quarterly_data!N:N,CALCULATION_quarterly_data!$A:$A,Quarter!$A558,CALCULATION_quarterly_data!$P:$P,Quarter!$B558,CALCULATION_quarterly_data!$C:$C,Quarter!$C558)</f>
        <v>2.6399999999999997</v>
      </c>
      <c r="O558" s="71">
        <f>SUMIFS(CALCULATION_quarterly_data!O:O,CALCULATION_quarterly_data!$A:$A,Quarter!$A558,CALCULATION_quarterly_data!$P:$P,Quarter!$B558,CALCULATION_quarterly_data!$C:$C,Quarter!$C558)</f>
        <v>2.6399999999999997</v>
      </c>
    </row>
    <row r="559" spans="1:15" ht="16.5" customHeight="1">
      <c r="A559" s="96">
        <v>2024</v>
      </c>
      <c r="B559" s="108">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ht="16.5" customHeight="1">
      <c r="A560" s="96">
        <v>2024</v>
      </c>
      <c r="B560" s="108">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ht="16.5" customHeight="1">
      <c r="A561" s="96">
        <v>2024</v>
      </c>
      <c r="B561" s="108">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ht="16.5" customHeight="1">
      <c r="A562" s="96">
        <v>2024</v>
      </c>
      <c r="B562" s="108">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ht="16.5" customHeight="1">
      <c r="A563" s="96">
        <v>2024</v>
      </c>
      <c r="B563" s="108">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ht="16.5" customHeight="1">
      <c r="A564" s="96">
        <v>2024</v>
      </c>
      <c r="B564" s="108">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ht="16.5" customHeight="1">
      <c r="A565" s="96">
        <v>2024</v>
      </c>
      <c r="B565" s="108">
        <v>2</v>
      </c>
      <c r="C565" s="93" t="s">
        <v>44</v>
      </c>
      <c r="D565" s="70">
        <f>SUMIFS(CALCULATION_quarterly_data!D:D,CALCULATION_quarterly_data!$A:$A,Quarter!$A565,CALCULATION_quarterly_data!$P:$P,Quarter!$B565,CALCULATION_quarterly_data!$C:$C,Quarter!$C565)</f>
        <v>0.25</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304.02</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167.11</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610.78</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212.24</v>
      </c>
      <c r="N565" s="71">
        <f>SUMIFS(CALCULATION_quarterly_data!N:N,CALCULATION_quarterly_data!$A:$A,Quarter!$A565,CALCULATION_quarterly_data!$P:$P,Quarter!$B565,CALCULATION_quarterly_data!$C:$C,Quarter!$C565)</f>
        <v>1342.04</v>
      </c>
      <c r="O565" s="71">
        <f>SUMIFS(CALCULATION_quarterly_data!O:O,CALCULATION_quarterly_data!$A:$A,Quarter!$A565,CALCULATION_quarterly_data!$P:$P,Quarter!$B565,CALCULATION_quarterly_data!$C:$C,Quarter!$C565)</f>
        <v>1646.06</v>
      </c>
    </row>
    <row r="566" spans="1:15" ht="16.5" customHeight="1">
      <c r="A566" s="96">
        <v>2024</v>
      </c>
      <c r="B566" s="108">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ht="16.5" customHeight="1">
      <c r="A567" s="96">
        <v>2024</v>
      </c>
      <c r="B567" s="108">
        <v>2</v>
      </c>
      <c r="C567" s="93" t="s">
        <v>46</v>
      </c>
      <c r="D567" s="70">
        <f>SUMIFS(CALCULATION_quarterly_data!D:D,CALCULATION_quarterly_data!$A:$A,Quarter!$A567,CALCULATION_quarterly_data!$P:$P,Quarter!$B567,CALCULATION_quarterly_data!$C:$C,Quarter!$C567)</f>
        <v>3031.58</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3031.58</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37.119999999999997</v>
      </c>
      <c r="N567" s="71">
        <f>SUMIFS(CALCULATION_quarterly_data!N:N,CALCULATION_quarterly_data!$A:$A,Quarter!$A567,CALCULATION_quarterly_data!$P:$P,Quarter!$B567,CALCULATION_quarterly_data!$C:$C,Quarter!$C567)</f>
        <v>193.35</v>
      </c>
      <c r="O567" s="71">
        <f>SUMIFS(CALCULATION_quarterly_data!O:O,CALCULATION_quarterly_data!$A:$A,Quarter!$A567,CALCULATION_quarterly_data!$P:$P,Quarter!$B567,CALCULATION_quarterly_data!$C:$C,Quarter!$C567)</f>
        <v>3224.93</v>
      </c>
    </row>
    <row r="568" spans="1:15" ht="16.5" customHeight="1">
      <c r="A568" s="96">
        <v>2024</v>
      </c>
      <c r="B568" s="108">
        <v>2</v>
      </c>
      <c r="C568" s="93" t="s">
        <v>89</v>
      </c>
      <c r="D568" s="70">
        <f>SUMIFS(CALCULATION_quarterly_data!D:D,CALCULATION_quarterly_data!$A:$A,Quarter!$A568,CALCULATION_quarterly_data!$P:$P,Quarter!$B568,CALCULATION_quarterly_data!$C:$C,Quarter!$C568)</f>
        <v>0</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0</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42.150000000000006</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42.150000000000006</v>
      </c>
      <c r="O568" s="71">
        <f>SUMIFS(CALCULATION_quarterly_data!O:O,CALCULATION_quarterly_data!$A:$A,Quarter!$A568,CALCULATION_quarterly_data!$P:$P,Quarter!$B568,CALCULATION_quarterly_data!$C:$C,Quarter!$C568)</f>
        <v>42.150000000000006</v>
      </c>
    </row>
    <row r="569" spans="1:15" ht="16.5" customHeight="1">
      <c r="A569" s="96">
        <v>2024</v>
      </c>
      <c r="B569" s="108">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ht="16.5" customHeight="1">
      <c r="A570" s="96">
        <v>2024</v>
      </c>
      <c r="B570" s="108">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254.13</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429.8</v>
      </c>
      <c r="O570" s="71">
        <f>SUMIFS(CALCULATION_quarterly_data!O:O,CALCULATION_quarterly_data!$A:$A,Quarter!$A570,CALCULATION_quarterly_data!$P:$P,Quarter!$B570,CALCULATION_quarterly_data!$C:$C,Quarter!$C570)</f>
        <v>525.87</v>
      </c>
    </row>
    <row r="571" spans="1:15" ht="16.5" customHeight="1">
      <c r="A571" s="96">
        <v>2024</v>
      </c>
      <c r="B571" s="108">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ht="16.5" customHeight="1">
      <c r="A572" s="96">
        <v>2024</v>
      </c>
      <c r="B572" s="108">
        <v>2</v>
      </c>
      <c r="C572" s="93" t="s">
        <v>49</v>
      </c>
      <c r="D572" s="70">
        <f>SUMIFS(CALCULATION_quarterly_data!D:D,CALCULATION_quarterly_data!$A:$A,Quarter!$A572,CALCULATION_quarterly_data!$P:$P,Quarter!$B572,CALCULATION_quarterly_data!$C:$C,Quarter!$C572)</f>
        <v>0.16999999999999998</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98.070000000000007</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82.38</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73.31</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11.23</v>
      </c>
      <c r="N572" s="71">
        <f>SUMIFS(CALCULATION_quarterly_data!N:N,CALCULATION_quarterly_data!$A:$A,Quarter!$A572,CALCULATION_quarterly_data!$P:$P,Quarter!$B572,CALCULATION_quarterly_data!$C:$C,Quarter!$C572)</f>
        <v>169.44</v>
      </c>
      <c r="O572" s="71">
        <f>SUMIFS(CALCULATION_quarterly_data!O:O,CALCULATION_quarterly_data!$A:$A,Quarter!$A572,CALCULATION_quarterly_data!$P:$P,Quarter!$B572,CALCULATION_quarterly_data!$C:$C,Quarter!$C572)</f>
        <v>267.51</v>
      </c>
    </row>
    <row r="573" spans="1:15" ht="16.5" customHeight="1">
      <c r="A573" s="96">
        <v>2024</v>
      </c>
      <c r="B573" s="108">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ht="16.5" customHeight="1">
      <c r="A574" s="96">
        <v>2024</v>
      </c>
      <c r="B574" s="108">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ht="16.5" customHeight="1">
      <c r="A575" s="96">
        <v>2024</v>
      </c>
      <c r="B575" s="108">
        <v>2</v>
      </c>
      <c r="C575" s="93" t="s">
        <v>52</v>
      </c>
      <c r="D575" s="70">
        <f>SUMIFS(CALCULATION_quarterly_data!D:D,CALCULATION_quarterly_data!$A:$A,Quarter!$A575,CALCULATION_quarterly_data!$P:$P,Quarter!$B575,CALCULATION_quarterly_data!$C:$C,Quarter!$C575)</f>
        <v>3997.84</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3997.84</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1259.29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78.22999999999999</v>
      </c>
      <c r="N575" s="71">
        <f>SUMIFS(CALCULATION_quarterly_data!N:N,CALCULATION_quarterly_data!$A:$A,Quarter!$A575,CALCULATION_quarterly_data!$P:$P,Quarter!$B575,CALCULATION_quarterly_data!$C:$C,Quarter!$C575)</f>
        <v>1423.1599999999999</v>
      </c>
      <c r="O575" s="71">
        <f>SUMIFS(CALCULATION_quarterly_data!O:O,CALCULATION_quarterly_data!$A:$A,Quarter!$A575,CALCULATION_quarterly_data!$P:$P,Quarter!$B575,CALCULATION_quarterly_data!$C:$C,Quarter!$C575)</f>
        <v>5421</v>
      </c>
    </row>
    <row r="576" spans="1:15" ht="16.5" customHeight="1">
      <c r="A576" s="96">
        <v>2024</v>
      </c>
      <c r="B576" s="108">
        <v>2</v>
      </c>
      <c r="C576" s="93" t="s">
        <v>69</v>
      </c>
      <c r="D576" s="70">
        <f>SUMIFS(CALCULATION_quarterly_data!D:D,CALCULATION_quarterly_data!$A:$A,Quarter!$A576,CALCULATION_quarterly_data!$P:$P,Quarter!$B576,CALCULATION_quarterly_data!$C:$C,Quarter!$C576)</f>
        <v>1565.26</v>
      </c>
      <c r="E576" s="70">
        <f>SUMIFS(CALCULATION_quarterly_data!E:E,CALCULATION_quarterly_data!$A:$A,Quarter!$A576,CALCULATION_quarterly_data!$P:$P,Quarter!$B576,CALCULATION_quarterly_data!$C:$C,Quarter!$C576)</f>
        <v>254.56</v>
      </c>
      <c r="F576" s="71">
        <f>SUMIFS(CALCULATION_quarterly_data!F:F,CALCULATION_quarterly_data!$A:$A,Quarter!$A576,CALCULATION_quarterly_data!$P:$P,Quarter!$B576,CALCULATION_quarterly_data!$C:$C,Quarter!$C576)</f>
        <v>1819.8200000000002</v>
      </c>
      <c r="G576" s="70">
        <f>SUMIFS(CALCULATION_quarterly_data!G:G,CALCULATION_quarterly_data!$A:$A,Quarter!$A576,CALCULATION_quarterly_data!$P:$P,Quarter!$B576,CALCULATION_quarterly_data!$C:$C,Quarter!$C576)</f>
        <v>154.65</v>
      </c>
      <c r="H576" s="70">
        <f>SUMIFS(CALCULATION_quarterly_data!H:H,CALCULATION_quarterly_data!$A:$A,Quarter!$A576,CALCULATION_quarterly_data!$P:$P,Quarter!$B576,CALCULATION_quarterly_data!$C:$C,Quarter!$C576)</f>
        <v>203.48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18.55</v>
      </c>
      <c r="K576" s="70">
        <f>SUMIFS(CALCULATION_quarterly_data!K:K,CALCULATION_quarterly_data!$A:$A,Quarter!$A576,CALCULATION_quarterly_data!$P:$P,Quarter!$B576,CALCULATION_quarterly_data!$C:$C,Quarter!$C576)</f>
        <v>154.1</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46.129999999999995</v>
      </c>
      <c r="N576" s="71">
        <f>SUMIFS(CALCULATION_quarterly_data!N:N,CALCULATION_quarterly_data!$A:$A,Quarter!$A576,CALCULATION_quarterly_data!$P:$P,Quarter!$B576,CALCULATION_quarterly_data!$C:$C,Quarter!$C576)</f>
        <v>789.36</v>
      </c>
      <c r="O576" s="71">
        <f>SUMIFS(CALCULATION_quarterly_data!O:O,CALCULATION_quarterly_data!$A:$A,Quarter!$A576,CALCULATION_quarterly_data!$P:$P,Quarter!$B576,CALCULATION_quarterly_data!$C:$C,Quarter!$C576)</f>
        <v>2609.1799999999998</v>
      </c>
    </row>
    <row r="577" spans="1:15" ht="16.5" customHeight="1">
      <c r="A577" s="99">
        <v>2024</v>
      </c>
      <c r="B577" s="109">
        <v>2</v>
      </c>
      <c r="C577" s="94" t="s">
        <v>128</v>
      </c>
      <c r="D577" s="73">
        <f>SUMIFS(CALCULATION_quarterly_data!D:D,CALCULATION_quarterly_data!$A:$A,Quarter!$A577,CALCULATION_quarterly_data!$P:$P,Quarter!$B577,CALCULATION_quarterly_data!$C:$C,Quarter!$C577)</f>
        <v>11020.34</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11967.69</v>
      </c>
      <c r="G577" s="73">
        <f>SUMIFS(CALCULATION_quarterly_data!G:G,CALCULATION_quarterly_data!$A:$A,Quarter!$A577,CALCULATION_quarterly_data!$P:$P,Quarter!$B577,CALCULATION_quarterly_data!$C:$C,Quarter!$C577)</f>
        <v>162.47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2669.5</v>
      </c>
      <c r="J577" s="73">
        <f>SUMIFS(CALCULATION_quarterly_data!J:J,CALCULATION_quarterly_data!$A:$A,Quarter!$A577,CALCULATION_quarterly_data!$P:$P,Quarter!$B577,CALCULATION_quarterly_data!$C:$C,Quarter!$C577)</f>
        <v>74.66</v>
      </c>
      <c r="K577" s="73">
        <f>SUMIFS(CALCULATION_quarterly_data!K:K,CALCULATION_quarterly_data!$A:$A,Quarter!$A577,CALCULATION_quarterly_data!$P:$P,Quarter!$B577,CALCULATION_quarterly_data!$C:$C,Quarter!$C577)</f>
        <v>3475.7200000000003</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607.70000000000005</v>
      </c>
      <c r="N577" s="74">
        <f>SUMIFS(CALCULATION_quarterly_data!N:N,CALCULATION_quarterly_data!$A:$A,Quarter!$A577,CALCULATION_quarterly_data!$P:$P,Quarter!$B577,CALCULATION_quarterly_data!$C:$C,Quarter!$C577)</f>
        <v>8239.07</v>
      </c>
      <c r="O577" s="74">
        <f>SUMIFS(CALCULATION_quarterly_data!O:O,CALCULATION_quarterly_data!$A:$A,Quarter!$A577,CALCULATION_quarterly_data!$P:$P,Quarter!$B577,CALCULATION_quarterly_data!$C:$C,Quarter!$C577)</f>
        <v>20206.759999999998</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792"/>
  <sheetViews>
    <sheetView showGridLines="0" zoomScaleNormal="100" workbookViewId="0">
      <pane ySplit="5" topLeftCell="A1744" activePane="bottomLeft" state="frozen"/>
      <selection pane="bottomLeft" activeCell="A1744" sqref="A1744"/>
    </sheetView>
  </sheetViews>
  <sheetFormatPr defaultColWidth="9.1796875" defaultRowHeight="15.5"/>
  <cols>
    <col min="1" max="1" width="10.81640625" style="1" customWidth="1"/>
    <col min="2" max="2" width="12.1796875" style="1" customWidth="1"/>
    <col min="3" max="3" width="25.7265625" style="106" customWidth="1"/>
    <col min="4" max="4" width="11.1796875" style="1" customWidth="1"/>
    <col min="5" max="7" width="13.81640625" style="1" customWidth="1"/>
    <col min="8" max="8" width="10.81640625" style="1" customWidth="1"/>
    <col min="9" max="10" width="11.81640625" style="1" customWidth="1"/>
    <col min="11" max="11" width="10" style="1" customWidth="1"/>
    <col min="12" max="12" width="15.7265625" style="1" customWidth="1"/>
    <col min="13" max="13" width="11.81640625" style="1" customWidth="1"/>
    <col min="14" max="14" width="13.81640625" style="1" customWidth="1"/>
    <col min="15" max="15" width="11.26953125" style="1" customWidth="1"/>
    <col min="16" max="16384" width="9.1796875" style="1"/>
  </cols>
  <sheetData>
    <row r="1" spans="1:15" customFormat="1" ht="23.5">
      <c r="A1" s="116"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5" t="s">
        <v>122</v>
      </c>
      <c r="D5" s="46" t="s">
        <v>68</v>
      </c>
      <c r="E5" s="46" t="s">
        <v>92</v>
      </c>
      <c r="F5" s="49" t="s">
        <v>117</v>
      </c>
      <c r="G5" s="46" t="s">
        <v>85</v>
      </c>
      <c r="H5" s="46" t="s">
        <v>67</v>
      </c>
      <c r="I5" s="46" t="s">
        <v>24</v>
      </c>
      <c r="J5" s="46" t="s">
        <v>73</v>
      </c>
      <c r="K5" s="46" t="s">
        <v>130</v>
      </c>
      <c r="L5" s="46" t="s">
        <v>131</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128</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128</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128</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128</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128</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128</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128</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128</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128</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128</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128</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128</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128</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128</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128</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128</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128</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128</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128</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128</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128</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128</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128</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128</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128</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128</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128</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128</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128</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128</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128</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128</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128</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128</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128</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128</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22.47</v>
      </c>
      <c r="M798" s="76">
        <v>5.59</v>
      </c>
      <c r="N798" s="77">
        <v>149</v>
      </c>
      <c r="O798" s="77">
        <v>210.73</v>
      </c>
      <c r="P798" s="110"/>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128</v>
      </c>
      <c r="D819" s="80">
        <v>2587.12</v>
      </c>
      <c r="E819" s="80">
        <v>240.93</v>
      </c>
      <c r="F819" s="81">
        <v>2828.05</v>
      </c>
      <c r="G819" s="80">
        <v>84.42</v>
      </c>
      <c r="H819" s="80">
        <v>279.92</v>
      </c>
      <c r="I819" s="80">
        <v>523.4</v>
      </c>
      <c r="J819" s="80">
        <v>124.26</v>
      </c>
      <c r="K819" s="80">
        <v>741.59</v>
      </c>
      <c r="L819" s="80">
        <v>36.229999999999997</v>
      </c>
      <c r="M819" s="80">
        <v>224.29</v>
      </c>
      <c r="N819" s="81">
        <v>2014.11</v>
      </c>
      <c r="O819" s="81">
        <v>4842.16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17.62</v>
      </c>
      <c r="M840" s="78">
        <v>7.51</v>
      </c>
      <c r="N840" s="79">
        <v>110.85</v>
      </c>
      <c r="O840" s="79">
        <v>377.03</v>
      </c>
    </row>
    <row r="841" spans="1:15">
      <c r="A841" s="99">
        <v>2021</v>
      </c>
      <c r="B841" s="91" t="s">
        <v>64</v>
      </c>
      <c r="C841" s="94" t="s">
        <v>128</v>
      </c>
      <c r="D841" s="80">
        <v>1579.03</v>
      </c>
      <c r="E841" s="80">
        <v>197.83</v>
      </c>
      <c r="F841" s="81">
        <v>1776.86</v>
      </c>
      <c r="G841" s="80">
        <v>67.099999999999994</v>
      </c>
      <c r="H841" s="80">
        <v>76.25</v>
      </c>
      <c r="I841" s="80">
        <v>314.94</v>
      </c>
      <c r="J841" s="80">
        <v>67.59</v>
      </c>
      <c r="K841" s="80">
        <v>992.7</v>
      </c>
      <c r="L841" s="80">
        <v>26.77</v>
      </c>
      <c r="M841" s="80">
        <v>175.02</v>
      </c>
      <c r="N841" s="81">
        <v>1720.37</v>
      </c>
      <c r="O841" s="81">
        <v>3497.23</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128</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14.57</v>
      </c>
      <c r="N864" s="77">
        <v>179.71</v>
      </c>
      <c r="O864" s="77">
        <v>179.71</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209.65</v>
      </c>
      <c r="N873" s="79">
        <v>425.77</v>
      </c>
      <c r="O873" s="79">
        <v>542.24</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128</v>
      </c>
      <c r="D885" s="80">
        <v>3086.96</v>
      </c>
      <c r="E885" s="80">
        <v>273.55</v>
      </c>
      <c r="F885" s="81">
        <v>3360.51</v>
      </c>
      <c r="G885" s="80">
        <v>46.97</v>
      </c>
      <c r="H885" s="80">
        <v>153.4</v>
      </c>
      <c r="I885" s="80">
        <v>401.51</v>
      </c>
      <c r="J885" s="80">
        <v>17.829999999999998</v>
      </c>
      <c r="K885" s="80">
        <v>976.55</v>
      </c>
      <c r="L885" s="80">
        <v>68.97</v>
      </c>
      <c r="M885" s="80">
        <v>308.13</v>
      </c>
      <c r="N885" s="81">
        <v>1973.36</v>
      </c>
      <c r="O885" s="81">
        <v>5333.87</v>
      </c>
    </row>
    <row r="886" spans="1:15">
      <c r="A886" s="95">
        <v>2021</v>
      </c>
      <c r="B886" s="89" t="s">
        <v>61</v>
      </c>
      <c r="C886" s="92" t="s">
        <v>37</v>
      </c>
      <c r="D886" s="76">
        <v>0</v>
      </c>
      <c r="E886" s="76">
        <v>0</v>
      </c>
      <c r="F886" s="77">
        <v>0</v>
      </c>
      <c r="G886" s="76">
        <v>0</v>
      </c>
      <c r="H886" s="76">
        <v>45.69</v>
      </c>
      <c r="I886" s="76">
        <v>0</v>
      </c>
      <c r="J886" s="76">
        <v>0</v>
      </c>
      <c r="K886" s="76">
        <v>126.75</v>
      </c>
      <c r="L886" s="76">
        <v>0</v>
      </c>
      <c r="M886" s="76">
        <v>29.51</v>
      </c>
      <c r="N886" s="77">
        <v>201.95</v>
      </c>
      <c r="O886" s="77">
        <v>201.95</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197.27</v>
      </c>
      <c r="L895" s="78">
        <v>20.18</v>
      </c>
      <c r="M895" s="78">
        <v>144.75</v>
      </c>
      <c r="N895" s="79">
        <v>458.68</v>
      </c>
      <c r="O895" s="79">
        <v>484.71</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53.54</v>
      </c>
      <c r="L897" s="78">
        <v>0</v>
      </c>
      <c r="M897" s="78">
        <v>0</v>
      </c>
      <c r="N897" s="79">
        <v>111.18</v>
      </c>
      <c r="O897" s="79">
        <v>1328.15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93.22</v>
      </c>
      <c r="L902" s="78">
        <v>0</v>
      </c>
      <c r="M902" s="78">
        <v>5.69</v>
      </c>
      <c r="N902" s="79">
        <v>131.51</v>
      </c>
      <c r="O902" s="79">
        <v>181.89</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35.799999999999997</v>
      </c>
      <c r="L905" s="78">
        <v>0</v>
      </c>
      <c r="M905" s="78">
        <v>37.86</v>
      </c>
      <c r="N905" s="79">
        <v>73.67</v>
      </c>
      <c r="O905" s="79">
        <v>1290.04</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128</v>
      </c>
      <c r="D907" s="80">
        <v>3624.98</v>
      </c>
      <c r="E907" s="80">
        <v>292.79000000000002</v>
      </c>
      <c r="F907" s="81">
        <v>3917.77</v>
      </c>
      <c r="G907" s="80">
        <v>43.39</v>
      </c>
      <c r="H907" s="80">
        <v>258.89</v>
      </c>
      <c r="I907" s="80">
        <v>340.94</v>
      </c>
      <c r="J907" s="80">
        <v>34.03</v>
      </c>
      <c r="K907" s="80">
        <v>1124.8599999999999</v>
      </c>
      <c r="L907" s="80">
        <v>35.51</v>
      </c>
      <c r="M907" s="80">
        <v>277.82</v>
      </c>
      <c r="N907" s="81">
        <v>2115.44</v>
      </c>
      <c r="O907" s="81">
        <v>6033.21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128</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128</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128</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123.01</v>
      </c>
      <c r="L974" s="76">
        <v>20.97</v>
      </c>
      <c r="M974" s="76">
        <v>15.49</v>
      </c>
      <c r="N974" s="77">
        <v>172.66</v>
      </c>
      <c r="O974" s="77">
        <v>201.03</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204.79</v>
      </c>
      <c r="L983" s="78">
        <v>52.59</v>
      </c>
      <c r="M983" s="78">
        <v>185.72</v>
      </c>
      <c r="N983" s="79">
        <v>470.81</v>
      </c>
      <c r="O983" s="79">
        <v>503.14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84.47</v>
      </c>
      <c r="L988" s="78">
        <v>96.98</v>
      </c>
      <c r="M988" s="78">
        <v>0</v>
      </c>
      <c r="N988" s="79">
        <v>181.45</v>
      </c>
      <c r="O988" s="79">
        <v>181.45</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226.68</v>
      </c>
      <c r="L990" s="78">
        <v>0</v>
      </c>
      <c r="M990" s="78">
        <v>0.21</v>
      </c>
      <c r="N990" s="79">
        <v>266.39</v>
      </c>
      <c r="O990" s="79">
        <v>292.67</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128</v>
      </c>
      <c r="D995" s="80">
        <v>3430.87</v>
      </c>
      <c r="E995" s="80">
        <v>248.79</v>
      </c>
      <c r="F995" s="81">
        <v>3679.66</v>
      </c>
      <c r="G995" s="80">
        <v>16.22</v>
      </c>
      <c r="H995" s="80">
        <v>202.72</v>
      </c>
      <c r="I995" s="80">
        <v>336.65</v>
      </c>
      <c r="J995" s="80">
        <v>72.349999999999994</v>
      </c>
      <c r="K995" s="80">
        <v>1271.75</v>
      </c>
      <c r="L995" s="80">
        <v>183.91</v>
      </c>
      <c r="M995" s="80">
        <v>349.78</v>
      </c>
      <c r="N995" s="81">
        <v>2433.38</v>
      </c>
      <c r="O995" s="81">
        <v>6113.04</v>
      </c>
    </row>
    <row r="996" spans="1:15">
      <c r="A996" s="95">
        <v>2021</v>
      </c>
      <c r="B996" s="89" t="s">
        <v>56</v>
      </c>
      <c r="C996" s="92" t="s">
        <v>37</v>
      </c>
      <c r="D996" s="76">
        <v>0</v>
      </c>
      <c r="E996" s="76">
        <v>0</v>
      </c>
      <c r="F996" s="77">
        <v>0</v>
      </c>
      <c r="G996" s="76">
        <v>20.25</v>
      </c>
      <c r="H996" s="76">
        <v>62.95</v>
      </c>
      <c r="I996" s="76">
        <v>1.19</v>
      </c>
      <c r="J996" s="76">
        <v>28.56</v>
      </c>
      <c r="K996" s="76">
        <v>93.85</v>
      </c>
      <c r="L996" s="76">
        <v>0.11</v>
      </c>
      <c r="M996" s="76">
        <v>11.77</v>
      </c>
      <c r="N996" s="77">
        <v>218.68</v>
      </c>
      <c r="O996" s="77">
        <v>218.68</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54.07</v>
      </c>
      <c r="K1005" s="78">
        <v>455.61</v>
      </c>
      <c r="L1005" s="78">
        <v>59.07</v>
      </c>
      <c r="M1005" s="78">
        <v>94.75</v>
      </c>
      <c r="N1005" s="79">
        <v>878.01</v>
      </c>
      <c r="O1005" s="79">
        <v>891.8</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95.75</v>
      </c>
      <c r="L1010" s="78">
        <v>0</v>
      </c>
      <c r="M1010" s="78">
        <v>0</v>
      </c>
      <c r="N1010" s="79">
        <v>95.75</v>
      </c>
      <c r="O1010" s="79">
        <v>95.75</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101</v>
      </c>
      <c r="L1012" s="78">
        <v>49.19</v>
      </c>
      <c r="M1012" s="78">
        <v>0.24</v>
      </c>
      <c r="N1012" s="79">
        <v>216.56</v>
      </c>
      <c r="O1012" s="79">
        <v>292.98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55.84</v>
      </c>
      <c r="K1015" s="78">
        <v>48.75</v>
      </c>
      <c r="L1015" s="78">
        <v>0</v>
      </c>
      <c r="M1015" s="78">
        <v>11.72</v>
      </c>
      <c r="N1015" s="79">
        <v>116.32</v>
      </c>
      <c r="O1015" s="79">
        <v>951.72</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128</v>
      </c>
      <c r="D1017" s="80">
        <v>3391.13</v>
      </c>
      <c r="E1017" s="80">
        <v>390.06</v>
      </c>
      <c r="F1017" s="81">
        <v>3781.19</v>
      </c>
      <c r="G1017" s="80">
        <v>77.13</v>
      </c>
      <c r="H1017" s="80">
        <v>355.4</v>
      </c>
      <c r="I1017" s="80">
        <v>583.41</v>
      </c>
      <c r="J1017" s="80">
        <v>166.51</v>
      </c>
      <c r="K1017" s="80">
        <v>1199.5</v>
      </c>
      <c r="L1017" s="80">
        <v>137.19999999999999</v>
      </c>
      <c r="M1017" s="80">
        <v>215.05</v>
      </c>
      <c r="N1017" s="81">
        <v>2734.2</v>
      </c>
      <c r="O1017" s="81">
        <v>6515.39</v>
      </c>
    </row>
    <row r="1018" spans="1:15">
      <c r="A1018" s="95">
        <v>2021</v>
      </c>
      <c r="B1018" s="89" t="s">
        <v>55</v>
      </c>
      <c r="C1018" s="92" t="s">
        <v>37</v>
      </c>
      <c r="D1018" s="76">
        <v>0</v>
      </c>
      <c r="E1018" s="76">
        <v>0</v>
      </c>
      <c r="F1018" s="77">
        <v>0</v>
      </c>
      <c r="G1018" s="76">
        <v>0</v>
      </c>
      <c r="H1018" s="76">
        <v>33.28</v>
      </c>
      <c r="I1018" s="76">
        <v>58.52</v>
      </c>
      <c r="J1018" s="76">
        <v>0</v>
      </c>
      <c r="K1018" s="76">
        <v>192.47</v>
      </c>
      <c r="L1018" s="76">
        <v>187.78</v>
      </c>
      <c r="M1018" s="76">
        <v>34.909999999999997</v>
      </c>
      <c r="N1018" s="77">
        <v>506.96</v>
      </c>
      <c r="O1018" s="77">
        <v>506.96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26.31</v>
      </c>
      <c r="J1027" s="78">
        <v>42.25</v>
      </c>
      <c r="K1027" s="78">
        <v>169.91</v>
      </c>
      <c r="L1027" s="78">
        <v>0</v>
      </c>
      <c r="M1027" s="78">
        <v>132.49</v>
      </c>
      <c r="N1027" s="79">
        <v>451.64</v>
      </c>
      <c r="O1027" s="79">
        <v>451.64</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18.38</v>
      </c>
      <c r="J1029" s="78">
        <v>0</v>
      </c>
      <c r="K1029" s="78">
        <v>38.57</v>
      </c>
      <c r="L1029" s="78">
        <v>0</v>
      </c>
      <c r="M1029" s="78">
        <v>4.49</v>
      </c>
      <c r="N1029" s="79">
        <v>120.16</v>
      </c>
      <c r="O1029" s="79">
        <v>1272.4000000000001</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81.89</v>
      </c>
      <c r="J1032" s="78">
        <v>0</v>
      </c>
      <c r="K1032" s="78">
        <v>88.89</v>
      </c>
      <c r="L1032" s="78">
        <v>0</v>
      </c>
      <c r="M1032" s="78">
        <v>0</v>
      </c>
      <c r="N1032" s="79">
        <v>170.78</v>
      </c>
      <c r="O1032" s="79">
        <v>170.78</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32.51</v>
      </c>
      <c r="L1034" s="78">
        <v>0</v>
      </c>
      <c r="M1034" s="78">
        <v>16.920000000000002</v>
      </c>
      <c r="N1034" s="79">
        <v>87.46</v>
      </c>
      <c r="O1034" s="79">
        <v>111.59</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128</v>
      </c>
      <c r="D1039" s="80">
        <v>3793.33</v>
      </c>
      <c r="E1039" s="80">
        <v>299.13</v>
      </c>
      <c r="F1039" s="81">
        <v>4092.46</v>
      </c>
      <c r="G1039" s="80">
        <v>63.23</v>
      </c>
      <c r="H1039" s="80">
        <v>275.77</v>
      </c>
      <c r="I1039" s="80">
        <v>372.08</v>
      </c>
      <c r="J1039" s="80">
        <v>81.239999999999995</v>
      </c>
      <c r="K1039" s="80">
        <v>1171.05</v>
      </c>
      <c r="L1039" s="80">
        <v>251.78</v>
      </c>
      <c r="M1039" s="80">
        <v>258.83999999999997</v>
      </c>
      <c r="N1039" s="81">
        <v>2473.9899999999998</v>
      </c>
      <c r="O1039" s="81">
        <v>6566.45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128</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77.66</v>
      </c>
      <c r="L1062" s="76">
        <v>23.62</v>
      </c>
      <c r="M1062" s="76">
        <v>26.23</v>
      </c>
      <c r="N1062" s="77">
        <v>129.07</v>
      </c>
      <c r="O1062" s="77">
        <v>129.07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89.78</v>
      </c>
      <c r="L1071" s="78">
        <v>0</v>
      </c>
      <c r="M1071" s="78">
        <v>120.34</v>
      </c>
      <c r="N1071" s="79">
        <v>230.06</v>
      </c>
      <c r="O1071" s="79">
        <v>242.85</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21.51</v>
      </c>
      <c r="N1073" s="79">
        <v>69.88</v>
      </c>
      <c r="O1073" s="79">
        <v>1051.44</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45.05</v>
      </c>
      <c r="L1078" s="78">
        <v>0</v>
      </c>
      <c r="M1078" s="78">
        <v>15.05</v>
      </c>
      <c r="N1078" s="79">
        <v>137.58000000000001</v>
      </c>
      <c r="O1078" s="79">
        <v>180.8</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0.27</v>
      </c>
      <c r="L1082" s="78">
        <v>5.0999999999999996</v>
      </c>
      <c r="M1082" s="78">
        <v>42.23</v>
      </c>
      <c r="N1082" s="79">
        <v>178.66</v>
      </c>
      <c r="O1082" s="79">
        <v>688.24</v>
      </c>
    </row>
    <row r="1083" spans="1:15">
      <c r="A1083" s="99">
        <v>2022</v>
      </c>
      <c r="B1083" s="91" t="s">
        <v>53</v>
      </c>
      <c r="C1083" s="94" t="s">
        <v>128</v>
      </c>
      <c r="D1083" s="80">
        <v>3321.81</v>
      </c>
      <c r="E1083" s="80">
        <v>343.07</v>
      </c>
      <c r="F1083" s="81">
        <v>3664.88</v>
      </c>
      <c r="G1083" s="80">
        <v>105.46</v>
      </c>
      <c r="H1083" s="80">
        <v>200.16</v>
      </c>
      <c r="I1083" s="80">
        <v>461.06</v>
      </c>
      <c r="J1083" s="80">
        <v>63.99</v>
      </c>
      <c r="K1083" s="80">
        <v>649.94000000000005</v>
      </c>
      <c r="L1083" s="80">
        <v>52.67</v>
      </c>
      <c r="M1083" s="80">
        <v>257.48</v>
      </c>
      <c r="N1083" s="81">
        <v>1790.76</v>
      </c>
      <c r="O1083" s="81">
        <v>5455.64</v>
      </c>
    </row>
    <row r="1084" spans="1:15">
      <c r="A1084" s="95">
        <v>2022</v>
      </c>
      <c r="B1084" s="89" t="s">
        <v>64</v>
      </c>
      <c r="C1084" s="92" t="s">
        <v>37</v>
      </c>
      <c r="D1084" s="76">
        <v>0</v>
      </c>
      <c r="E1084" s="76">
        <v>0</v>
      </c>
      <c r="F1084" s="77">
        <v>0</v>
      </c>
      <c r="G1084" s="76">
        <v>6.39</v>
      </c>
      <c r="H1084" s="76">
        <v>17.95</v>
      </c>
      <c r="I1084" s="76">
        <v>4.47</v>
      </c>
      <c r="J1084" s="76">
        <v>0.01</v>
      </c>
      <c r="K1084" s="76">
        <v>169.35</v>
      </c>
      <c r="L1084" s="76">
        <v>7.6</v>
      </c>
      <c r="M1084" s="76">
        <v>46.76</v>
      </c>
      <c r="N1084" s="77">
        <v>252.53</v>
      </c>
      <c r="O1084" s="77">
        <v>252.53</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82.39</v>
      </c>
      <c r="L1093" s="78">
        <v>0</v>
      </c>
      <c r="M1093" s="78">
        <v>74.13</v>
      </c>
      <c r="N1093" s="79">
        <v>213.67</v>
      </c>
      <c r="O1093" s="79">
        <v>234.73</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232.68</v>
      </c>
      <c r="L1100" s="78">
        <v>0</v>
      </c>
      <c r="M1100" s="78">
        <v>18.89</v>
      </c>
      <c r="N1100" s="79">
        <v>294.61</v>
      </c>
      <c r="O1100" s="79">
        <v>387.82</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0.13</v>
      </c>
      <c r="L1103" s="78">
        <v>0</v>
      </c>
      <c r="M1103" s="78">
        <v>3.3</v>
      </c>
      <c r="N1103" s="79">
        <v>3.44</v>
      </c>
      <c r="O1103" s="79">
        <v>757.3</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128</v>
      </c>
      <c r="D1105" s="80">
        <v>3197.79</v>
      </c>
      <c r="E1105" s="80">
        <v>348.81</v>
      </c>
      <c r="F1105" s="81">
        <v>3546.6</v>
      </c>
      <c r="G1105" s="80">
        <v>81.93</v>
      </c>
      <c r="H1105" s="80">
        <v>190.54</v>
      </c>
      <c r="I1105" s="80">
        <v>425.35</v>
      </c>
      <c r="J1105" s="80">
        <v>79.13</v>
      </c>
      <c r="K1105" s="80">
        <v>1140.6099999999999</v>
      </c>
      <c r="L1105" s="80">
        <v>52.96</v>
      </c>
      <c r="M1105" s="80">
        <v>199.53</v>
      </c>
      <c r="N1105" s="81">
        <v>2170.0500000000002</v>
      </c>
      <c r="O1105" s="81">
        <v>5716.65</v>
      </c>
    </row>
    <row r="1106" spans="1:15">
      <c r="A1106" s="95">
        <v>2022</v>
      </c>
      <c r="B1106" s="89" t="s">
        <v>63</v>
      </c>
      <c r="C1106" s="92" t="s">
        <v>37</v>
      </c>
      <c r="D1106" s="76">
        <v>0</v>
      </c>
      <c r="E1106" s="76">
        <v>22.65</v>
      </c>
      <c r="F1106" s="77">
        <v>22.65</v>
      </c>
      <c r="G1106" s="76">
        <v>6.74</v>
      </c>
      <c r="H1106" s="76">
        <v>1.46</v>
      </c>
      <c r="I1106" s="76">
        <v>2.82</v>
      </c>
      <c r="J1106" s="76">
        <v>0</v>
      </c>
      <c r="K1106" s="76">
        <v>42.8</v>
      </c>
      <c r="L1106" s="76">
        <v>10.45</v>
      </c>
      <c r="M1106" s="76">
        <v>14.2</v>
      </c>
      <c r="N1106" s="77">
        <v>78.47</v>
      </c>
      <c r="O1106" s="77">
        <v>101.12</v>
      </c>
    </row>
    <row r="1107" spans="1:15">
      <c r="A1107" s="96">
        <v>2022</v>
      </c>
      <c r="B1107" s="90" t="s">
        <v>63</v>
      </c>
      <c r="C1107" s="93" t="s">
        <v>38</v>
      </c>
      <c r="D1107" s="78">
        <v>80.67</v>
      </c>
      <c r="E1107" s="78">
        <v>0</v>
      </c>
      <c r="F1107" s="79">
        <v>80.67</v>
      </c>
      <c r="G1107" s="78">
        <v>0</v>
      </c>
      <c r="H1107" s="78">
        <v>0</v>
      </c>
      <c r="I1107" s="78">
        <v>0</v>
      </c>
      <c r="J1107" s="78">
        <v>0</v>
      </c>
      <c r="K1107" s="78">
        <v>0</v>
      </c>
      <c r="L1107" s="78">
        <v>0</v>
      </c>
      <c r="M1107" s="78">
        <v>0.04</v>
      </c>
      <c r="N1107" s="79">
        <v>0.04</v>
      </c>
      <c r="O1107" s="79">
        <v>80.709999999999994</v>
      </c>
    </row>
    <row r="1108" spans="1:15">
      <c r="A1108" s="96">
        <v>2022</v>
      </c>
      <c r="B1108" s="90" t="s">
        <v>63</v>
      </c>
      <c r="C1108" s="93" t="s">
        <v>39</v>
      </c>
      <c r="D1108" s="78">
        <v>0</v>
      </c>
      <c r="E1108" s="78">
        <v>1.42</v>
      </c>
      <c r="F1108" s="79">
        <v>1.42</v>
      </c>
      <c r="G1108" s="78">
        <v>0</v>
      </c>
      <c r="H1108" s="78">
        <v>0</v>
      </c>
      <c r="I1108" s="78">
        <v>0</v>
      </c>
      <c r="J1108" s="78">
        <v>0</v>
      </c>
      <c r="K1108" s="78">
        <v>0</v>
      </c>
      <c r="L1108" s="78">
        <v>0</v>
      </c>
      <c r="M1108" s="78">
        <v>0</v>
      </c>
      <c r="N1108" s="79">
        <v>0</v>
      </c>
      <c r="O1108" s="79">
        <v>1.42</v>
      </c>
    </row>
    <row r="1109" spans="1:15">
      <c r="A1109" s="96">
        <v>2022</v>
      </c>
      <c r="B1109" s="90" t="s">
        <v>63</v>
      </c>
      <c r="C1109" s="93" t="s">
        <v>40</v>
      </c>
      <c r="D1109" s="78">
        <v>0</v>
      </c>
      <c r="E1109" s="78">
        <v>30.74</v>
      </c>
      <c r="F1109" s="79">
        <v>30.74</v>
      </c>
      <c r="G1109" s="78">
        <v>0.06</v>
      </c>
      <c r="H1109" s="78">
        <v>0</v>
      </c>
      <c r="I1109" s="78">
        <v>0</v>
      </c>
      <c r="J1109" s="78">
        <v>0.63</v>
      </c>
      <c r="K1109" s="78">
        <v>0.01</v>
      </c>
      <c r="L1109" s="78">
        <v>0</v>
      </c>
      <c r="M1109" s="78">
        <v>9.3000000000000007</v>
      </c>
      <c r="N1109" s="79">
        <v>10</v>
      </c>
      <c r="O1109" s="79">
        <v>40.74</v>
      </c>
    </row>
    <row r="1110" spans="1:15">
      <c r="A1110" s="96">
        <v>2022</v>
      </c>
      <c r="B1110" s="90" t="s">
        <v>63</v>
      </c>
      <c r="C1110" s="93" t="s">
        <v>41</v>
      </c>
      <c r="D1110" s="78">
        <v>0</v>
      </c>
      <c r="E1110" s="78">
        <v>26.4</v>
      </c>
      <c r="F1110" s="79">
        <v>26.4</v>
      </c>
      <c r="G1110" s="78">
        <v>0.08</v>
      </c>
      <c r="H1110" s="78">
        <v>0</v>
      </c>
      <c r="I1110" s="78">
        <v>0</v>
      </c>
      <c r="J1110" s="78">
        <v>0</v>
      </c>
      <c r="K1110" s="78">
        <v>95.07</v>
      </c>
      <c r="L1110" s="78">
        <v>26.14</v>
      </c>
      <c r="M1110" s="78">
        <v>14.05</v>
      </c>
      <c r="N1110" s="79">
        <v>135.34</v>
      </c>
      <c r="O1110" s="79">
        <v>161.74</v>
      </c>
    </row>
    <row r="1111" spans="1:15">
      <c r="A1111" s="96">
        <v>2022</v>
      </c>
      <c r="B1111" s="90" t="s">
        <v>63</v>
      </c>
      <c r="C1111" s="93" t="s">
        <v>42</v>
      </c>
      <c r="D1111" s="78">
        <v>0</v>
      </c>
      <c r="E1111" s="78">
        <v>0</v>
      </c>
      <c r="F1111" s="79">
        <v>0</v>
      </c>
      <c r="G1111" s="78">
        <v>0</v>
      </c>
      <c r="H1111" s="78">
        <v>0</v>
      </c>
      <c r="I1111" s="78">
        <v>70.97</v>
      </c>
      <c r="J1111" s="78">
        <v>0</v>
      </c>
      <c r="K1111" s="78">
        <v>125.89</v>
      </c>
      <c r="L1111" s="78">
        <v>0</v>
      </c>
      <c r="M1111" s="78">
        <v>0.16</v>
      </c>
      <c r="N1111" s="79">
        <v>197.02</v>
      </c>
      <c r="O1111" s="79">
        <v>197.02</v>
      </c>
    </row>
    <row r="1112" spans="1:15">
      <c r="A1112" s="96">
        <v>2022</v>
      </c>
      <c r="B1112" s="90" t="s">
        <v>63</v>
      </c>
      <c r="C1112" s="93" t="s">
        <v>86</v>
      </c>
      <c r="D1112" s="78">
        <v>0</v>
      </c>
      <c r="E1112" s="78">
        <v>44.24</v>
      </c>
      <c r="F1112" s="79">
        <v>44.24</v>
      </c>
      <c r="G1112" s="78">
        <v>0.12</v>
      </c>
      <c r="H1112" s="78">
        <v>11.36</v>
      </c>
      <c r="I1112" s="78">
        <v>0</v>
      </c>
      <c r="J1112" s="78">
        <v>0</v>
      </c>
      <c r="K1112" s="78">
        <v>10.06</v>
      </c>
      <c r="L1112" s="78">
        <v>0.22</v>
      </c>
      <c r="M1112" s="78">
        <v>1.2</v>
      </c>
      <c r="N1112" s="79">
        <v>22.96</v>
      </c>
      <c r="O1112" s="79">
        <v>67.2</v>
      </c>
    </row>
    <row r="1113" spans="1:15">
      <c r="A1113" s="96">
        <v>2022</v>
      </c>
      <c r="B1113" s="90" t="s">
        <v>63</v>
      </c>
      <c r="C1113" s="93" t="s">
        <v>43</v>
      </c>
      <c r="D1113" s="78">
        <v>0</v>
      </c>
      <c r="E1113" s="78">
        <v>4.1399999999999997</v>
      </c>
      <c r="F1113" s="79">
        <v>4.1399999999999997</v>
      </c>
      <c r="G1113" s="78">
        <v>0</v>
      </c>
      <c r="H1113" s="78">
        <v>0</v>
      </c>
      <c r="I1113" s="78">
        <v>32.869999999999997</v>
      </c>
      <c r="J1113" s="78">
        <v>0</v>
      </c>
      <c r="K1113" s="78">
        <v>0</v>
      </c>
      <c r="L1113" s="78">
        <v>0</v>
      </c>
      <c r="M1113" s="78">
        <v>0</v>
      </c>
      <c r="N1113" s="79">
        <v>32.869999999999997</v>
      </c>
      <c r="O1113" s="79">
        <v>37.01</v>
      </c>
    </row>
    <row r="1114" spans="1:15">
      <c r="A1114" s="96">
        <v>2022</v>
      </c>
      <c r="B1114" s="90" t="s">
        <v>63</v>
      </c>
      <c r="C1114" s="93" t="s">
        <v>88</v>
      </c>
      <c r="D1114" s="78">
        <v>141.04</v>
      </c>
      <c r="E1114" s="78">
        <v>0</v>
      </c>
      <c r="F1114" s="79">
        <v>141.04</v>
      </c>
      <c r="G1114" s="78">
        <v>0</v>
      </c>
      <c r="H1114" s="78">
        <v>0</v>
      </c>
      <c r="I1114" s="78">
        <v>0</v>
      </c>
      <c r="J1114" s="78">
        <v>0</v>
      </c>
      <c r="K1114" s="78">
        <v>0</v>
      </c>
      <c r="L1114" s="78">
        <v>0</v>
      </c>
      <c r="M1114" s="78">
        <v>0</v>
      </c>
      <c r="N1114" s="79">
        <v>0</v>
      </c>
      <c r="O1114" s="79">
        <v>141.04</v>
      </c>
    </row>
    <row r="1115" spans="1:15">
      <c r="A1115" s="96">
        <v>2022</v>
      </c>
      <c r="B1115" s="90" t="s">
        <v>63</v>
      </c>
      <c r="C1115" s="93" t="s">
        <v>44</v>
      </c>
      <c r="D1115" s="78">
        <v>0</v>
      </c>
      <c r="E1115" s="78">
        <v>34.75</v>
      </c>
      <c r="F1115" s="79">
        <v>34.75</v>
      </c>
      <c r="G1115" s="78">
        <v>8.43</v>
      </c>
      <c r="H1115" s="78">
        <v>28.77</v>
      </c>
      <c r="I1115" s="78">
        <v>9.17</v>
      </c>
      <c r="J1115" s="78">
        <v>-7.77</v>
      </c>
      <c r="K1115" s="78">
        <v>121.05</v>
      </c>
      <c r="L1115" s="78">
        <v>0</v>
      </c>
      <c r="M1115" s="78">
        <v>92.17</v>
      </c>
      <c r="N1115" s="79">
        <v>251.82</v>
      </c>
      <c r="O1115" s="79">
        <v>286.57</v>
      </c>
    </row>
    <row r="1116" spans="1:15">
      <c r="A1116" s="96">
        <v>2022</v>
      </c>
      <c r="B1116" s="90" t="s">
        <v>63</v>
      </c>
      <c r="C1116" s="93" t="s">
        <v>45</v>
      </c>
      <c r="D1116" s="78">
        <v>59.23</v>
      </c>
      <c r="E1116" s="78">
        <v>0</v>
      </c>
      <c r="F1116" s="79">
        <v>59.23</v>
      </c>
      <c r="G1116" s="78">
        <v>0</v>
      </c>
      <c r="H1116" s="78">
        <v>0</v>
      </c>
      <c r="I1116" s="78">
        <v>0</v>
      </c>
      <c r="J1116" s="78">
        <v>0</v>
      </c>
      <c r="K1116" s="78">
        <v>39.85</v>
      </c>
      <c r="L1116" s="78">
        <v>0</v>
      </c>
      <c r="M1116" s="78">
        <v>0</v>
      </c>
      <c r="N1116" s="79">
        <v>39.85</v>
      </c>
      <c r="O1116" s="79">
        <v>99.08</v>
      </c>
    </row>
    <row r="1117" spans="1:15">
      <c r="A1117" s="96">
        <v>2022</v>
      </c>
      <c r="B1117" s="90" t="s">
        <v>63</v>
      </c>
      <c r="C1117" s="93" t="s">
        <v>46</v>
      </c>
      <c r="D1117" s="78">
        <v>1480.53</v>
      </c>
      <c r="E1117" s="78">
        <v>0</v>
      </c>
      <c r="F1117" s="79">
        <v>1480.53</v>
      </c>
      <c r="G1117" s="78">
        <v>0</v>
      </c>
      <c r="H1117" s="78">
        <v>15.79</v>
      </c>
      <c r="I1117" s="78">
        <v>0</v>
      </c>
      <c r="J1117" s="78">
        <v>0</v>
      </c>
      <c r="K1117" s="78">
        <v>0</v>
      </c>
      <c r="L1117" s="78">
        <v>0</v>
      </c>
      <c r="M1117" s="78">
        <v>16.72</v>
      </c>
      <c r="N1117" s="79">
        <v>32.51</v>
      </c>
      <c r="O1117" s="79">
        <v>1513.04</v>
      </c>
    </row>
    <row r="1118" spans="1:15">
      <c r="A1118" s="96">
        <v>2022</v>
      </c>
      <c r="B1118" s="90" t="s">
        <v>63</v>
      </c>
      <c r="C1118" s="93" t="s">
        <v>89</v>
      </c>
      <c r="D1118" s="78">
        <v>0</v>
      </c>
      <c r="E1118" s="78">
        <v>0</v>
      </c>
      <c r="F1118" s="79">
        <v>0</v>
      </c>
      <c r="G1118" s="78">
        <v>0</v>
      </c>
      <c r="H1118" s="78">
        <v>0</v>
      </c>
      <c r="I1118" s="78">
        <v>0</v>
      </c>
      <c r="J1118" s="78">
        <v>0</v>
      </c>
      <c r="K1118" s="78">
        <v>0</v>
      </c>
      <c r="L1118" s="78">
        <v>0</v>
      </c>
      <c r="M1118" s="78">
        <v>0</v>
      </c>
      <c r="N1118" s="79">
        <v>0</v>
      </c>
      <c r="O1118" s="79">
        <v>0</v>
      </c>
    </row>
    <row r="1119" spans="1:15">
      <c r="A1119" s="96">
        <v>2022</v>
      </c>
      <c r="B1119" s="90" t="s">
        <v>63</v>
      </c>
      <c r="C1119" s="93" t="s">
        <v>47</v>
      </c>
      <c r="D1119" s="78">
        <v>0</v>
      </c>
      <c r="E1119" s="78">
        <v>74.19</v>
      </c>
      <c r="F1119" s="79">
        <v>74.19</v>
      </c>
      <c r="G1119" s="78">
        <v>0</v>
      </c>
      <c r="H1119" s="78">
        <v>0</v>
      </c>
      <c r="I1119" s="78">
        <v>14.96</v>
      </c>
      <c r="J1119" s="78">
        <v>0</v>
      </c>
      <c r="K1119" s="78">
        <v>388.19</v>
      </c>
      <c r="L1119" s="78">
        <v>7.05</v>
      </c>
      <c r="M1119" s="78">
        <v>1</v>
      </c>
      <c r="N1119" s="79">
        <v>411.2</v>
      </c>
      <c r="O1119" s="79">
        <v>485.39</v>
      </c>
    </row>
    <row r="1120" spans="1:15">
      <c r="A1120" s="96">
        <v>2022</v>
      </c>
      <c r="B1120" s="90" t="s">
        <v>63</v>
      </c>
      <c r="C1120" s="93" t="s">
        <v>48</v>
      </c>
      <c r="D1120" s="78">
        <v>0</v>
      </c>
      <c r="E1120" s="78">
        <v>0</v>
      </c>
      <c r="F1120" s="79">
        <v>0</v>
      </c>
      <c r="G1120" s="78">
        <v>0</v>
      </c>
      <c r="H1120" s="78">
        <v>0</v>
      </c>
      <c r="I1120" s="78">
        <v>94.71</v>
      </c>
      <c r="J1120" s="78">
        <v>-6.44</v>
      </c>
      <c r="K1120" s="78">
        <v>23.56</v>
      </c>
      <c r="L1120" s="78">
        <v>0</v>
      </c>
      <c r="M1120" s="78">
        <v>0</v>
      </c>
      <c r="N1120" s="79">
        <v>111.83</v>
      </c>
      <c r="O1120" s="79">
        <v>111.83</v>
      </c>
    </row>
    <row r="1121" spans="1:15">
      <c r="A1121" s="96">
        <v>2022</v>
      </c>
      <c r="B1121" s="90" t="s">
        <v>63</v>
      </c>
      <c r="C1121" s="93" t="s">
        <v>87</v>
      </c>
      <c r="D1121" s="78">
        <v>0</v>
      </c>
      <c r="E1121" s="78">
        <v>0</v>
      </c>
      <c r="F1121" s="79">
        <v>0</v>
      </c>
      <c r="G1121" s="78">
        <v>0</v>
      </c>
      <c r="H1121" s="78">
        <v>0</v>
      </c>
      <c r="I1121" s="78">
        <v>0</v>
      </c>
      <c r="J1121" s="78">
        <v>0</v>
      </c>
      <c r="K1121" s="78">
        <v>0</v>
      </c>
      <c r="L1121" s="78">
        <v>0</v>
      </c>
      <c r="M1121" s="78">
        <v>26.45</v>
      </c>
      <c r="N1121" s="79">
        <v>26.45</v>
      </c>
      <c r="O1121" s="79">
        <v>26.45</v>
      </c>
    </row>
    <row r="1122" spans="1:15">
      <c r="A1122" s="96">
        <v>2022</v>
      </c>
      <c r="B1122" s="90" t="s">
        <v>63</v>
      </c>
      <c r="C1122" s="93" t="s">
        <v>49</v>
      </c>
      <c r="D1122" s="78">
        <v>0</v>
      </c>
      <c r="E1122" s="78">
        <v>40</v>
      </c>
      <c r="F1122" s="79">
        <v>40</v>
      </c>
      <c r="G1122" s="78">
        <v>0</v>
      </c>
      <c r="H1122" s="78">
        <v>8.48</v>
      </c>
      <c r="I1122" s="78">
        <v>0</v>
      </c>
      <c r="J1122" s="78">
        <v>0</v>
      </c>
      <c r="K1122" s="78">
        <v>47.19</v>
      </c>
      <c r="L1122" s="78">
        <v>0</v>
      </c>
      <c r="M1122" s="78">
        <v>3.77</v>
      </c>
      <c r="N1122" s="79">
        <v>59.44</v>
      </c>
      <c r="O1122" s="79">
        <v>99.44</v>
      </c>
    </row>
    <row r="1123" spans="1:15">
      <c r="A1123" s="96">
        <v>2022</v>
      </c>
      <c r="B1123" s="90" t="s">
        <v>63</v>
      </c>
      <c r="C1123" s="93" t="s">
        <v>50</v>
      </c>
      <c r="D1123" s="78">
        <v>312.27</v>
      </c>
      <c r="E1123" s="78">
        <v>0</v>
      </c>
      <c r="F1123" s="79">
        <v>312.27</v>
      </c>
      <c r="G1123" s="78">
        <v>0</v>
      </c>
      <c r="H1123" s="78">
        <v>0</v>
      </c>
      <c r="I1123" s="78">
        <v>0</v>
      </c>
      <c r="J1123" s="78">
        <v>0</v>
      </c>
      <c r="K1123" s="78">
        <v>0</v>
      </c>
      <c r="L1123" s="78">
        <v>0</v>
      </c>
      <c r="M1123" s="78">
        <v>11.42</v>
      </c>
      <c r="N1123" s="79">
        <v>11.42</v>
      </c>
      <c r="O1123" s="79">
        <v>323.69</v>
      </c>
    </row>
    <row r="1124" spans="1:15">
      <c r="A1124" s="96">
        <v>2022</v>
      </c>
      <c r="B1124" s="90" t="s">
        <v>63</v>
      </c>
      <c r="C1124" s="93" t="s">
        <v>51</v>
      </c>
      <c r="D1124" s="78">
        <v>0</v>
      </c>
      <c r="E1124" s="78">
        <v>0</v>
      </c>
      <c r="F1124" s="79">
        <v>0</v>
      </c>
      <c r="G1124" s="78">
        <v>0</v>
      </c>
      <c r="H1124" s="78">
        <v>0</v>
      </c>
      <c r="I1124" s="78">
        <v>97.16</v>
      </c>
      <c r="J1124" s="78">
        <v>0</v>
      </c>
      <c r="K1124" s="78">
        <v>55.94</v>
      </c>
      <c r="L1124" s="78">
        <v>0.14000000000000001</v>
      </c>
      <c r="M1124" s="78">
        <v>0.08</v>
      </c>
      <c r="N1124" s="79">
        <v>153.32</v>
      </c>
      <c r="O1124" s="79">
        <v>153.32</v>
      </c>
    </row>
    <row r="1125" spans="1:15">
      <c r="A1125" s="96">
        <v>2022</v>
      </c>
      <c r="B1125" s="90" t="s">
        <v>63</v>
      </c>
      <c r="C1125" s="93" t="s">
        <v>52</v>
      </c>
      <c r="D1125" s="78">
        <v>1571.78</v>
      </c>
      <c r="E1125" s="78">
        <v>0</v>
      </c>
      <c r="F1125" s="79">
        <v>1571.78</v>
      </c>
      <c r="G1125" s="78">
        <v>0</v>
      </c>
      <c r="H1125" s="78">
        <v>0.01</v>
      </c>
      <c r="I1125" s="78">
        <v>0</v>
      </c>
      <c r="J1125" s="78">
        <v>0</v>
      </c>
      <c r="K1125" s="78">
        <v>22.7</v>
      </c>
      <c r="L1125" s="78">
        <v>4.03</v>
      </c>
      <c r="M1125" s="78">
        <v>7.59</v>
      </c>
      <c r="N1125" s="79">
        <v>34.33</v>
      </c>
      <c r="O1125" s="79">
        <v>1606.11</v>
      </c>
    </row>
    <row r="1126" spans="1:15">
      <c r="A1126" s="96">
        <v>2022</v>
      </c>
      <c r="B1126" s="90" t="s">
        <v>63</v>
      </c>
      <c r="C1126" s="93" t="s">
        <v>69</v>
      </c>
      <c r="D1126" s="78">
        <v>687.05</v>
      </c>
      <c r="E1126" s="78">
        <v>69.39</v>
      </c>
      <c r="F1126" s="79">
        <v>756.44</v>
      </c>
      <c r="G1126" s="78">
        <v>59.86</v>
      </c>
      <c r="H1126" s="78">
        <v>0.05</v>
      </c>
      <c r="I1126" s="78">
        <v>34.29</v>
      </c>
      <c r="J1126" s="78">
        <v>0</v>
      </c>
      <c r="K1126" s="78">
        <v>24.14</v>
      </c>
      <c r="L1126" s="78">
        <v>0.02</v>
      </c>
      <c r="M1126" s="78">
        <v>14.93</v>
      </c>
      <c r="N1126" s="79">
        <v>133.29</v>
      </c>
      <c r="O1126" s="79">
        <v>889.73</v>
      </c>
    </row>
    <row r="1127" spans="1:15">
      <c r="A1127" s="99">
        <v>2022</v>
      </c>
      <c r="B1127" s="91" t="s">
        <v>63</v>
      </c>
      <c r="C1127" s="94" t="s">
        <v>128</v>
      </c>
      <c r="D1127" s="80">
        <v>4332.57</v>
      </c>
      <c r="E1127" s="80">
        <v>347.92</v>
      </c>
      <c r="F1127" s="81">
        <v>4680.49</v>
      </c>
      <c r="G1127" s="80">
        <v>75.290000000000006</v>
      </c>
      <c r="H1127" s="80">
        <v>65.92</v>
      </c>
      <c r="I1127" s="80">
        <v>356.95</v>
      </c>
      <c r="J1127" s="80">
        <v>-13.58</v>
      </c>
      <c r="K1127" s="80">
        <v>996.45</v>
      </c>
      <c r="L1127" s="80">
        <v>48.05</v>
      </c>
      <c r="M1127" s="80">
        <v>213.08</v>
      </c>
      <c r="N1127" s="81">
        <v>1742.16</v>
      </c>
      <c r="O1127" s="81">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32.19</v>
      </c>
      <c r="M1128" s="76">
        <v>33.54</v>
      </c>
      <c r="N1128" s="77">
        <v>192.01</v>
      </c>
      <c r="O1128" s="77">
        <v>202.29</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29.26</v>
      </c>
      <c r="J1137" s="78">
        <v>12.52</v>
      </c>
      <c r="K1137" s="78">
        <v>120.56</v>
      </c>
      <c r="L1137" s="78">
        <v>0</v>
      </c>
      <c r="M1137" s="78">
        <v>125.92</v>
      </c>
      <c r="N1137" s="79">
        <v>348.84</v>
      </c>
      <c r="O1137" s="79">
        <v>348.84</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250.8</v>
      </c>
      <c r="J1142" s="78">
        <v>11.03</v>
      </c>
      <c r="K1142" s="78">
        <v>53.97</v>
      </c>
      <c r="L1142" s="78">
        <v>0</v>
      </c>
      <c r="M1142" s="78">
        <v>0</v>
      </c>
      <c r="N1142" s="79">
        <v>315.8</v>
      </c>
      <c r="O1142" s="79">
        <v>315.8</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13.34</v>
      </c>
      <c r="M1147" s="78">
        <v>44.83</v>
      </c>
      <c r="N1147" s="79">
        <v>191.64</v>
      </c>
      <c r="O1147" s="79">
        <v>1372.67</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59.02</v>
      </c>
      <c r="N1148" s="79">
        <v>354.18</v>
      </c>
      <c r="O1148" s="79">
        <v>1210.6400000000001</v>
      </c>
    </row>
    <row r="1149" spans="1:15">
      <c r="A1149" s="99">
        <v>2022</v>
      </c>
      <c r="B1149" s="91" t="s">
        <v>62</v>
      </c>
      <c r="C1149" s="94" t="s">
        <v>128</v>
      </c>
      <c r="D1149" s="80">
        <v>3176.54</v>
      </c>
      <c r="E1149" s="80">
        <v>296.51</v>
      </c>
      <c r="F1149" s="81">
        <v>3473.05</v>
      </c>
      <c r="G1149" s="80">
        <v>32.86</v>
      </c>
      <c r="H1149" s="80">
        <v>220.21</v>
      </c>
      <c r="I1149" s="80">
        <v>780.07</v>
      </c>
      <c r="J1149" s="80">
        <v>26.3</v>
      </c>
      <c r="K1149" s="80">
        <v>1036.3800000000001</v>
      </c>
      <c r="L1149" s="80">
        <v>63.34</v>
      </c>
      <c r="M1149" s="80">
        <v>347.33</v>
      </c>
      <c r="N1149" s="81">
        <v>2506.4899999999998</v>
      </c>
      <c r="O1149" s="81">
        <v>5979.54</v>
      </c>
    </row>
    <row r="1150" spans="1:15">
      <c r="A1150" s="95">
        <v>2022</v>
      </c>
      <c r="B1150" s="89" t="s">
        <v>61</v>
      </c>
      <c r="C1150" s="92" t="s">
        <v>37</v>
      </c>
      <c r="D1150" s="76">
        <v>0</v>
      </c>
      <c r="E1150" s="76">
        <v>0</v>
      </c>
      <c r="F1150" s="77">
        <v>0</v>
      </c>
      <c r="G1150" s="76">
        <v>0.08</v>
      </c>
      <c r="H1150" s="76">
        <v>10.7</v>
      </c>
      <c r="I1150" s="76">
        <v>36.6</v>
      </c>
      <c r="J1150" s="76">
        <v>0</v>
      </c>
      <c r="K1150" s="76">
        <v>117.46</v>
      </c>
      <c r="L1150" s="76">
        <v>15.01</v>
      </c>
      <c r="M1150" s="76">
        <v>24.72</v>
      </c>
      <c r="N1150" s="77">
        <v>204.57</v>
      </c>
      <c r="O1150" s="77">
        <v>204.57</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87.34</v>
      </c>
      <c r="J1159" s="78">
        <v>0.05</v>
      </c>
      <c r="K1159" s="78">
        <v>161.88999999999999</v>
      </c>
      <c r="L1159" s="78">
        <v>0</v>
      </c>
      <c r="M1159" s="78">
        <v>158.08000000000001</v>
      </c>
      <c r="N1159" s="79">
        <v>452.57</v>
      </c>
      <c r="O1159" s="79">
        <v>509.04</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132.07</v>
      </c>
      <c r="J1164" s="78">
        <v>0</v>
      </c>
      <c r="K1164" s="78">
        <v>67.989999999999995</v>
      </c>
      <c r="L1164" s="78">
        <v>0</v>
      </c>
      <c r="M1164" s="78">
        <v>0</v>
      </c>
      <c r="N1164" s="79">
        <v>200.06</v>
      </c>
      <c r="O1164" s="79">
        <v>200.06</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63.14</v>
      </c>
      <c r="L1166" s="78">
        <v>0</v>
      </c>
      <c r="M1166" s="78">
        <v>3.87</v>
      </c>
      <c r="N1166" s="79">
        <v>165.12</v>
      </c>
      <c r="O1166" s="79">
        <v>240.4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0.12</v>
      </c>
      <c r="L1169" s="78">
        <v>0</v>
      </c>
      <c r="M1169" s="78">
        <v>14.53</v>
      </c>
      <c r="N1169" s="79">
        <v>14.66</v>
      </c>
      <c r="O1169" s="79">
        <v>1402.92</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128</v>
      </c>
      <c r="D1171" s="80">
        <v>3923.52</v>
      </c>
      <c r="E1171" s="80">
        <v>367.75</v>
      </c>
      <c r="F1171" s="81">
        <v>4291.2700000000004</v>
      </c>
      <c r="G1171" s="80">
        <v>5.92</v>
      </c>
      <c r="H1171" s="80">
        <v>269.7</v>
      </c>
      <c r="I1171" s="80">
        <v>617.21</v>
      </c>
      <c r="J1171" s="80">
        <v>22.47</v>
      </c>
      <c r="K1171" s="80">
        <v>1034.6199999999999</v>
      </c>
      <c r="L1171" s="80">
        <v>36.56</v>
      </c>
      <c r="M1171" s="80">
        <v>269.32</v>
      </c>
      <c r="N1171" s="81">
        <v>2255.8000000000002</v>
      </c>
      <c r="O1171" s="81">
        <v>6547.07</v>
      </c>
    </row>
    <row r="1172" spans="1:15">
      <c r="A1172" s="95">
        <v>2022</v>
      </c>
      <c r="B1172" s="89" t="s">
        <v>60</v>
      </c>
      <c r="C1172" s="92" t="s">
        <v>37</v>
      </c>
      <c r="D1172" s="76">
        <v>0</v>
      </c>
      <c r="E1172" s="76">
        <v>25.5</v>
      </c>
      <c r="F1172" s="77">
        <v>25.5</v>
      </c>
      <c r="G1172" s="76">
        <v>13.67</v>
      </c>
      <c r="H1172" s="76">
        <v>21.43</v>
      </c>
      <c r="I1172" s="76">
        <v>11.48</v>
      </c>
      <c r="J1172" s="76">
        <v>0</v>
      </c>
      <c r="K1172" s="76">
        <v>363.5</v>
      </c>
      <c r="L1172" s="76">
        <v>3.5</v>
      </c>
      <c r="M1172" s="76">
        <v>15.61</v>
      </c>
      <c r="N1172" s="77">
        <v>429.19</v>
      </c>
      <c r="O1172" s="77">
        <v>454.69</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36</v>
      </c>
      <c r="J1181" s="78">
        <v>30.04</v>
      </c>
      <c r="K1181" s="78">
        <v>135.75</v>
      </c>
      <c r="L1181" s="78">
        <v>0</v>
      </c>
      <c r="M1181" s="78">
        <v>137.85</v>
      </c>
      <c r="N1181" s="79">
        <v>399.43</v>
      </c>
      <c r="O1181" s="79">
        <v>399.43</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2.21</v>
      </c>
      <c r="N1183" s="79">
        <v>54.39</v>
      </c>
      <c r="O1183" s="79">
        <v>753.37</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186.93</v>
      </c>
      <c r="J1186" s="78">
        <v>0</v>
      </c>
      <c r="K1186" s="78">
        <v>181.14</v>
      </c>
      <c r="L1186" s="78">
        <v>18.72</v>
      </c>
      <c r="M1186" s="78">
        <v>0</v>
      </c>
      <c r="N1186" s="79">
        <v>386.79</v>
      </c>
      <c r="O1186" s="79">
        <v>386.79</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76.34</v>
      </c>
      <c r="L1191" s="78">
        <v>0</v>
      </c>
      <c r="M1191" s="78">
        <v>3.38</v>
      </c>
      <c r="N1191" s="79">
        <v>79.75</v>
      </c>
      <c r="O1191" s="79">
        <v>941.85</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128</v>
      </c>
      <c r="D1193" s="80">
        <v>3244.63</v>
      </c>
      <c r="E1193" s="80">
        <v>200.1</v>
      </c>
      <c r="F1193" s="81">
        <v>3444.73</v>
      </c>
      <c r="G1193" s="80">
        <v>41.91</v>
      </c>
      <c r="H1193" s="80">
        <v>302.24</v>
      </c>
      <c r="I1193" s="80">
        <v>624.1</v>
      </c>
      <c r="J1193" s="80">
        <v>45.01</v>
      </c>
      <c r="K1193" s="80">
        <v>1141.47</v>
      </c>
      <c r="L1193" s="80">
        <v>38.229999999999997</v>
      </c>
      <c r="M1193" s="80">
        <v>243.74</v>
      </c>
      <c r="N1193" s="81">
        <v>2436.6999999999998</v>
      </c>
      <c r="O1193" s="81">
        <v>5881.43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128</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128</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211.27</v>
      </c>
      <c r="L1238" s="78">
        <v>0.01</v>
      </c>
      <c r="M1238" s="78">
        <v>66.47</v>
      </c>
      <c r="N1238" s="79">
        <v>307.58999999999997</v>
      </c>
      <c r="O1238" s="79">
        <v>325.74</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349.25</v>
      </c>
      <c r="L1247" s="78">
        <v>0</v>
      </c>
      <c r="M1247" s="78">
        <v>80.87</v>
      </c>
      <c r="N1247" s="79">
        <v>536.33000000000004</v>
      </c>
      <c r="O1247" s="79">
        <v>568.66</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3.97</v>
      </c>
      <c r="L1249" s="78">
        <v>0</v>
      </c>
      <c r="M1249" s="78">
        <v>0</v>
      </c>
      <c r="N1249" s="79">
        <v>63.55</v>
      </c>
      <c r="O1249" s="79">
        <v>1246.01</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101.14</v>
      </c>
      <c r="L1252" s="78">
        <v>0</v>
      </c>
      <c r="M1252" s="78">
        <v>0</v>
      </c>
      <c r="N1252" s="79">
        <v>164.08</v>
      </c>
      <c r="O1252" s="79">
        <v>164.08</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265.51</v>
      </c>
      <c r="L1257" s="78">
        <v>0</v>
      </c>
      <c r="M1257" s="78">
        <v>25.22</v>
      </c>
      <c r="N1257" s="79">
        <v>329.21</v>
      </c>
      <c r="O1257" s="79">
        <v>2266.4699999999998</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128</v>
      </c>
      <c r="D1259" s="80">
        <v>4139.71</v>
      </c>
      <c r="E1259" s="80">
        <v>229.67</v>
      </c>
      <c r="F1259" s="81">
        <v>4369.38</v>
      </c>
      <c r="G1259" s="80">
        <v>16.329999999999998</v>
      </c>
      <c r="H1259" s="80">
        <v>235.17</v>
      </c>
      <c r="I1259" s="80">
        <v>759.19</v>
      </c>
      <c r="J1259" s="80">
        <v>31.79</v>
      </c>
      <c r="K1259" s="80">
        <v>1235.73</v>
      </c>
      <c r="L1259" s="80">
        <v>12.48</v>
      </c>
      <c r="M1259" s="80">
        <v>268.29000000000002</v>
      </c>
      <c r="N1259" s="81">
        <v>2558.98</v>
      </c>
      <c r="O1259" s="81">
        <v>6928.36</v>
      </c>
    </row>
    <row r="1260" spans="1:15">
      <c r="A1260" s="96">
        <v>2022</v>
      </c>
      <c r="B1260" s="90" t="s">
        <v>56</v>
      </c>
      <c r="C1260" s="93" t="s">
        <v>37</v>
      </c>
      <c r="D1260" s="78">
        <v>0</v>
      </c>
      <c r="E1260" s="78">
        <v>51.21</v>
      </c>
      <c r="F1260" s="79">
        <v>51.21</v>
      </c>
      <c r="G1260" s="78">
        <v>2.14</v>
      </c>
      <c r="H1260" s="78">
        <v>19.29</v>
      </c>
      <c r="I1260" s="78">
        <v>0</v>
      </c>
      <c r="J1260" s="78">
        <v>0</v>
      </c>
      <c r="K1260" s="78">
        <v>193.69</v>
      </c>
      <c r="L1260" s="78">
        <v>0</v>
      </c>
      <c r="M1260" s="78">
        <v>15.04</v>
      </c>
      <c r="N1260" s="79">
        <v>230.16</v>
      </c>
      <c r="O1260" s="79">
        <v>281.37</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109.68</v>
      </c>
      <c r="J1269" s="78">
        <v>35.5</v>
      </c>
      <c r="K1269" s="78">
        <v>146.56</v>
      </c>
      <c r="L1269" s="78">
        <v>17.940000000000001</v>
      </c>
      <c r="M1269" s="78">
        <v>75.94</v>
      </c>
      <c r="N1269" s="79">
        <v>431.87</v>
      </c>
      <c r="O1269" s="79">
        <v>445.34</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69.040000000000006</v>
      </c>
      <c r="J1274" s="78">
        <v>0</v>
      </c>
      <c r="K1274" s="78">
        <v>33.92</v>
      </c>
      <c r="L1274" s="78">
        <v>0</v>
      </c>
      <c r="M1274" s="78">
        <v>0</v>
      </c>
      <c r="N1274" s="79">
        <v>102.96</v>
      </c>
      <c r="O1274" s="79">
        <v>102.96</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16.3</v>
      </c>
      <c r="L1276" s="78">
        <v>0</v>
      </c>
      <c r="M1276" s="78">
        <v>8.3800000000000008</v>
      </c>
      <c r="N1276" s="79">
        <v>24.73</v>
      </c>
      <c r="O1276" s="79">
        <v>119.55</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205.46</v>
      </c>
      <c r="L1279" s="78">
        <v>0</v>
      </c>
      <c r="M1279" s="78">
        <v>34.17</v>
      </c>
      <c r="N1279" s="79">
        <v>275.73</v>
      </c>
      <c r="O1279" s="79">
        <v>1693.14</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128</v>
      </c>
      <c r="D1281" s="80">
        <v>3225.71</v>
      </c>
      <c r="E1281" s="80">
        <v>391.57</v>
      </c>
      <c r="F1281" s="81">
        <v>3617.28</v>
      </c>
      <c r="G1281" s="80">
        <v>38.06</v>
      </c>
      <c r="H1281" s="80">
        <v>229.21</v>
      </c>
      <c r="I1281" s="80">
        <v>768.75</v>
      </c>
      <c r="J1281" s="80">
        <v>71.599999999999994</v>
      </c>
      <c r="K1281" s="80">
        <v>912.76</v>
      </c>
      <c r="L1281" s="80">
        <v>29.98</v>
      </c>
      <c r="M1281" s="80">
        <v>237.05</v>
      </c>
      <c r="N1281" s="81">
        <v>2287.41</v>
      </c>
      <c r="O1281" s="81">
        <v>5904.69</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38.26</v>
      </c>
      <c r="J1291" s="82">
        <v>16.79</v>
      </c>
      <c r="K1291" s="82">
        <v>239.76</v>
      </c>
      <c r="L1291" s="82">
        <v>0</v>
      </c>
      <c r="M1291" s="85">
        <v>81.430000000000007</v>
      </c>
      <c r="N1291" s="86">
        <v>467.5</v>
      </c>
      <c r="O1291" s="82">
        <v>539.57000000000005</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130.02000000000001</v>
      </c>
      <c r="J1296" s="82">
        <v>0</v>
      </c>
      <c r="K1296" s="82">
        <v>146.97999999999999</v>
      </c>
      <c r="L1296" s="82">
        <v>4.66</v>
      </c>
      <c r="M1296" s="85">
        <v>0</v>
      </c>
      <c r="N1296" s="86">
        <v>281.66000000000003</v>
      </c>
      <c r="O1296" s="82">
        <v>379.07</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43.21</v>
      </c>
      <c r="J1301" s="82">
        <v>0</v>
      </c>
      <c r="K1301" s="82">
        <v>207.13</v>
      </c>
      <c r="L1301" s="82">
        <v>0</v>
      </c>
      <c r="M1301" s="85">
        <v>18.850000000000001</v>
      </c>
      <c r="N1301" s="86">
        <v>269.2</v>
      </c>
      <c r="O1301" s="82">
        <v>1660.48</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128</v>
      </c>
      <c r="D1303" s="80">
        <v>3322.44</v>
      </c>
      <c r="E1303" s="80">
        <v>224.8</v>
      </c>
      <c r="F1303" s="81">
        <v>3547.24</v>
      </c>
      <c r="G1303" s="80">
        <v>58.2</v>
      </c>
      <c r="H1303" s="80">
        <v>295.69</v>
      </c>
      <c r="I1303" s="80">
        <v>803.25</v>
      </c>
      <c r="J1303" s="80">
        <v>31.75</v>
      </c>
      <c r="K1303" s="80">
        <v>1060.9100000000001</v>
      </c>
      <c r="L1303" s="80">
        <v>38.21</v>
      </c>
      <c r="M1303" s="80">
        <v>227.6</v>
      </c>
      <c r="N1303" s="81">
        <v>2515.61</v>
      </c>
      <c r="O1303" s="81">
        <v>6062.85</v>
      </c>
    </row>
    <row r="1304" spans="1:15">
      <c r="A1304" s="96">
        <v>2022</v>
      </c>
      <c r="B1304" s="90" t="s">
        <v>54</v>
      </c>
      <c r="C1304" s="93" t="s">
        <v>37</v>
      </c>
      <c r="D1304" s="82">
        <v>0</v>
      </c>
      <c r="E1304" s="83">
        <v>14.68</v>
      </c>
      <c r="F1304" s="84">
        <v>14.68</v>
      </c>
      <c r="G1304" s="82">
        <v>2.6</v>
      </c>
      <c r="H1304" s="82">
        <v>0</v>
      </c>
      <c r="I1304" s="82">
        <v>0</v>
      </c>
      <c r="J1304" s="82">
        <v>0.03</v>
      </c>
      <c r="K1304" s="82">
        <v>72.95</v>
      </c>
      <c r="L1304" s="82">
        <v>37.630000000000003</v>
      </c>
      <c r="M1304" s="83">
        <v>53.07</v>
      </c>
      <c r="N1304" s="84">
        <v>166.28</v>
      </c>
      <c r="O1304" s="82">
        <v>180.96</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97.71</v>
      </c>
      <c r="K1313" s="82">
        <v>408.78</v>
      </c>
      <c r="L1313" s="82">
        <v>0</v>
      </c>
      <c r="M1313" s="85">
        <v>83.24</v>
      </c>
      <c r="N1313" s="86">
        <v>677.59</v>
      </c>
      <c r="O1313" s="82">
        <v>746.88</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106.93</v>
      </c>
      <c r="L1320" s="82">
        <v>0</v>
      </c>
      <c r="M1320" s="85">
        <v>15.45</v>
      </c>
      <c r="N1320" s="86">
        <v>158.51</v>
      </c>
      <c r="O1320" s="82">
        <v>264.20999999999998</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417.7</v>
      </c>
      <c r="L1323" s="82">
        <v>0</v>
      </c>
      <c r="M1323" s="85">
        <v>63.96</v>
      </c>
      <c r="N1323" s="86">
        <v>484.43</v>
      </c>
      <c r="O1323" s="82">
        <v>1772.91</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128</v>
      </c>
      <c r="D1325" s="80">
        <v>4059.66</v>
      </c>
      <c r="E1325" s="80">
        <v>310.83999999999997</v>
      </c>
      <c r="F1325" s="81">
        <v>4370.5</v>
      </c>
      <c r="G1325" s="80">
        <v>45.01</v>
      </c>
      <c r="H1325" s="80">
        <v>188.71</v>
      </c>
      <c r="I1325" s="80">
        <v>606.58000000000004</v>
      </c>
      <c r="J1325" s="80">
        <v>117.69</v>
      </c>
      <c r="K1325" s="80">
        <v>1374.62</v>
      </c>
      <c r="L1325" s="80">
        <v>73.14</v>
      </c>
      <c r="M1325" s="80">
        <v>262.83999999999997</v>
      </c>
      <c r="N1325" s="81">
        <v>2668.59</v>
      </c>
      <c r="O1325" s="81">
        <v>7039.09</v>
      </c>
    </row>
    <row r="1326" spans="1:15">
      <c r="A1326" s="96">
        <v>2023</v>
      </c>
      <c r="B1326" s="90" t="s">
        <v>53</v>
      </c>
      <c r="C1326" s="93" t="s">
        <v>37</v>
      </c>
      <c r="D1326" s="82">
        <v>0</v>
      </c>
      <c r="E1326" s="83">
        <v>27.78</v>
      </c>
      <c r="F1326" s="84">
        <v>27.78</v>
      </c>
      <c r="G1326" s="82">
        <v>2.2599999999999998</v>
      </c>
      <c r="H1326" s="82">
        <v>2.77</v>
      </c>
      <c r="I1326" s="82">
        <v>0</v>
      </c>
      <c r="J1326" s="82">
        <v>0.02</v>
      </c>
      <c r="K1326" s="82">
        <v>115.47</v>
      </c>
      <c r="L1326" s="82">
        <v>7.54</v>
      </c>
      <c r="M1326" s="83">
        <v>92.69</v>
      </c>
      <c r="N1326" s="84">
        <v>220.75</v>
      </c>
      <c r="O1326" s="82">
        <v>248.53</v>
      </c>
    </row>
    <row r="1327" spans="1:15">
      <c r="A1327" s="96">
        <v>2023</v>
      </c>
      <c r="B1327" s="90" t="s">
        <v>53</v>
      </c>
      <c r="C1327" s="93" t="s">
        <v>38</v>
      </c>
      <c r="D1327" s="82">
        <v>201.12</v>
      </c>
      <c r="E1327" s="85">
        <v>0</v>
      </c>
      <c r="F1327" s="86">
        <v>201.12</v>
      </c>
      <c r="G1327" s="82">
        <v>0</v>
      </c>
      <c r="H1327" s="82">
        <v>0</v>
      </c>
      <c r="I1327" s="82">
        <v>0</v>
      </c>
      <c r="J1327" s="82">
        <v>0</v>
      </c>
      <c r="K1327" s="82">
        <v>0</v>
      </c>
      <c r="L1327" s="82">
        <v>0</v>
      </c>
      <c r="M1327" s="85">
        <v>0.12</v>
      </c>
      <c r="N1327" s="86">
        <v>0.12</v>
      </c>
      <c r="O1327" s="82">
        <v>201.24</v>
      </c>
    </row>
    <row r="1328" spans="1:15">
      <c r="A1328" s="96">
        <v>2023</v>
      </c>
      <c r="B1328" s="90" t="s">
        <v>53</v>
      </c>
      <c r="C1328" s="93" t="s">
        <v>39</v>
      </c>
      <c r="D1328" s="82">
        <v>0</v>
      </c>
      <c r="E1328" s="85">
        <v>0.1</v>
      </c>
      <c r="F1328" s="86">
        <v>0.1</v>
      </c>
      <c r="G1328" s="82">
        <v>0</v>
      </c>
      <c r="H1328" s="82">
        <v>0</v>
      </c>
      <c r="I1328" s="82">
        <v>0</v>
      </c>
      <c r="J1328" s="82">
        <v>0</v>
      </c>
      <c r="K1328" s="82">
        <v>0</v>
      </c>
      <c r="L1328" s="82">
        <v>0</v>
      </c>
      <c r="M1328" s="85">
        <v>0.01</v>
      </c>
      <c r="N1328" s="86">
        <v>0.01</v>
      </c>
      <c r="O1328" s="82">
        <v>0.11</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135.13999999999999</v>
      </c>
      <c r="J1335" s="82">
        <v>24.61</v>
      </c>
      <c r="K1335" s="82">
        <v>289.38</v>
      </c>
      <c r="L1335" s="82">
        <v>0</v>
      </c>
      <c r="M1335" s="85">
        <v>100.6</v>
      </c>
      <c r="N1335" s="86">
        <v>589.42999999999995</v>
      </c>
      <c r="O1335" s="82">
        <v>608.26</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1694.72</v>
      </c>
      <c r="E1337" s="85">
        <v>0</v>
      </c>
      <c r="F1337" s="86">
        <v>1694.72</v>
      </c>
      <c r="G1337" s="82">
        <v>24.81</v>
      </c>
      <c r="H1337" s="82">
        <v>85.29</v>
      </c>
      <c r="I1337" s="82">
        <v>16.23</v>
      </c>
      <c r="J1337" s="82">
        <v>0</v>
      </c>
      <c r="K1337" s="82">
        <v>0</v>
      </c>
      <c r="L1337" s="82">
        <v>0</v>
      </c>
      <c r="M1337" s="85">
        <v>25.8</v>
      </c>
      <c r="N1337" s="86">
        <v>152.13</v>
      </c>
      <c r="O1337" s="82">
        <v>1846.85</v>
      </c>
    </row>
    <row r="1338" spans="1:15">
      <c r="A1338" s="96">
        <v>2023</v>
      </c>
      <c r="B1338" s="90" t="s">
        <v>53</v>
      </c>
      <c r="C1338" s="93" t="s">
        <v>89</v>
      </c>
      <c r="D1338" s="82">
        <v>0</v>
      </c>
      <c r="E1338" s="85">
        <v>0</v>
      </c>
      <c r="F1338" s="86">
        <v>0</v>
      </c>
      <c r="G1338" s="82">
        <v>0</v>
      </c>
      <c r="H1338" s="82">
        <v>0</v>
      </c>
      <c r="I1338" s="82">
        <v>0</v>
      </c>
      <c r="J1338" s="82">
        <v>0</v>
      </c>
      <c r="K1338" s="82">
        <v>0</v>
      </c>
      <c r="L1338" s="82">
        <v>0</v>
      </c>
      <c r="M1338" s="85">
        <v>0</v>
      </c>
      <c r="N1338" s="86">
        <v>0</v>
      </c>
      <c r="O1338" s="82">
        <v>0</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161.88999999999999</v>
      </c>
      <c r="J1340" s="82">
        <v>0</v>
      </c>
      <c r="K1340" s="82">
        <v>65.849999999999994</v>
      </c>
      <c r="L1340" s="82">
        <v>0</v>
      </c>
      <c r="M1340" s="85">
        <v>0</v>
      </c>
      <c r="N1340" s="86">
        <v>227.74</v>
      </c>
      <c r="O1340" s="82">
        <v>241.5</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1255.29</v>
      </c>
      <c r="E1345" s="85">
        <v>0</v>
      </c>
      <c r="F1345" s="86">
        <v>1255.29</v>
      </c>
      <c r="G1345" s="82">
        <v>0</v>
      </c>
      <c r="H1345" s="82">
        <v>0</v>
      </c>
      <c r="I1345" s="82">
        <v>0</v>
      </c>
      <c r="J1345" s="82">
        <v>0</v>
      </c>
      <c r="K1345" s="82">
        <v>217.11</v>
      </c>
      <c r="L1345" s="82">
        <v>0</v>
      </c>
      <c r="M1345" s="85">
        <v>0.27</v>
      </c>
      <c r="N1345" s="86">
        <v>217.38</v>
      </c>
      <c r="O1345" s="82">
        <v>1472.67</v>
      </c>
    </row>
    <row r="1346" spans="1:15">
      <c r="A1346" s="96">
        <v>2023</v>
      </c>
      <c r="B1346" s="90" t="s">
        <v>53</v>
      </c>
      <c r="C1346" s="93" t="s">
        <v>69</v>
      </c>
      <c r="D1346" s="82">
        <v>759.17</v>
      </c>
      <c r="E1346" s="85">
        <v>76.28</v>
      </c>
      <c r="F1346" s="86">
        <v>835.45</v>
      </c>
      <c r="G1346" s="82">
        <v>62.46</v>
      </c>
      <c r="H1346" s="82">
        <v>0</v>
      </c>
      <c r="I1346" s="82">
        <v>224.98</v>
      </c>
      <c r="J1346" s="82">
        <v>0</v>
      </c>
      <c r="K1346" s="82">
        <v>91.24</v>
      </c>
      <c r="L1346" s="82">
        <v>29.93</v>
      </c>
      <c r="M1346" s="85">
        <v>4.71</v>
      </c>
      <c r="N1346" s="86">
        <v>413.32</v>
      </c>
      <c r="O1346" s="82">
        <v>1248.77</v>
      </c>
    </row>
    <row r="1347" spans="1:15">
      <c r="A1347" s="99">
        <v>2023</v>
      </c>
      <c r="B1347" s="91" t="s">
        <v>53</v>
      </c>
      <c r="C1347" s="94" t="s">
        <v>128</v>
      </c>
      <c r="D1347" s="80">
        <v>3988.76</v>
      </c>
      <c r="E1347" s="80">
        <v>220.07</v>
      </c>
      <c r="F1347" s="81">
        <v>4208.83</v>
      </c>
      <c r="G1347" s="80">
        <v>104.44</v>
      </c>
      <c r="H1347" s="80">
        <v>219.51</v>
      </c>
      <c r="I1347" s="80">
        <v>784.57</v>
      </c>
      <c r="J1347" s="80">
        <v>44.85</v>
      </c>
      <c r="K1347" s="80">
        <v>927.38</v>
      </c>
      <c r="L1347" s="80">
        <v>37.58</v>
      </c>
      <c r="M1347" s="80">
        <v>294.70999999999998</v>
      </c>
      <c r="N1347" s="81">
        <v>2413.04</v>
      </c>
      <c r="O1347" s="81">
        <v>6621.87</v>
      </c>
    </row>
    <row r="1348" spans="1:15">
      <c r="A1348" s="96">
        <v>2023</v>
      </c>
      <c r="B1348" s="90" t="s">
        <v>64</v>
      </c>
      <c r="C1348" s="93" t="s">
        <v>37</v>
      </c>
      <c r="D1348" s="82">
        <v>0</v>
      </c>
      <c r="E1348" s="83">
        <v>55.79</v>
      </c>
      <c r="F1348" s="84">
        <v>55.79</v>
      </c>
      <c r="G1348" s="82">
        <v>1.72</v>
      </c>
      <c r="H1348" s="82">
        <v>7.71</v>
      </c>
      <c r="I1348" s="82">
        <v>0</v>
      </c>
      <c r="J1348" s="82">
        <v>0</v>
      </c>
      <c r="K1348" s="82">
        <v>64.400000000000006</v>
      </c>
      <c r="L1348" s="82">
        <v>3.7</v>
      </c>
      <c r="M1348" s="83">
        <v>23.92</v>
      </c>
      <c r="N1348" s="84">
        <v>101.45</v>
      </c>
      <c r="O1348" s="82">
        <v>157.24</v>
      </c>
    </row>
    <row r="1349" spans="1:15">
      <c r="A1349" s="96">
        <v>2023</v>
      </c>
      <c r="B1349" s="90" t="s">
        <v>64</v>
      </c>
      <c r="C1349" s="93" t="s">
        <v>38</v>
      </c>
      <c r="D1349" s="82">
        <v>44.22</v>
      </c>
      <c r="E1349" s="85">
        <v>0</v>
      </c>
      <c r="F1349" s="86">
        <v>44.22</v>
      </c>
      <c r="G1349" s="82">
        <v>0</v>
      </c>
      <c r="H1349" s="82">
        <v>0</v>
      </c>
      <c r="I1349" s="82">
        <v>0</v>
      </c>
      <c r="J1349" s="82">
        <v>0</v>
      </c>
      <c r="K1349" s="82">
        <v>0</v>
      </c>
      <c r="L1349" s="82">
        <v>0</v>
      </c>
      <c r="M1349" s="85">
        <v>0.06</v>
      </c>
      <c r="N1349" s="86">
        <v>0.06</v>
      </c>
      <c r="O1349" s="82">
        <v>44.28</v>
      </c>
    </row>
    <row r="1350" spans="1:15">
      <c r="A1350" s="96">
        <v>2023</v>
      </c>
      <c r="B1350" s="90" t="s">
        <v>64</v>
      </c>
      <c r="C1350" s="93" t="s">
        <v>39</v>
      </c>
      <c r="D1350" s="82">
        <v>0</v>
      </c>
      <c r="E1350" s="85">
        <v>1.26</v>
      </c>
      <c r="F1350" s="86">
        <v>1.26</v>
      </c>
      <c r="G1350" s="82">
        <v>0</v>
      </c>
      <c r="H1350" s="82">
        <v>70.83</v>
      </c>
      <c r="I1350" s="82">
        <v>0</v>
      </c>
      <c r="J1350" s="82">
        <v>0</v>
      </c>
      <c r="K1350" s="82">
        <v>0.01</v>
      </c>
      <c r="L1350" s="82">
        <v>0</v>
      </c>
      <c r="M1350" s="85">
        <v>0.03</v>
      </c>
      <c r="N1350" s="86">
        <v>70.87</v>
      </c>
      <c r="O1350" s="82">
        <v>72.13</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54.87</v>
      </c>
      <c r="E1357" s="85">
        <v>5.97</v>
      </c>
      <c r="F1357" s="86">
        <v>60.84</v>
      </c>
      <c r="G1357" s="82">
        <v>4.62</v>
      </c>
      <c r="H1357" s="82">
        <v>39.92</v>
      </c>
      <c r="I1357" s="82">
        <v>27.88</v>
      </c>
      <c r="J1357" s="82">
        <v>48.57</v>
      </c>
      <c r="K1357" s="82">
        <v>304.94</v>
      </c>
      <c r="L1357" s="82">
        <v>0</v>
      </c>
      <c r="M1357" s="85">
        <v>91.43</v>
      </c>
      <c r="N1357" s="86">
        <v>517.36</v>
      </c>
      <c r="O1357" s="82">
        <v>578.20000000000005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1184.24</v>
      </c>
      <c r="E1359" s="85">
        <v>0</v>
      </c>
      <c r="F1359" s="86">
        <v>1184.24</v>
      </c>
      <c r="G1359" s="82">
        <v>9.9</v>
      </c>
      <c r="H1359" s="82">
        <v>90.37</v>
      </c>
      <c r="I1359" s="82">
        <v>15.65</v>
      </c>
      <c r="J1359" s="82">
        <v>0</v>
      </c>
      <c r="K1359" s="82">
        <v>46.71</v>
      </c>
      <c r="L1359" s="82">
        <v>0</v>
      </c>
      <c r="M1359" s="85">
        <v>21.97</v>
      </c>
      <c r="N1359" s="86">
        <v>184.6</v>
      </c>
      <c r="O1359" s="82">
        <v>1368.84</v>
      </c>
    </row>
    <row r="1360" spans="1:15">
      <c r="A1360" s="96">
        <v>2023</v>
      </c>
      <c r="B1360" s="90" t="s">
        <v>64</v>
      </c>
      <c r="C1360" s="93" t="s">
        <v>89</v>
      </c>
      <c r="D1360" s="82">
        <v>0</v>
      </c>
      <c r="E1360" s="85">
        <v>0</v>
      </c>
      <c r="F1360" s="86">
        <v>0</v>
      </c>
      <c r="G1360" s="82">
        <v>0</v>
      </c>
      <c r="H1360" s="82">
        <v>0</v>
      </c>
      <c r="I1360" s="82">
        <v>0</v>
      </c>
      <c r="J1360" s="82">
        <v>0</v>
      </c>
      <c r="K1360" s="82">
        <v>39.57</v>
      </c>
      <c r="L1360" s="82">
        <v>0</v>
      </c>
      <c r="M1360" s="85">
        <v>0</v>
      </c>
      <c r="N1360" s="86">
        <v>39.57</v>
      </c>
      <c r="O1360" s="82">
        <v>39.57</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44.53</v>
      </c>
      <c r="E1362" s="85">
        <v>12.06</v>
      </c>
      <c r="F1362" s="86">
        <v>56.59</v>
      </c>
      <c r="G1362" s="82">
        <v>0</v>
      </c>
      <c r="H1362" s="82">
        <v>0</v>
      </c>
      <c r="I1362" s="82">
        <v>102.44</v>
      </c>
      <c r="J1362" s="82">
        <v>0</v>
      </c>
      <c r="K1362" s="82">
        <v>132.44</v>
      </c>
      <c r="L1362" s="82">
        <v>0</v>
      </c>
      <c r="M1362" s="85">
        <v>0</v>
      </c>
      <c r="N1362" s="86">
        <v>234.88</v>
      </c>
      <c r="O1362" s="82">
        <v>291.47000000000003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1159.8499999999999</v>
      </c>
      <c r="E1367" s="85">
        <v>15.59</v>
      </c>
      <c r="F1367" s="86">
        <v>1175.44</v>
      </c>
      <c r="G1367" s="82">
        <v>0</v>
      </c>
      <c r="H1367" s="82">
        <v>0</v>
      </c>
      <c r="I1367" s="82">
        <v>0</v>
      </c>
      <c r="J1367" s="82">
        <v>0</v>
      </c>
      <c r="K1367" s="82">
        <v>75.319999999999993</v>
      </c>
      <c r="L1367" s="82">
        <v>6.21</v>
      </c>
      <c r="M1367" s="85">
        <v>46.53</v>
      </c>
      <c r="N1367" s="86">
        <v>128.06</v>
      </c>
      <c r="O1367" s="82">
        <v>1303.5</v>
      </c>
    </row>
    <row r="1368" spans="1:15">
      <c r="A1368" s="96">
        <v>2023</v>
      </c>
      <c r="B1368" s="90" t="s">
        <v>64</v>
      </c>
      <c r="C1368" s="93" t="s">
        <v>69</v>
      </c>
      <c r="D1368" s="82">
        <v>755.49</v>
      </c>
      <c r="E1368" s="85">
        <v>166.55</v>
      </c>
      <c r="F1368" s="86">
        <v>922.04</v>
      </c>
      <c r="G1368" s="82">
        <v>56.31</v>
      </c>
      <c r="H1368" s="82">
        <v>10.02</v>
      </c>
      <c r="I1368" s="82">
        <v>124.72</v>
      </c>
      <c r="J1368" s="82">
        <v>0</v>
      </c>
      <c r="K1368" s="82">
        <v>11.49</v>
      </c>
      <c r="L1368" s="82">
        <v>0</v>
      </c>
      <c r="M1368" s="85">
        <v>69.849999999999994</v>
      </c>
      <c r="N1368" s="86">
        <v>272.39</v>
      </c>
      <c r="O1368" s="82">
        <v>1194.43</v>
      </c>
    </row>
    <row r="1369" spans="1:15">
      <c r="A1369" s="99">
        <v>2023</v>
      </c>
      <c r="B1369" s="91" t="s">
        <v>64</v>
      </c>
      <c r="C1369" s="94" t="s">
        <v>128</v>
      </c>
      <c r="D1369" s="80">
        <v>3243.2</v>
      </c>
      <c r="E1369" s="80">
        <v>342.02</v>
      </c>
      <c r="F1369" s="81">
        <v>3585.22</v>
      </c>
      <c r="G1369" s="80">
        <v>74.290000000000006</v>
      </c>
      <c r="H1369" s="80">
        <v>324.52</v>
      </c>
      <c r="I1369" s="80">
        <v>648.85</v>
      </c>
      <c r="J1369" s="80">
        <v>61.64</v>
      </c>
      <c r="K1369" s="80">
        <v>966.68</v>
      </c>
      <c r="L1369" s="80">
        <v>10.02</v>
      </c>
      <c r="M1369" s="80">
        <v>296.01</v>
      </c>
      <c r="N1369" s="81">
        <v>2382.0100000000002</v>
      </c>
      <c r="O1369" s="81">
        <v>5967.23</v>
      </c>
    </row>
    <row r="1370" spans="1:15">
      <c r="A1370" s="96">
        <v>2023</v>
      </c>
      <c r="B1370" s="90" t="s">
        <v>63</v>
      </c>
      <c r="C1370" s="93" t="s">
        <v>37</v>
      </c>
      <c r="D1370" s="82">
        <v>0</v>
      </c>
      <c r="E1370" s="83">
        <v>30.33</v>
      </c>
      <c r="F1370" s="84">
        <v>30.33</v>
      </c>
      <c r="G1370" s="82">
        <v>2.94</v>
      </c>
      <c r="H1370" s="82">
        <v>0</v>
      </c>
      <c r="I1370" s="82">
        <v>4.9000000000000004</v>
      </c>
      <c r="J1370" s="82">
        <v>0</v>
      </c>
      <c r="K1370" s="82">
        <v>125.27</v>
      </c>
      <c r="L1370" s="82">
        <v>13.51</v>
      </c>
      <c r="M1370" s="83">
        <v>16.22</v>
      </c>
      <c r="N1370" s="84">
        <v>162.84</v>
      </c>
      <c r="O1370" s="82">
        <v>193.17</v>
      </c>
    </row>
    <row r="1371" spans="1:15">
      <c r="A1371" s="96">
        <v>2023</v>
      </c>
      <c r="B1371" s="90" t="s">
        <v>63</v>
      </c>
      <c r="C1371" s="93" t="s">
        <v>38</v>
      </c>
      <c r="D1371" s="82">
        <v>192.36</v>
      </c>
      <c r="E1371" s="85">
        <v>0</v>
      </c>
      <c r="F1371" s="86">
        <v>192.36</v>
      </c>
      <c r="G1371" s="82">
        <v>0</v>
      </c>
      <c r="H1371" s="82">
        <v>0</v>
      </c>
      <c r="I1371" s="82">
        <v>0</v>
      </c>
      <c r="J1371" s="82">
        <v>0</v>
      </c>
      <c r="K1371" s="82">
        <v>0</v>
      </c>
      <c r="L1371" s="82">
        <v>0</v>
      </c>
      <c r="M1371" s="85">
        <v>0.11</v>
      </c>
      <c r="N1371" s="86">
        <v>0.11</v>
      </c>
      <c r="O1371" s="82">
        <v>192.47</v>
      </c>
    </row>
    <row r="1372" spans="1:15">
      <c r="A1372" s="96">
        <v>2023</v>
      </c>
      <c r="B1372" s="90" t="s">
        <v>63</v>
      </c>
      <c r="C1372" s="93" t="s">
        <v>39</v>
      </c>
      <c r="D1372" s="82">
        <v>0</v>
      </c>
      <c r="E1372" s="85">
        <v>0</v>
      </c>
      <c r="F1372" s="86">
        <v>0</v>
      </c>
      <c r="G1372" s="82">
        <v>0</v>
      </c>
      <c r="H1372" s="82">
        <v>63.24</v>
      </c>
      <c r="I1372" s="82">
        <v>0</v>
      </c>
      <c r="J1372" s="82">
        <v>0</v>
      </c>
      <c r="K1372" s="82">
        <v>0</v>
      </c>
      <c r="L1372" s="82">
        <v>0</v>
      </c>
      <c r="M1372" s="85">
        <v>0</v>
      </c>
      <c r="N1372" s="86">
        <v>63.24</v>
      </c>
      <c r="O1372" s="82">
        <v>63.24</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227.25</v>
      </c>
      <c r="L1379" s="82">
        <v>0</v>
      </c>
      <c r="M1379" s="85">
        <v>112.12</v>
      </c>
      <c r="N1379" s="86">
        <v>393.48</v>
      </c>
      <c r="O1379" s="82">
        <v>465.43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879.77</v>
      </c>
      <c r="E1381" s="85">
        <v>0</v>
      </c>
      <c r="F1381" s="86">
        <v>879.77</v>
      </c>
      <c r="G1381" s="82">
        <v>0</v>
      </c>
      <c r="H1381" s="82">
        <v>64.2</v>
      </c>
      <c r="I1381" s="82">
        <v>0</v>
      </c>
      <c r="J1381" s="82">
        <v>0</v>
      </c>
      <c r="K1381" s="82">
        <v>0</v>
      </c>
      <c r="L1381" s="82">
        <v>0</v>
      </c>
      <c r="M1381" s="85">
        <v>22.84</v>
      </c>
      <c r="N1381" s="86">
        <v>87.04</v>
      </c>
      <c r="O1381" s="82">
        <v>966.81</v>
      </c>
    </row>
    <row r="1382" spans="1:15">
      <c r="A1382" s="96">
        <v>2023</v>
      </c>
      <c r="B1382" s="90" t="s">
        <v>63</v>
      </c>
      <c r="C1382" s="93" t="s">
        <v>89</v>
      </c>
      <c r="D1382" s="82">
        <v>0</v>
      </c>
      <c r="E1382" s="85">
        <v>0</v>
      </c>
      <c r="F1382" s="86">
        <v>0</v>
      </c>
      <c r="G1382" s="82">
        <v>0</v>
      </c>
      <c r="H1382" s="82">
        <v>0</v>
      </c>
      <c r="I1382" s="82">
        <v>0</v>
      </c>
      <c r="J1382" s="82">
        <v>0</v>
      </c>
      <c r="K1382" s="82">
        <v>41.61</v>
      </c>
      <c r="L1382" s="82">
        <v>0</v>
      </c>
      <c r="M1382" s="85">
        <v>0</v>
      </c>
      <c r="N1382" s="86">
        <v>41.61</v>
      </c>
      <c r="O1382" s="82">
        <v>41.61</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134.88999999999999</v>
      </c>
      <c r="L1384" s="82">
        <v>0</v>
      </c>
      <c r="M1384" s="85">
        <v>0</v>
      </c>
      <c r="N1384" s="86">
        <v>179.33</v>
      </c>
      <c r="O1384" s="82">
        <v>179.33</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0.05</v>
      </c>
      <c r="E1386" s="85">
        <v>34.770000000000003</v>
      </c>
      <c r="F1386" s="86">
        <v>34.82</v>
      </c>
      <c r="G1386" s="82">
        <v>0</v>
      </c>
      <c r="H1386" s="82">
        <v>0.21</v>
      </c>
      <c r="I1386" s="82">
        <v>0</v>
      </c>
      <c r="J1386" s="82">
        <v>0</v>
      </c>
      <c r="K1386" s="82">
        <v>28.11</v>
      </c>
      <c r="L1386" s="82">
        <v>0</v>
      </c>
      <c r="M1386" s="85">
        <v>3.73</v>
      </c>
      <c r="N1386" s="86">
        <v>32.049999999999997</v>
      </c>
      <c r="O1386" s="82">
        <v>66.87</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1326.59</v>
      </c>
      <c r="E1389" s="85">
        <v>0</v>
      </c>
      <c r="F1389" s="86">
        <v>1326.59</v>
      </c>
      <c r="G1389" s="82">
        <v>0.21</v>
      </c>
      <c r="H1389" s="82">
        <v>0.04</v>
      </c>
      <c r="I1389" s="82">
        <v>0</v>
      </c>
      <c r="J1389" s="82">
        <v>0</v>
      </c>
      <c r="K1389" s="82">
        <v>166.08</v>
      </c>
      <c r="L1389" s="82">
        <v>0</v>
      </c>
      <c r="M1389" s="85">
        <v>5.28</v>
      </c>
      <c r="N1389" s="86">
        <v>171.61</v>
      </c>
      <c r="O1389" s="82">
        <v>1498.2</v>
      </c>
    </row>
    <row r="1390" spans="1:15">
      <c r="A1390" s="96">
        <v>2023</v>
      </c>
      <c r="B1390" s="90" t="s">
        <v>63</v>
      </c>
      <c r="C1390" s="93" t="s">
        <v>69</v>
      </c>
      <c r="D1390" s="82">
        <v>471.33</v>
      </c>
      <c r="E1390" s="85">
        <v>136.85</v>
      </c>
      <c r="F1390" s="86">
        <v>608.17999999999995</v>
      </c>
      <c r="G1390" s="82">
        <v>75.959999999999994</v>
      </c>
      <c r="H1390" s="82">
        <v>45.76</v>
      </c>
      <c r="I1390" s="82">
        <v>161.5</v>
      </c>
      <c r="J1390" s="82">
        <v>16.77</v>
      </c>
      <c r="K1390" s="82">
        <v>50.3</v>
      </c>
      <c r="L1390" s="82">
        <v>4.97</v>
      </c>
      <c r="M1390" s="85">
        <v>23.82</v>
      </c>
      <c r="N1390" s="86">
        <v>379.08</v>
      </c>
      <c r="O1390" s="82">
        <v>987.26</v>
      </c>
    </row>
    <row r="1391" spans="1:15">
      <c r="A1391" s="99">
        <v>2023</v>
      </c>
      <c r="B1391" s="91" t="s">
        <v>63</v>
      </c>
      <c r="C1391" s="94" t="s">
        <v>128</v>
      </c>
      <c r="D1391" s="80">
        <v>3698.08</v>
      </c>
      <c r="E1391" s="80">
        <v>365.96</v>
      </c>
      <c r="F1391" s="81">
        <v>4064.04</v>
      </c>
      <c r="G1391" s="80">
        <v>89.71</v>
      </c>
      <c r="H1391" s="80">
        <v>206.38</v>
      </c>
      <c r="I1391" s="80">
        <v>701.61</v>
      </c>
      <c r="J1391" s="80">
        <v>41.37</v>
      </c>
      <c r="K1391" s="80">
        <v>963.56</v>
      </c>
      <c r="L1391" s="80">
        <v>23.83</v>
      </c>
      <c r="M1391" s="80">
        <v>223.49</v>
      </c>
      <c r="N1391" s="81">
        <v>2249.9499999999998</v>
      </c>
      <c r="O1391" s="81">
        <v>6313.99</v>
      </c>
    </row>
    <row r="1392" spans="1:15">
      <c r="A1392" s="96">
        <v>2023</v>
      </c>
      <c r="B1392" s="90" t="s">
        <v>62</v>
      </c>
      <c r="C1392" s="93" t="s">
        <v>37</v>
      </c>
      <c r="D1392" s="82">
        <v>0</v>
      </c>
      <c r="E1392" s="83">
        <v>31</v>
      </c>
      <c r="F1392" s="84">
        <v>31</v>
      </c>
      <c r="G1392" s="82">
        <v>0.1</v>
      </c>
      <c r="H1392" s="82">
        <v>4.5</v>
      </c>
      <c r="I1392" s="82">
        <v>0</v>
      </c>
      <c r="J1392" s="82">
        <v>1.96</v>
      </c>
      <c r="K1392" s="82">
        <v>247.04</v>
      </c>
      <c r="L1392" s="82">
        <v>8.89</v>
      </c>
      <c r="M1392" s="83">
        <v>20.25</v>
      </c>
      <c r="N1392" s="84">
        <v>282.74</v>
      </c>
      <c r="O1392" s="82">
        <v>313.74</v>
      </c>
    </row>
    <row r="1393" spans="1:15">
      <c r="A1393" s="96">
        <v>2023</v>
      </c>
      <c r="B1393" s="90" t="s">
        <v>62</v>
      </c>
      <c r="C1393" s="93" t="s">
        <v>38</v>
      </c>
      <c r="D1393" s="82">
        <v>279.76</v>
      </c>
      <c r="E1393" s="85">
        <v>0</v>
      </c>
      <c r="F1393" s="86">
        <v>279.76</v>
      </c>
      <c r="G1393" s="82">
        <v>0</v>
      </c>
      <c r="H1393" s="82">
        <v>0</v>
      </c>
      <c r="I1393" s="82">
        <v>0</v>
      </c>
      <c r="J1393" s="82">
        <v>0</v>
      </c>
      <c r="K1393" s="82">
        <v>0</v>
      </c>
      <c r="L1393" s="82">
        <v>0</v>
      </c>
      <c r="M1393" s="85">
        <v>0.12</v>
      </c>
      <c r="N1393" s="86">
        <v>0.12</v>
      </c>
      <c r="O1393" s="82">
        <v>279.88</v>
      </c>
    </row>
    <row r="1394" spans="1:15">
      <c r="A1394" s="96">
        <v>2023</v>
      </c>
      <c r="B1394" s="90" t="s">
        <v>62</v>
      </c>
      <c r="C1394" s="93" t="s">
        <v>39</v>
      </c>
      <c r="D1394" s="82">
        <v>0</v>
      </c>
      <c r="E1394" s="85">
        <v>1.29</v>
      </c>
      <c r="F1394" s="86">
        <v>1.29</v>
      </c>
      <c r="G1394" s="82">
        <v>0</v>
      </c>
      <c r="H1394" s="82">
        <v>6.05</v>
      </c>
      <c r="I1394" s="82">
        <v>0</v>
      </c>
      <c r="J1394" s="82">
        <v>0</v>
      </c>
      <c r="K1394" s="82">
        <v>0</v>
      </c>
      <c r="L1394" s="82">
        <v>0</v>
      </c>
      <c r="M1394" s="85">
        <v>0.02</v>
      </c>
      <c r="N1394" s="86">
        <v>6.07</v>
      </c>
      <c r="O1394" s="82">
        <v>7.36</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1307.2</v>
      </c>
      <c r="E1403" s="85">
        <v>0</v>
      </c>
      <c r="F1403" s="86">
        <v>1307.2</v>
      </c>
      <c r="G1403" s="82">
        <v>2.83</v>
      </c>
      <c r="H1403" s="82">
        <v>52.39</v>
      </c>
      <c r="I1403" s="82">
        <v>0</v>
      </c>
      <c r="J1403" s="82">
        <v>0</v>
      </c>
      <c r="K1403" s="82">
        <v>14.09</v>
      </c>
      <c r="L1403" s="82">
        <v>0</v>
      </c>
      <c r="M1403" s="85">
        <v>13.13</v>
      </c>
      <c r="N1403" s="86">
        <v>82.44</v>
      </c>
      <c r="O1403" s="82">
        <v>1389.64</v>
      </c>
    </row>
    <row r="1404" spans="1:15">
      <c r="A1404" s="96">
        <v>2023</v>
      </c>
      <c r="B1404" s="90" t="s">
        <v>62</v>
      </c>
      <c r="C1404" s="93" t="s">
        <v>89</v>
      </c>
      <c r="D1404" s="82">
        <v>0</v>
      </c>
      <c r="E1404" s="85">
        <v>0</v>
      </c>
      <c r="F1404" s="86">
        <v>0</v>
      </c>
      <c r="G1404" s="82">
        <v>0</v>
      </c>
      <c r="H1404" s="82">
        <v>0</v>
      </c>
      <c r="I1404" s="82">
        <v>0</v>
      </c>
      <c r="J1404" s="82">
        <v>0</v>
      </c>
      <c r="K1404" s="82">
        <v>32.75</v>
      </c>
      <c r="L1404" s="82">
        <v>0</v>
      </c>
      <c r="M1404" s="85">
        <v>0</v>
      </c>
      <c r="N1404" s="86">
        <v>32.75</v>
      </c>
      <c r="O1404" s="82">
        <v>32.75</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1173.3900000000001</v>
      </c>
      <c r="E1411" s="85">
        <v>0</v>
      </c>
      <c r="F1411" s="86">
        <v>1173.3900000000001</v>
      </c>
      <c r="G1411" s="82">
        <v>0</v>
      </c>
      <c r="H1411" s="82">
        <v>14</v>
      </c>
      <c r="I1411" s="82">
        <v>0</v>
      </c>
      <c r="J1411" s="82">
        <v>0</v>
      </c>
      <c r="K1411" s="82">
        <v>283.45</v>
      </c>
      <c r="L1411" s="82">
        <v>0</v>
      </c>
      <c r="M1411" s="85">
        <v>68.25</v>
      </c>
      <c r="N1411" s="86">
        <v>365.7</v>
      </c>
      <c r="O1411" s="82">
        <v>1539.09</v>
      </c>
    </row>
    <row r="1412" spans="1:15">
      <c r="A1412" s="96">
        <v>2023</v>
      </c>
      <c r="B1412" s="90" t="s">
        <v>62</v>
      </c>
      <c r="C1412" s="93" t="s">
        <v>69</v>
      </c>
      <c r="D1412" s="82">
        <v>405.12</v>
      </c>
      <c r="E1412" s="85">
        <v>50.99</v>
      </c>
      <c r="F1412" s="86">
        <v>456.11</v>
      </c>
      <c r="G1412" s="82">
        <v>20.16</v>
      </c>
      <c r="H1412" s="82">
        <v>19.62</v>
      </c>
      <c r="I1412" s="82">
        <v>132.53</v>
      </c>
      <c r="J1412" s="82">
        <v>0</v>
      </c>
      <c r="K1412" s="82">
        <v>28.81</v>
      </c>
      <c r="L1412" s="82">
        <v>0</v>
      </c>
      <c r="M1412" s="85">
        <v>25.73</v>
      </c>
      <c r="N1412" s="86">
        <v>226.85</v>
      </c>
      <c r="O1412" s="82">
        <v>682.96</v>
      </c>
    </row>
    <row r="1413" spans="1:15">
      <c r="A1413" s="99">
        <v>2023</v>
      </c>
      <c r="B1413" s="91" t="s">
        <v>62</v>
      </c>
      <c r="C1413" s="94" t="s">
        <v>128</v>
      </c>
      <c r="D1413" s="80">
        <v>3606.32</v>
      </c>
      <c r="E1413" s="80">
        <v>258.77999999999997</v>
      </c>
      <c r="F1413" s="81">
        <v>3865.1</v>
      </c>
      <c r="G1413" s="80">
        <v>23.73</v>
      </c>
      <c r="H1413" s="80">
        <v>223.92</v>
      </c>
      <c r="I1413" s="80">
        <v>871.53</v>
      </c>
      <c r="J1413" s="80">
        <v>20.420000000000002</v>
      </c>
      <c r="K1413" s="80">
        <v>1133.3699999999999</v>
      </c>
      <c r="L1413" s="80">
        <v>14.4</v>
      </c>
      <c r="M1413" s="80">
        <v>346.12</v>
      </c>
      <c r="N1413" s="81">
        <v>2633.49</v>
      </c>
      <c r="O1413" s="81">
        <v>6498.59</v>
      </c>
    </row>
    <row r="1414" spans="1:15">
      <c r="A1414" s="96">
        <v>2023</v>
      </c>
      <c r="B1414" s="90" t="s">
        <v>61</v>
      </c>
      <c r="C1414" s="93" t="s">
        <v>37</v>
      </c>
      <c r="D1414" s="82">
        <v>0</v>
      </c>
      <c r="E1414" s="83">
        <v>14.22</v>
      </c>
      <c r="F1414" s="84">
        <v>14.22</v>
      </c>
      <c r="G1414" s="82">
        <v>0.1</v>
      </c>
      <c r="H1414" s="82">
        <v>7.74</v>
      </c>
      <c r="I1414" s="82">
        <v>0</v>
      </c>
      <c r="J1414" s="82">
        <v>0</v>
      </c>
      <c r="K1414" s="82">
        <v>47.7</v>
      </c>
      <c r="L1414" s="82">
        <v>0.44</v>
      </c>
      <c r="M1414" s="83">
        <v>44.67</v>
      </c>
      <c r="N1414" s="84">
        <v>100.65</v>
      </c>
      <c r="O1414" s="82">
        <v>114.87</v>
      </c>
    </row>
    <row r="1415" spans="1:15">
      <c r="A1415" s="96">
        <v>2023</v>
      </c>
      <c r="B1415" s="90" t="s">
        <v>61</v>
      </c>
      <c r="C1415" s="93" t="s">
        <v>38</v>
      </c>
      <c r="D1415" s="82">
        <v>91.32</v>
      </c>
      <c r="E1415" s="85">
        <v>0</v>
      </c>
      <c r="F1415" s="86">
        <v>91.32</v>
      </c>
      <c r="G1415" s="82">
        <v>0</v>
      </c>
      <c r="H1415" s="82">
        <v>0</v>
      </c>
      <c r="I1415" s="82">
        <v>0</v>
      </c>
      <c r="J1415" s="82">
        <v>0</v>
      </c>
      <c r="K1415" s="82">
        <v>0</v>
      </c>
      <c r="L1415" s="82">
        <v>0</v>
      </c>
      <c r="M1415" s="85">
        <v>0.06</v>
      </c>
      <c r="N1415" s="86">
        <v>0.06</v>
      </c>
      <c r="O1415" s="82">
        <v>91.38</v>
      </c>
    </row>
    <row r="1416" spans="1:15">
      <c r="A1416" s="96">
        <v>2023</v>
      </c>
      <c r="B1416" s="90" t="s">
        <v>61</v>
      </c>
      <c r="C1416" s="93" t="s">
        <v>39</v>
      </c>
      <c r="D1416" s="82">
        <v>0</v>
      </c>
      <c r="E1416" s="85">
        <v>0</v>
      </c>
      <c r="F1416" s="86">
        <v>0</v>
      </c>
      <c r="G1416" s="82">
        <v>0</v>
      </c>
      <c r="H1416" s="82">
        <v>0</v>
      </c>
      <c r="I1416" s="82">
        <v>0</v>
      </c>
      <c r="J1416" s="82">
        <v>0</v>
      </c>
      <c r="K1416" s="82">
        <v>0</v>
      </c>
      <c r="L1416" s="82">
        <v>0</v>
      </c>
      <c r="M1416" s="85">
        <v>0.01</v>
      </c>
      <c r="N1416" s="86">
        <v>0.01</v>
      </c>
      <c r="O1416" s="82">
        <v>0.01</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65.75</v>
      </c>
      <c r="N1423" s="86">
        <v>361.27</v>
      </c>
      <c r="O1423" s="82">
        <v>361.27</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1349.41</v>
      </c>
      <c r="E1425" s="85">
        <v>0</v>
      </c>
      <c r="F1425" s="86">
        <v>1349.41</v>
      </c>
      <c r="G1425" s="82">
        <v>0</v>
      </c>
      <c r="H1425" s="82">
        <v>83.57</v>
      </c>
      <c r="I1425" s="82">
        <v>0</v>
      </c>
      <c r="J1425" s="82">
        <v>0</v>
      </c>
      <c r="K1425" s="82">
        <v>0</v>
      </c>
      <c r="L1425" s="82">
        <v>0</v>
      </c>
      <c r="M1425" s="85">
        <v>2.11</v>
      </c>
      <c r="N1425" s="86">
        <v>85.68</v>
      </c>
      <c r="O1425" s="82">
        <v>1435.09</v>
      </c>
    </row>
    <row r="1426" spans="1:15">
      <c r="A1426" s="96">
        <v>2023</v>
      </c>
      <c r="B1426" s="90" t="s">
        <v>61</v>
      </c>
      <c r="C1426" s="93" t="s">
        <v>89</v>
      </c>
      <c r="D1426" s="82">
        <v>0</v>
      </c>
      <c r="E1426" s="85">
        <v>0</v>
      </c>
      <c r="F1426" s="86">
        <v>0</v>
      </c>
      <c r="G1426" s="82">
        <v>0</v>
      </c>
      <c r="H1426" s="82">
        <v>0</v>
      </c>
      <c r="I1426" s="82">
        <v>0</v>
      </c>
      <c r="J1426" s="82">
        <v>0</v>
      </c>
      <c r="K1426" s="82">
        <v>0.03</v>
      </c>
      <c r="L1426" s="82">
        <v>0</v>
      </c>
      <c r="M1426" s="85">
        <v>0</v>
      </c>
      <c r="N1426" s="86">
        <v>0.03</v>
      </c>
      <c r="O1426" s="82">
        <v>0.03</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1309.0999999999999</v>
      </c>
      <c r="E1433" s="85">
        <v>0</v>
      </c>
      <c r="F1433" s="86">
        <v>1309.0999999999999</v>
      </c>
      <c r="G1433" s="82">
        <v>0</v>
      </c>
      <c r="H1433" s="82">
        <v>0.01</v>
      </c>
      <c r="I1433" s="82">
        <v>0</v>
      </c>
      <c r="J1433" s="82">
        <v>0</v>
      </c>
      <c r="K1433" s="82">
        <v>50.81</v>
      </c>
      <c r="L1433" s="82">
        <v>4.68</v>
      </c>
      <c r="M1433" s="85">
        <v>11.16</v>
      </c>
      <c r="N1433" s="86">
        <v>66.66</v>
      </c>
      <c r="O1433" s="82">
        <v>1375.76</v>
      </c>
    </row>
    <row r="1434" spans="1:15">
      <c r="A1434" s="96">
        <v>2023</v>
      </c>
      <c r="B1434" s="90" t="s">
        <v>61</v>
      </c>
      <c r="C1434" s="93" t="s">
        <v>69</v>
      </c>
      <c r="D1434" s="82">
        <v>423.34</v>
      </c>
      <c r="E1434" s="85">
        <v>80.69</v>
      </c>
      <c r="F1434" s="86">
        <v>504.03</v>
      </c>
      <c r="G1434" s="82">
        <v>46.95</v>
      </c>
      <c r="H1434" s="82">
        <v>56.88</v>
      </c>
      <c r="I1434" s="82">
        <v>273.27</v>
      </c>
      <c r="J1434" s="82">
        <v>6.34</v>
      </c>
      <c r="K1434" s="82">
        <v>0</v>
      </c>
      <c r="L1434" s="82">
        <v>0</v>
      </c>
      <c r="M1434" s="85">
        <v>44.3</v>
      </c>
      <c r="N1434" s="86">
        <v>427.74</v>
      </c>
      <c r="O1434" s="82">
        <v>931.77</v>
      </c>
    </row>
    <row r="1435" spans="1:15">
      <c r="A1435" s="99">
        <v>2023</v>
      </c>
      <c r="B1435" s="91" t="s">
        <v>61</v>
      </c>
      <c r="C1435" s="94" t="s">
        <v>128</v>
      </c>
      <c r="D1435" s="80">
        <v>3853.09</v>
      </c>
      <c r="E1435" s="80">
        <v>185.16</v>
      </c>
      <c r="F1435" s="81">
        <v>4038.25</v>
      </c>
      <c r="G1435" s="80">
        <v>47.6</v>
      </c>
      <c r="H1435" s="80">
        <v>249.03</v>
      </c>
      <c r="I1435" s="80">
        <v>631.11</v>
      </c>
      <c r="J1435" s="80">
        <v>18.32</v>
      </c>
      <c r="K1435" s="80">
        <v>902.95</v>
      </c>
      <c r="L1435" s="80">
        <v>10.17</v>
      </c>
      <c r="M1435" s="80">
        <v>266.3</v>
      </c>
      <c r="N1435" s="81">
        <v>2125.48</v>
      </c>
      <c r="O1435" s="81">
        <v>6163.73</v>
      </c>
    </row>
    <row r="1436" spans="1:15">
      <c r="A1436" s="96">
        <v>2023</v>
      </c>
      <c r="B1436" s="90" t="s">
        <v>60</v>
      </c>
      <c r="C1436" s="93" t="s">
        <v>37</v>
      </c>
      <c r="D1436" s="82">
        <v>0</v>
      </c>
      <c r="E1436" s="83">
        <v>17.41</v>
      </c>
      <c r="F1436" s="84">
        <v>17.41</v>
      </c>
      <c r="G1436" s="82">
        <v>2.19</v>
      </c>
      <c r="H1436" s="82">
        <v>40.729999999999997</v>
      </c>
      <c r="I1436" s="82">
        <v>0</v>
      </c>
      <c r="J1436" s="82">
        <v>0</v>
      </c>
      <c r="K1436" s="82">
        <v>33.86</v>
      </c>
      <c r="L1436" s="82">
        <v>0.55000000000000004</v>
      </c>
      <c r="M1436" s="83">
        <v>67.900000000000006</v>
      </c>
      <c r="N1436" s="84">
        <v>145.22999999999999</v>
      </c>
      <c r="O1436" s="82">
        <v>162.63999999999999</v>
      </c>
    </row>
    <row r="1437" spans="1:15">
      <c r="A1437" s="96">
        <v>2023</v>
      </c>
      <c r="B1437" s="90" t="s">
        <v>60</v>
      </c>
      <c r="C1437" s="93" t="s">
        <v>38</v>
      </c>
      <c r="D1437" s="82">
        <v>44.06</v>
      </c>
      <c r="E1437" s="85">
        <v>0</v>
      </c>
      <c r="F1437" s="86">
        <v>44.06</v>
      </c>
      <c r="G1437" s="82">
        <v>0</v>
      </c>
      <c r="H1437" s="82">
        <v>0</v>
      </c>
      <c r="I1437" s="82">
        <v>0</v>
      </c>
      <c r="J1437" s="82">
        <v>0</v>
      </c>
      <c r="K1437" s="82">
        <v>0</v>
      </c>
      <c r="L1437" s="82">
        <v>0</v>
      </c>
      <c r="M1437" s="85">
        <v>0.09</v>
      </c>
      <c r="N1437" s="86">
        <v>0.09</v>
      </c>
      <c r="O1437" s="82">
        <v>44.15</v>
      </c>
    </row>
    <row r="1438" spans="1:15">
      <c r="A1438" s="96">
        <v>2023</v>
      </c>
      <c r="B1438" s="90" t="s">
        <v>60</v>
      </c>
      <c r="C1438" s="93" t="s">
        <v>39</v>
      </c>
      <c r="D1438" s="82">
        <v>0</v>
      </c>
      <c r="E1438" s="85">
        <v>0</v>
      </c>
      <c r="F1438" s="86">
        <v>0</v>
      </c>
      <c r="G1438" s="82">
        <v>0</v>
      </c>
      <c r="H1438" s="82">
        <v>82.12</v>
      </c>
      <c r="I1438" s="82">
        <v>0</v>
      </c>
      <c r="J1438" s="82">
        <v>0</v>
      </c>
      <c r="K1438" s="82">
        <v>5.54</v>
      </c>
      <c r="L1438" s="82">
        <v>0</v>
      </c>
      <c r="M1438" s="85">
        <v>0.01</v>
      </c>
      <c r="N1438" s="86">
        <v>87.67</v>
      </c>
      <c r="O1438" s="82">
        <v>87.67</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64.739999999999995</v>
      </c>
      <c r="K1445" s="82">
        <v>257.33</v>
      </c>
      <c r="L1445" s="82">
        <v>0.92</v>
      </c>
      <c r="M1445" s="85">
        <v>98.69</v>
      </c>
      <c r="N1445" s="86">
        <v>773.46</v>
      </c>
      <c r="O1445" s="82">
        <v>792.11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607.21</v>
      </c>
      <c r="E1447" s="85">
        <v>0</v>
      </c>
      <c r="F1447" s="86">
        <v>607.21</v>
      </c>
      <c r="G1447" s="82">
        <v>0</v>
      </c>
      <c r="H1447" s="82">
        <v>2.4700000000000002</v>
      </c>
      <c r="I1447" s="82">
        <v>0</v>
      </c>
      <c r="J1447" s="82">
        <v>0</v>
      </c>
      <c r="K1447" s="82">
        <v>0</v>
      </c>
      <c r="L1447" s="82">
        <v>0</v>
      </c>
      <c r="M1447" s="85">
        <v>0</v>
      </c>
      <c r="N1447" s="86">
        <v>2.4700000000000002</v>
      </c>
      <c r="O1447" s="82">
        <v>609.67999999999995</v>
      </c>
    </row>
    <row r="1448" spans="1:15">
      <c r="A1448" s="96">
        <v>2023</v>
      </c>
      <c r="B1448" s="90" t="s">
        <v>60</v>
      </c>
      <c r="C1448" s="93" t="s">
        <v>89</v>
      </c>
      <c r="D1448" s="82">
        <v>0</v>
      </c>
      <c r="E1448" s="85">
        <v>0</v>
      </c>
      <c r="F1448" s="86">
        <v>0</v>
      </c>
      <c r="G1448" s="82">
        <v>0</v>
      </c>
      <c r="H1448" s="82">
        <v>0</v>
      </c>
      <c r="I1448" s="82">
        <v>0</v>
      </c>
      <c r="J1448" s="82">
        <v>0</v>
      </c>
      <c r="K1448" s="82">
        <v>10.45</v>
      </c>
      <c r="L1448" s="82">
        <v>0</v>
      </c>
      <c r="M1448" s="85">
        <v>0</v>
      </c>
      <c r="N1448" s="86">
        <v>10.45</v>
      </c>
      <c r="O1448" s="82">
        <v>10.45</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582.23</v>
      </c>
      <c r="L1450" s="82">
        <v>0</v>
      </c>
      <c r="M1450" s="85">
        <v>0</v>
      </c>
      <c r="N1450" s="86">
        <v>589.82000000000005</v>
      </c>
      <c r="O1450" s="82">
        <v>655.78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1243.95</v>
      </c>
      <c r="E1455" s="85">
        <v>0</v>
      </c>
      <c r="F1455" s="86">
        <v>1243.95</v>
      </c>
      <c r="G1455" s="82">
        <v>0</v>
      </c>
      <c r="H1455" s="82">
        <v>0.01</v>
      </c>
      <c r="I1455" s="82">
        <v>0</v>
      </c>
      <c r="J1455" s="82">
        <v>0</v>
      </c>
      <c r="K1455" s="82">
        <v>1.05</v>
      </c>
      <c r="L1455" s="82">
        <v>11.48</v>
      </c>
      <c r="M1455" s="85">
        <v>68.17</v>
      </c>
      <c r="N1455" s="86">
        <v>80.709999999999994</v>
      </c>
      <c r="O1455" s="82">
        <v>1324.66</v>
      </c>
    </row>
    <row r="1456" spans="1:15">
      <c r="A1456" s="96">
        <v>2023</v>
      </c>
      <c r="B1456" s="90" t="s">
        <v>60</v>
      </c>
      <c r="C1456" s="93" t="s">
        <v>69</v>
      </c>
      <c r="D1456" s="82">
        <v>378.13</v>
      </c>
      <c r="E1456" s="85">
        <v>39.9</v>
      </c>
      <c r="F1456" s="86">
        <v>418.03</v>
      </c>
      <c r="G1456" s="82">
        <v>53.81</v>
      </c>
      <c r="H1456" s="82">
        <v>11.29</v>
      </c>
      <c r="I1456" s="82">
        <v>246.59</v>
      </c>
      <c r="J1456" s="82">
        <v>0</v>
      </c>
      <c r="K1456" s="82">
        <v>0</v>
      </c>
      <c r="L1456" s="82">
        <v>0</v>
      </c>
      <c r="M1456" s="85">
        <v>17.46</v>
      </c>
      <c r="N1456" s="86">
        <v>329.15</v>
      </c>
      <c r="O1456" s="82">
        <v>747.18</v>
      </c>
    </row>
    <row r="1457" spans="1:15">
      <c r="A1457" s="99">
        <v>2023</v>
      </c>
      <c r="B1457" s="91" t="s">
        <v>60</v>
      </c>
      <c r="C1457" s="94" t="s">
        <v>128</v>
      </c>
      <c r="D1457" s="80">
        <v>2929.34</v>
      </c>
      <c r="E1457" s="80">
        <v>181.98</v>
      </c>
      <c r="F1457" s="81">
        <v>3111.32</v>
      </c>
      <c r="G1457" s="80">
        <v>59.04</v>
      </c>
      <c r="H1457" s="80">
        <v>331.75</v>
      </c>
      <c r="I1457" s="80">
        <v>657.07</v>
      </c>
      <c r="J1457" s="80">
        <v>67.03</v>
      </c>
      <c r="K1457" s="80">
        <v>1181.06</v>
      </c>
      <c r="L1457" s="80">
        <v>13.09</v>
      </c>
      <c r="M1457" s="80">
        <v>333.54</v>
      </c>
      <c r="N1457" s="81">
        <v>2642.58</v>
      </c>
      <c r="O1457" s="81">
        <v>5753.9</v>
      </c>
    </row>
    <row r="1458" spans="1:15">
      <c r="A1458" s="96">
        <v>2023</v>
      </c>
      <c r="B1458" s="90" t="s">
        <v>59</v>
      </c>
      <c r="C1458" s="93" t="s">
        <v>37</v>
      </c>
      <c r="D1458" s="82">
        <v>0</v>
      </c>
      <c r="E1458" s="83">
        <v>0</v>
      </c>
      <c r="F1458" s="84">
        <v>0</v>
      </c>
      <c r="G1458" s="82">
        <v>0.02</v>
      </c>
      <c r="H1458" s="82">
        <v>21.44</v>
      </c>
      <c r="I1458" s="82">
        <v>8.17</v>
      </c>
      <c r="J1458" s="82">
        <v>0</v>
      </c>
      <c r="K1458" s="82">
        <v>150.51</v>
      </c>
      <c r="L1458" s="82">
        <v>0</v>
      </c>
      <c r="M1458" s="83">
        <v>36.19</v>
      </c>
      <c r="N1458" s="84">
        <v>216.33</v>
      </c>
      <c r="O1458" s="82">
        <v>216.33</v>
      </c>
    </row>
    <row r="1459" spans="1:15">
      <c r="A1459" s="96">
        <v>2023</v>
      </c>
      <c r="B1459" s="90" t="s">
        <v>59</v>
      </c>
      <c r="C1459" s="93" t="s">
        <v>38</v>
      </c>
      <c r="D1459" s="82">
        <v>95.75</v>
      </c>
      <c r="E1459" s="85">
        <v>0</v>
      </c>
      <c r="F1459" s="86">
        <v>95.75</v>
      </c>
      <c r="G1459" s="82">
        <v>0</v>
      </c>
      <c r="H1459" s="82">
        <v>0</v>
      </c>
      <c r="I1459" s="82">
        <v>0</v>
      </c>
      <c r="J1459" s="82">
        <v>0</v>
      </c>
      <c r="K1459" s="82">
        <v>0.63</v>
      </c>
      <c r="L1459" s="82">
        <v>0</v>
      </c>
      <c r="M1459" s="85">
        <v>0.2</v>
      </c>
      <c r="N1459" s="86">
        <v>0.83</v>
      </c>
      <c r="O1459" s="82">
        <v>96.58</v>
      </c>
    </row>
    <row r="1460" spans="1:15">
      <c r="A1460" s="96">
        <v>2023</v>
      </c>
      <c r="B1460" s="90" t="s">
        <v>59</v>
      </c>
      <c r="C1460" s="93" t="s">
        <v>39</v>
      </c>
      <c r="D1460" s="82">
        <v>0</v>
      </c>
      <c r="E1460" s="85">
        <v>0.1</v>
      </c>
      <c r="F1460" s="86">
        <v>0.1</v>
      </c>
      <c r="G1460" s="82">
        <v>0</v>
      </c>
      <c r="H1460" s="82">
        <v>0</v>
      </c>
      <c r="I1460" s="82">
        <v>0</v>
      </c>
      <c r="J1460" s="82">
        <v>0</v>
      </c>
      <c r="K1460" s="82">
        <v>0</v>
      </c>
      <c r="L1460" s="82">
        <v>0</v>
      </c>
      <c r="M1460" s="85">
        <v>0</v>
      </c>
      <c r="N1460" s="86">
        <v>0</v>
      </c>
      <c r="O1460" s="82">
        <v>0.1</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341.51</v>
      </c>
      <c r="L1467" s="82">
        <v>4.08</v>
      </c>
      <c r="M1467" s="85">
        <v>102.84</v>
      </c>
      <c r="N1467" s="86">
        <v>592.37</v>
      </c>
      <c r="O1467" s="82">
        <v>658.08</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2185.56</v>
      </c>
      <c r="E1469" s="85">
        <v>0</v>
      </c>
      <c r="F1469" s="86">
        <v>2185.56</v>
      </c>
      <c r="G1469" s="82">
        <v>0</v>
      </c>
      <c r="H1469" s="82">
        <v>30.74</v>
      </c>
      <c r="I1469" s="82">
        <v>0</v>
      </c>
      <c r="J1469" s="82">
        <v>0</v>
      </c>
      <c r="K1469" s="82">
        <v>0</v>
      </c>
      <c r="L1469" s="82">
        <v>0</v>
      </c>
      <c r="M1469" s="85">
        <v>0</v>
      </c>
      <c r="N1469" s="86">
        <v>30.74</v>
      </c>
      <c r="O1469" s="82">
        <v>2216.3000000000002</v>
      </c>
    </row>
    <row r="1470" spans="1:15">
      <c r="A1470" s="96">
        <v>2023</v>
      </c>
      <c r="B1470" s="90" t="s">
        <v>59</v>
      </c>
      <c r="C1470" s="93" t="s">
        <v>89</v>
      </c>
      <c r="D1470" s="82">
        <v>0</v>
      </c>
      <c r="E1470" s="85">
        <v>0</v>
      </c>
      <c r="F1470" s="86">
        <v>0</v>
      </c>
      <c r="G1470" s="82">
        <v>0</v>
      </c>
      <c r="H1470" s="82">
        <v>0</v>
      </c>
      <c r="I1470" s="82">
        <v>0</v>
      </c>
      <c r="J1470" s="82">
        <v>0</v>
      </c>
      <c r="K1470" s="82">
        <v>32.21</v>
      </c>
      <c r="L1470" s="82">
        <v>0</v>
      </c>
      <c r="M1470" s="85">
        <v>0</v>
      </c>
      <c r="N1470" s="86">
        <v>32.21</v>
      </c>
      <c r="O1470" s="82">
        <v>32.21</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1016.16</v>
      </c>
      <c r="E1477" s="85">
        <v>0</v>
      </c>
      <c r="F1477" s="86">
        <v>1016.16</v>
      </c>
      <c r="G1477" s="82">
        <v>0</v>
      </c>
      <c r="H1477" s="82">
        <v>0.03</v>
      </c>
      <c r="I1477" s="82">
        <v>0</v>
      </c>
      <c r="J1477" s="82">
        <v>0</v>
      </c>
      <c r="K1477" s="82">
        <v>474.74</v>
      </c>
      <c r="L1477" s="82">
        <v>11.55</v>
      </c>
      <c r="M1477" s="85">
        <v>5.66</v>
      </c>
      <c r="N1477" s="86">
        <v>491.98</v>
      </c>
      <c r="O1477" s="82">
        <v>1508.14</v>
      </c>
    </row>
    <row r="1478" spans="1:15">
      <c r="A1478" s="96">
        <v>2023</v>
      </c>
      <c r="B1478" s="90" t="s">
        <v>59</v>
      </c>
      <c r="C1478" s="93" t="s">
        <v>69</v>
      </c>
      <c r="D1478" s="82">
        <v>166.71</v>
      </c>
      <c r="E1478" s="85">
        <v>76.92</v>
      </c>
      <c r="F1478" s="86">
        <v>243.63</v>
      </c>
      <c r="G1478" s="82">
        <v>5.0199999999999996</v>
      </c>
      <c r="H1478" s="82">
        <v>48.43</v>
      </c>
      <c r="I1478" s="82">
        <v>71.36</v>
      </c>
      <c r="J1478" s="82">
        <v>1.79</v>
      </c>
      <c r="K1478" s="82">
        <v>10.34</v>
      </c>
      <c r="L1478" s="82">
        <v>0</v>
      </c>
      <c r="M1478" s="85">
        <v>34.97</v>
      </c>
      <c r="N1478" s="86">
        <v>171.91</v>
      </c>
      <c r="O1478" s="82">
        <v>415.54</v>
      </c>
    </row>
    <row r="1479" spans="1:15">
      <c r="A1479" s="99">
        <v>2023</v>
      </c>
      <c r="B1479" s="91" t="s">
        <v>59</v>
      </c>
      <c r="C1479" s="94" t="s">
        <v>128</v>
      </c>
      <c r="D1479" s="80">
        <v>4045.24</v>
      </c>
      <c r="E1479" s="80">
        <v>285.57</v>
      </c>
      <c r="F1479" s="81">
        <v>4330.8100000000004</v>
      </c>
      <c r="G1479" s="80">
        <v>5.25</v>
      </c>
      <c r="H1479" s="80">
        <v>274.97000000000003</v>
      </c>
      <c r="I1479" s="80">
        <v>892.5</v>
      </c>
      <c r="J1479" s="80">
        <v>11.1</v>
      </c>
      <c r="K1479" s="80">
        <v>1153.51</v>
      </c>
      <c r="L1479" s="80">
        <v>16.170000000000002</v>
      </c>
      <c r="M1479" s="80">
        <v>219.25</v>
      </c>
      <c r="N1479" s="81">
        <v>2572.75</v>
      </c>
      <c r="O1479" s="81">
        <v>6903.56</v>
      </c>
    </row>
    <row r="1480" spans="1:15">
      <c r="A1480" s="96">
        <v>2023</v>
      </c>
      <c r="B1480" s="90" t="s">
        <v>58</v>
      </c>
      <c r="C1480" s="93" t="s">
        <v>37</v>
      </c>
      <c r="D1480" s="82">
        <v>0</v>
      </c>
      <c r="E1480" s="83">
        <v>30.84</v>
      </c>
      <c r="F1480" s="84">
        <v>30.84</v>
      </c>
      <c r="G1480" s="82">
        <v>0.02</v>
      </c>
      <c r="H1480" s="82">
        <v>24.33</v>
      </c>
      <c r="I1480" s="82">
        <v>12.38</v>
      </c>
      <c r="J1480" s="82">
        <v>0</v>
      </c>
      <c r="K1480" s="82">
        <v>149.33000000000001</v>
      </c>
      <c r="L1480" s="82">
        <v>3.89</v>
      </c>
      <c r="M1480" s="83">
        <v>33.32</v>
      </c>
      <c r="N1480" s="84">
        <v>223.27</v>
      </c>
      <c r="O1480" s="82">
        <v>254.11</v>
      </c>
    </row>
    <row r="1481" spans="1:15">
      <c r="A1481" s="96">
        <v>2023</v>
      </c>
      <c r="B1481" s="90" t="s">
        <v>58</v>
      </c>
      <c r="C1481" s="93" t="s">
        <v>38</v>
      </c>
      <c r="D1481" s="82">
        <v>91.54</v>
      </c>
      <c r="E1481" s="85">
        <v>40.4</v>
      </c>
      <c r="F1481" s="86">
        <v>131.94</v>
      </c>
      <c r="G1481" s="82">
        <v>0</v>
      </c>
      <c r="H1481" s="82">
        <v>0</v>
      </c>
      <c r="I1481" s="82">
        <v>0</v>
      </c>
      <c r="J1481" s="82">
        <v>0</v>
      </c>
      <c r="K1481" s="82">
        <v>0</v>
      </c>
      <c r="L1481" s="82">
        <v>0</v>
      </c>
      <c r="M1481" s="85">
        <v>0.16</v>
      </c>
      <c r="N1481" s="86">
        <v>0.16</v>
      </c>
      <c r="O1481" s="82">
        <v>132.1</v>
      </c>
    </row>
    <row r="1482" spans="1:15">
      <c r="A1482" s="96">
        <v>2023</v>
      </c>
      <c r="B1482" s="90" t="s">
        <v>58</v>
      </c>
      <c r="C1482" s="93" t="s">
        <v>39</v>
      </c>
      <c r="D1482" s="82">
        <v>0</v>
      </c>
      <c r="E1482" s="85">
        <v>0</v>
      </c>
      <c r="F1482" s="86">
        <v>0</v>
      </c>
      <c r="G1482" s="82">
        <v>0</v>
      </c>
      <c r="H1482" s="82">
        <v>0</v>
      </c>
      <c r="I1482" s="82">
        <v>0</v>
      </c>
      <c r="J1482" s="82">
        <v>0</v>
      </c>
      <c r="K1482" s="82">
        <v>0</v>
      </c>
      <c r="L1482" s="82">
        <v>0</v>
      </c>
      <c r="M1482" s="85">
        <v>0</v>
      </c>
      <c r="N1482" s="86">
        <v>0</v>
      </c>
      <c r="O1482" s="82">
        <v>0</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1035.7</v>
      </c>
      <c r="E1491" s="85">
        <v>0</v>
      </c>
      <c r="F1491" s="86">
        <v>1035.7</v>
      </c>
      <c r="G1491" s="82">
        <v>0</v>
      </c>
      <c r="H1491" s="82">
        <v>77.42</v>
      </c>
      <c r="I1491" s="82">
        <v>12.71</v>
      </c>
      <c r="J1491" s="82">
        <v>0</v>
      </c>
      <c r="K1491" s="82">
        <v>0</v>
      </c>
      <c r="L1491" s="82">
        <v>0</v>
      </c>
      <c r="M1491" s="85">
        <v>20.91</v>
      </c>
      <c r="N1491" s="86">
        <v>111.04</v>
      </c>
      <c r="O1491" s="82">
        <v>1146.74</v>
      </c>
    </row>
    <row r="1492" spans="1:16">
      <c r="A1492" s="96">
        <v>2023</v>
      </c>
      <c r="B1492" s="90" t="s">
        <v>58</v>
      </c>
      <c r="C1492" s="93" t="s">
        <v>89</v>
      </c>
      <c r="D1492" s="82">
        <v>0</v>
      </c>
      <c r="E1492" s="85">
        <v>0</v>
      </c>
      <c r="F1492" s="86">
        <v>0</v>
      </c>
      <c r="G1492" s="82">
        <v>0</v>
      </c>
      <c r="H1492" s="82">
        <v>0</v>
      </c>
      <c r="I1492" s="82">
        <v>0</v>
      </c>
      <c r="J1492" s="82">
        <v>0</v>
      </c>
      <c r="K1492" s="82">
        <v>15.29</v>
      </c>
      <c r="L1492" s="82">
        <v>0</v>
      </c>
      <c r="M1492" s="85">
        <v>0</v>
      </c>
      <c r="N1492" s="86">
        <v>15.29</v>
      </c>
      <c r="O1492" s="82">
        <v>15.29</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1006.02</v>
      </c>
      <c r="E1499" s="85">
        <v>0</v>
      </c>
      <c r="F1499" s="86">
        <v>1006.02</v>
      </c>
      <c r="G1499" s="82">
        <v>1.36</v>
      </c>
      <c r="H1499" s="82">
        <v>38.69</v>
      </c>
      <c r="I1499" s="82">
        <v>62.96</v>
      </c>
      <c r="J1499" s="82">
        <v>0</v>
      </c>
      <c r="K1499" s="82">
        <v>305.39999999999998</v>
      </c>
      <c r="L1499" s="82">
        <v>7.08</v>
      </c>
      <c r="M1499" s="85">
        <v>48.27</v>
      </c>
      <c r="N1499" s="86">
        <v>463.76</v>
      </c>
      <c r="O1499" s="82">
        <v>1469.78</v>
      </c>
    </row>
    <row r="1500" spans="1:16">
      <c r="A1500" s="96">
        <v>2023</v>
      </c>
      <c r="B1500" s="90" t="s">
        <v>58</v>
      </c>
      <c r="C1500" s="93" t="s">
        <v>69</v>
      </c>
      <c r="D1500" s="82">
        <v>825.75</v>
      </c>
      <c r="E1500" s="85">
        <v>218.19</v>
      </c>
      <c r="F1500" s="86">
        <v>1043.94</v>
      </c>
      <c r="G1500" s="82">
        <v>3.05</v>
      </c>
      <c r="H1500" s="82">
        <v>7.31</v>
      </c>
      <c r="I1500" s="82">
        <v>107.4</v>
      </c>
      <c r="J1500" s="82">
        <v>0</v>
      </c>
      <c r="K1500" s="82">
        <v>25.32</v>
      </c>
      <c r="L1500" s="82">
        <v>0</v>
      </c>
      <c r="M1500" s="85">
        <v>80.06</v>
      </c>
      <c r="N1500" s="86">
        <v>223.14</v>
      </c>
      <c r="O1500" s="82">
        <v>1267.08</v>
      </c>
    </row>
    <row r="1501" spans="1:16">
      <c r="A1501" s="99">
        <v>2023</v>
      </c>
      <c r="B1501" s="91" t="s">
        <v>58</v>
      </c>
      <c r="C1501" s="94" t="s">
        <v>128</v>
      </c>
      <c r="D1501" s="80">
        <v>3609.11</v>
      </c>
      <c r="E1501" s="80">
        <v>530.87</v>
      </c>
      <c r="F1501" s="81">
        <v>4139.9799999999996</v>
      </c>
      <c r="G1501" s="80">
        <v>4.63</v>
      </c>
      <c r="H1501" s="80">
        <v>246.61</v>
      </c>
      <c r="I1501" s="80">
        <v>1034.05</v>
      </c>
      <c r="J1501" s="80">
        <v>15.24</v>
      </c>
      <c r="K1501" s="80">
        <v>982.88</v>
      </c>
      <c r="L1501" s="80">
        <v>11.01</v>
      </c>
      <c r="M1501" s="80">
        <v>381.47</v>
      </c>
      <c r="N1501" s="81">
        <v>2675.89</v>
      </c>
      <c r="O1501" s="81">
        <v>6815.87</v>
      </c>
    </row>
    <row r="1502" spans="1:16">
      <c r="A1502" s="96">
        <v>2023</v>
      </c>
      <c r="B1502" s="90" t="s">
        <v>57</v>
      </c>
      <c r="C1502" s="93" t="s">
        <v>37</v>
      </c>
      <c r="D1502" s="82">
        <v>0</v>
      </c>
      <c r="E1502" s="83">
        <v>111.06</v>
      </c>
      <c r="F1502" s="84">
        <v>111.06</v>
      </c>
      <c r="G1502" s="82">
        <v>1.42</v>
      </c>
      <c r="H1502" s="82">
        <v>35.82</v>
      </c>
      <c r="I1502" s="82">
        <v>16.96</v>
      </c>
      <c r="J1502" s="82">
        <v>0</v>
      </c>
      <c r="K1502" s="82">
        <v>146.66999999999999</v>
      </c>
      <c r="L1502" s="82">
        <v>7.61</v>
      </c>
      <c r="M1502" s="83">
        <v>22.89</v>
      </c>
      <c r="N1502" s="79">
        <v>231.37</v>
      </c>
      <c r="O1502" s="79">
        <v>342.43</v>
      </c>
      <c r="P1502" s="129"/>
    </row>
    <row r="1503" spans="1:16">
      <c r="A1503" s="96">
        <v>2023</v>
      </c>
      <c r="B1503" s="90" t="s">
        <v>57</v>
      </c>
      <c r="C1503" s="93" t="s">
        <v>38</v>
      </c>
      <c r="D1503" s="82">
        <v>183.14</v>
      </c>
      <c r="E1503" s="85">
        <v>47.78</v>
      </c>
      <c r="F1503" s="86">
        <v>230.92</v>
      </c>
      <c r="G1503" s="82">
        <v>0</v>
      </c>
      <c r="H1503" s="82">
        <v>0</v>
      </c>
      <c r="I1503" s="82">
        <v>0</v>
      </c>
      <c r="J1503" s="82">
        <v>0</v>
      </c>
      <c r="K1503" s="82">
        <v>0</v>
      </c>
      <c r="L1503" s="82">
        <v>0</v>
      </c>
      <c r="M1503" s="85">
        <v>0.09</v>
      </c>
      <c r="N1503" s="79">
        <v>0.09</v>
      </c>
      <c r="O1503" s="79">
        <v>231.01</v>
      </c>
    </row>
    <row r="1504" spans="1:16">
      <c r="A1504" s="96">
        <v>2023</v>
      </c>
      <c r="B1504" s="90" t="s">
        <v>57</v>
      </c>
      <c r="C1504" s="93" t="s">
        <v>39</v>
      </c>
      <c r="D1504" s="82">
        <v>0</v>
      </c>
      <c r="E1504" s="85">
        <v>1.34</v>
      </c>
      <c r="F1504" s="86">
        <v>1.34</v>
      </c>
      <c r="G1504" s="82">
        <v>0</v>
      </c>
      <c r="H1504" s="82">
        <v>0</v>
      </c>
      <c r="I1504" s="82">
        <v>0</v>
      </c>
      <c r="J1504" s="82">
        <v>0</v>
      </c>
      <c r="K1504" s="82">
        <v>0</v>
      </c>
      <c r="L1504" s="82">
        <v>0</v>
      </c>
      <c r="M1504" s="85">
        <v>0</v>
      </c>
      <c r="N1504" s="79">
        <v>0</v>
      </c>
      <c r="O1504" s="79">
        <v>1.34</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1.01</v>
      </c>
      <c r="K1509" s="82">
        <v>104.64</v>
      </c>
      <c r="L1509" s="82">
        <v>0</v>
      </c>
      <c r="M1509" s="85">
        <v>0</v>
      </c>
      <c r="N1509" s="79">
        <v>290.83</v>
      </c>
      <c r="O1509" s="79">
        <v>290.83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38.799999999999997</v>
      </c>
      <c r="J1511" s="82">
        <v>0</v>
      </c>
      <c r="K1511" s="82">
        <v>227.35</v>
      </c>
      <c r="L1511" s="82">
        <v>0</v>
      </c>
      <c r="M1511" s="85">
        <v>109.62</v>
      </c>
      <c r="N1511" s="79">
        <v>444.18</v>
      </c>
      <c r="O1511" s="79">
        <v>515.28</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1127.8900000000001</v>
      </c>
      <c r="E1513" s="85">
        <v>0</v>
      </c>
      <c r="F1513" s="86">
        <v>1127.8900000000001</v>
      </c>
      <c r="G1513" s="82">
        <v>0</v>
      </c>
      <c r="H1513" s="82">
        <v>96.32</v>
      </c>
      <c r="I1513" s="82">
        <v>0</v>
      </c>
      <c r="J1513" s="82">
        <v>0</v>
      </c>
      <c r="K1513" s="82">
        <v>0</v>
      </c>
      <c r="L1513" s="82">
        <v>0</v>
      </c>
      <c r="M1513" s="85">
        <v>17.170000000000002</v>
      </c>
      <c r="N1513" s="79">
        <v>113.49</v>
      </c>
      <c r="O1513" s="79">
        <v>1241.3800000000001</v>
      </c>
    </row>
    <row r="1514" spans="1:15">
      <c r="A1514" s="96">
        <v>2023</v>
      </c>
      <c r="B1514" s="90" t="s">
        <v>57</v>
      </c>
      <c r="C1514" s="93" t="s">
        <v>89</v>
      </c>
      <c r="D1514" s="82">
        <v>0</v>
      </c>
      <c r="E1514" s="85">
        <v>0</v>
      </c>
      <c r="F1514" s="86">
        <v>0</v>
      </c>
      <c r="G1514" s="82">
        <v>0</v>
      </c>
      <c r="H1514" s="82">
        <v>0</v>
      </c>
      <c r="I1514" s="82">
        <v>0</v>
      </c>
      <c r="J1514" s="82">
        <v>0</v>
      </c>
      <c r="K1514" s="82">
        <v>27.11</v>
      </c>
      <c r="L1514" s="82">
        <v>0</v>
      </c>
      <c r="M1514" s="85">
        <v>0</v>
      </c>
      <c r="N1514" s="79">
        <v>27.11</v>
      </c>
      <c r="O1514" s="79">
        <v>27.11</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125.5</v>
      </c>
      <c r="J1516" s="82">
        <v>0</v>
      </c>
      <c r="K1516" s="82">
        <v>85.94</v>
      </c>
      <c r="L1516" s="82">
        <v>0</v>
      </c>
      <c r="M1516" s="85">
        <v>0</v>
      </c>
      <c r="N1516" s="79">
        <v>211.44</v>
      </c>
      <c r="O1516" s="79">
        <v>211.44</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10.36</v>
      </c>
      <c r="L1518" s="82">
        <v>0</v>
      </c>
      <c r="M1518" s="85">
        <v>18.32</v>
      </c>
      <c r="N1518" s="79">
        <v>54.89</v>
      </c>
      <c r="O1518" s="79">
        <v>101.39</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720.76</v>
      </c>
      <c r="E1521" s="85">
        <v>0</v>
      </c>
      <c r="F1521" s="86">
        <v>720.76</v>
      </c>
      <c r="G1521" s="82">
        <v>0</v>
      </c>
      <c r="H1521" s="82">
        <v>31.15</v>
      </c>
      <c r="I1521" s="82">
        <v>0</v>
      </c>
      <c r="J1521" s="82">
        <v>0</v>
      </c>
      <c r="K1521" s="82">
        <v>325.85000000000002</v>
      </c>
      <c r="L1521" s="127">
        <v>9.68</v>
      </c>
      <c r="M1521" s="85">
        <v>59.95</v>
      </c>
      <c r="N1521" s="79">
        <v>426.63</v>
      </c>
      <c r="O1521" s="79">
        <v>1147.3900000000001</v>
      </c>
    </row>
    <row r="1522" spans="1:15">
      <c r="A1522" s="96">
        <v>2023</v>
      </c>
      <c r="B1522" s="90" t="s">
        <v>57</v>
      </c>
      <c r="C1522" s="93" t="s">
        <v>69</v>
      </c>
      <c r="D1522" s="82">
        <v>690.94</v>
      </c>
      <c r="E1522" s="85">
        <v>75.37</v>
      </c>
      <c r="F1522" s="86">
        <v>766.31</v>
      </c>
      <c r="G1522" s="82">
        <v>3</v>
      </c>
      <c r="H1522" s="82">
        <v>25.44</v>
      </c>
      <c r="I1522" s="82">
        <v>180.24</v>
      </c>
      <c r="J1522" s="82">
        <v>9.84</v>
      </c>
      <c r="K1522" s="82">
        <v>0</v>
      </c>
      <c r="L1522" s="127">
        <v>0</v>
      </c>
      <c r="M1522" s="85">
        <v>28.11</v>
      </c>
      <c r="N1522" s="79">
        <v>246.63</v>
      </c>
      <c r="O1522" s="79">
        <v>1012.94</v>
      </c>
    </row>
    <row r="1523" spans="1:15">
      <c r="A1523" s="99">
        <v>2023</v>
      </c>
      <c r="B1523" s="91" t="s">
        <v>57</v>
      </c>
      <c r="C1523" s="94" t="s">
        <v>128</v>
      </c>
      <c r="D1523" s="80">
        <v>3111.01</v>
      </c>
      <c r="E1523" s="80">
        <v>409.48</v>
      </c>
      <c r="F1523" s="81">
        <v>3520.49</v>
      </c>
      <c r="G1523" s="80">
        <v>4.6500000000000004</v>
      </c>
      <c r="H1523" s="80">
        <v>289.04000000000002</v>
      </c>
      <c r="I1523" s="80">
        <v>980.48</v>
      </c>
      <c r="J1523" s="80">
        <v>10.85</v>
      </c>
      <c r="K1523" s="80">
        <v>1016.56</v>
      </c>
      <c r="L1523" s="128">
        <v>17.440000000000001</v>
      </c>
      <c r="M1523" s="80">
        <v>315.91000000000003</v>
      </c>
      <c r="N1523" s="80">
        <v>2634.93</v>
      </c>
      <c r="O1523" s="80">
        <v>6155.42</v>
      </c>
    </row>
    <row r="1524" spans="1:15">
      <c r="A1524" s="96">
        <v>2023</v>
      </c>
      <c r="B1524" s="90" t="s">
        <v>56</v>
      </c>
      <c r="C1524" s="93" t="s">
        <v>37</v>
      </c>
      <c r="D1524" s="78">
        <v>0</v>
      </c>
      <c r="E1524" s="78">
        <v>95.65</v>
      </c>
      <c r="F1524" s="79">
        <v>95.65</v>
      </c>
      <c r="G1524" s="78">
        <v>3.22</v>
      </c>
      <c r="H1524" s="78">
        <v>0</v>
      </c>
      <c r="I1524" s="78">
        <v>0</v>
      </c>
      <c r="J1524" s="78">
        <v>19.7</v>
      </c>
      <c r="K1524" s="78">
        <v>183.68</v>
      </c>
      <c r="L1524" s="78">
        <v>3.91</v>
      </c>
      <c r="M1524" s="78">
        <v>11.26</v>
      </c>
      <c r="N1524" s="79">
        <v>221.77</v>
      </c>
      <c r="O1524" s="79">
        <v>317.42</v>
      </c>
    </row>
    <row r="1525" spans="1:15">
      <c r="A1525" s="96">
        <v>2023</v>
      </c>
      <c r="B1525" s="90" t="s">
        <v>56</v>
      </c>
      <c r="C1525" s="93" t="s">
        <v>38</v>
      </c>
      <c r="D1525" s="78">
        <v>187.66</v>
      </c>
      <c r="E1525" s="78">
        <v>0</v>
      </c>
      <c r="F1525" s="79">
        <v>187.66</v>
      </c>
      <c r="G1525" s="78">
        <v>0</v>
      </c>
      <c r="H1525" s="78">
        <v>0</v>
      </c>
      <c r="I1525" s="78">
        <v>0</v>
      </c>
      <c r="J1525" s="78">
        <v>0</v>
      </c>
      <c r="K1525" s="78">
        <v>0</v>
      </c>
      <c r="L1525" s="78">
        <v>0</v>
      </c>
      <c r="M1525" s="78">
        <v>0.09</v>
      </c>
      <c r="N1525" s="79">
        <v>0.09</v>
      </c>
      <c r="O1525" s="79">
        <v>187.75</v>
      </c>
    </row>
    <row r="1526" spans="1:15">
      <c r="A1526" s="96">
        <v>2023</v>
      </c>
      <c r="B1526" s="90" t="s">
        <v>56</v>
      </c>
      <c r="C1526" s="93" t="s">
        <v>39</v>
      </c>
      <c r="D1526" s="78">
        <v>0</v>
      </c>
      <c r="E1526" s="78">
        <v>0</v>
      </c>
      <c r="F1526" s="79">
        <v>0</v>
      </c>
      <c r="G1526" s="78">
        <v>0</v>
      </c>
      <c r="H1526" s="78">
        <v>30.97</v>
      </c>
      <c r="I1526" s="78">
        <v>0</v>
      </c>
      <c r="J1526" s="78">
        <v>0</v>
      </c>
      <c r="K1526" s="78">
        <v>0</v>
      </c>
      <c r="L1526" s="78">
        <v>0</v>
      </c>
      <c r="M1526" s="78">
        <v>0.01</v>
      </c>
      <c r="N1526" s="79">
        <v>30.98</v>
      </c>
      <c r="O1526" s="79">
        <v>30.98</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129.15</v>
      </c>
      <c r="N1533" s="79">
        <v>758.09</v>
      </c>
      <c r="O1533" s="79">
        <v>795.26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1020.89</v>
      </c>
      <c r="E1535" s="78">
        <v>0</v>
      </c>
      <c r="F1535" s="79">
        <v>1020.89</v>
      </c>
      <c r="G1535" s="78">
        <v>0</v>
      </c>
      <c r="H1535" s="78">
        <v>33.67</v>
      </c>
      <c r="I1535" s="78">
        <v>0</v>
      </c>
      <c r="J1535" s="78">
        <v>0</v>
      </c>
      <c r="K1535" s="78">
        <v>0</v>
      </c>
      <c r="L1535" s="78">
        <v>0</v>
      </c>
      <c r="M1535" s="78">
        <v>15.18</v>
      </c>
      <c r="N1535" s="79">
        <v>48.85</v>
      </c>
      <c r="O1535" s="79">
        <v>1069.74</v>
      </c>
    </row>
    <row r="1536" spans="1:15">
      <c r="A1536" s="96">
        <v>2023</v>
      </c>
      <c r="B1536" s="90" t="s">
        <v>56</v>
      </c>
      <c r="C1536" s="93" t="s">
        <v>89</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0.12</v>
      </c>
      <c r="E1540" s="78">
        <v>0.9</v>
      </c>
      <c r="F1540" s="79">
        <v>1.02</v>
      </c>
      <c r="G1540" s="78">
        <v>0</v>
      </c>
      <c r="H1540" s="78">
        <v>31.4</v>
      </c>
      <c r="I1540" s="78">
        <v>0</v>
      </c>
      <c r="J1540" s="78">
        <v>0</v>
      </c>
      <c r="K1540" s="78">
        <v>31.23</v>
      </c>
      <c r="L1540" s="78">
        <v>0</v>
      </c>
      <c r="M1540" s="78">
        <v>12.77</v>
      </c>
      <c r="N1540" s="79">
        <v>75.400000000000006</v>
      </c>
      <c r="O1540" s="79">
        <v>76.42</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1168.1600000000001</v>
      </c>
      <c r="E1543" s="78">
        <v>0</v>
      </c>
      <c r="F1543" s="79">
        <v>1168.1600000000001</v>
      </c>
      <c r="G1543" s="78">
        <v>0</v>
      </c>
      <c r="H1543" s="78">
        <v>52.35</v>
      </c>
      <c r="I1543" s="78">
        <v>0</v>
      </c>
      <c r="J1543" s="78">
        <v>0</v>
      </c>
      <c r="K1543" s="78">
        <v>334.84</v>
      </c>
      <c r="L1543" s="78">
        <v>5.57</v>
      </c>
      <c r="M1543" s="78">
        <v>17.88</v>
      </c>
      <c r="N1543" s="79">
        <v>410.64</v>
      </c>
      <c r="O1543" s="79">
        <v>1578.8</v>
      </c>
    </row>
    <row r="1544" spans="1:15">
      <c r="A1544" s="96">
        <v>2023</v>
      </c>
      <c r="B1544" s="90" t="s">
        <v>56</v>
      </c>
      <c r="C1544" s="93" t="s">
        <v>69</v>
      </c>
      <c r="D1544" s="78">
        <v>202.7</v>
      </c>
      <c r="E1544" s="78">
        <v>109.19</v>
      </c>
      <c r="F1544" s="79">
        <v>311.89</v>
      </c>
      <c r="G1544" s="78">
        <v>17.93</v>
      </c>
      <c r="H1544" s="78">
        <v>16.260000000000002</v>
      </c>
      <c r="I1544" s="78">
        <v>84.25</v>
      </c>
      <c r="J1544" s="78">
        <v>3.62</v>
      </c>
      <c r="K1544" s="78">
        <v>1.51</v>
      </c>
      <c r="L1544" s="78">
        <v>0</v>
      </c>
      <c r="M1544" s="78">
        <v>48.19</v>
      </c>
      <c r="N1544" s="79">
        <v>171.76</v>
      </c>
      <c r="O1544" s="79">
        <v>483.65</v>
      </c>
    </row>
    <row r="1545" spans="1:15">
      <c r="A1545" s="99">
        <v>2023</v>
      </c>
      <c r="B1545" s="91" t="s">
        <v>56</v>
      </c>
      <c r="C1545" s="94" t="s">
        <v>128</v>
      </c>
      <c r="D1545" s="80">
        <v>3009.9</v>
      </c>
      <c r="E1545" s="80">
        <v>325.52999999999997</v>
      </c>
      <c r="F1545" s="81">
        <v>3335.43</v>
      </c>
      <c r="G1545" s="80">
        <v>22.92</v>
      </c>
      <c r="H1545" s="80">
        <v>321.62</v>
      </c>
      <c r="I1545" s="80">
        <v>801.89</v>
      </c>
      <c r="J1545" s="80">
        <v>125.94</v>
      </c>
      <c r="K1545" s="80">
        <v>1335.41</v>
      </c>
      <c r="L1545" s="128">
        <v>9.59</v>
      </c>
      <c r="M1545" s="80">
        <v>295.98</v>
      </c>
      <c r="N1545" s="81">
        <v>2913.35</v>
      </c>
      <c r="O1545" s="81">
        <v>6248.78</v>
      </c>
    </row>
    <row r="1546" spans="1:15">
      <c r="A1546" s="96">
        <v>2023</v>
      </c>
      <c r="B1546" s="90" t="s">
        <v>55</v>
      </c>
      <c r="C1546" s="93" t="s">
        <v>37</v>
      </c>
      <c r="D1546" s="78">
        <v>0</v>
      </c>
      <c r="E1546" s="78">
        <v>83.13</v>
      </c>
      <c r="F1546" s="79">
        <v>83.13</v>
      </c>
      <c r="G1546" s="78">
        <v>5.22</v>
      </c>
      <c r="H1546" s="78">
        <v>0</v>
      </c>
      <c r="I1546" s="78">
        <v>0</v>
      </c>
      <c r="J1546" s="78">
        <v>0</v>
      </c>
      <c r="K1546" s="78">
        <v>159.46</v>
      </c>
      <c r="L1546" s="78">
        <v>51.41</v>
      </c>
      <c r="M1546" s="78">
        <v>17.98</v>
      </c>
      <c r="N1546" s="79">
        <v>234.07</v>
      </c>
      <c r="O1546" s="79">
        <v>317.2</v>
      </c>
    </row>
    <row r="1547" spans="1:15">
      <c r="A1547" s="96">
        <v>2023</v>
      </c>
      <c r="B1547" s="90" t="s">
        <v>55</v>
      </c>
      <c r="C1547" s="93" t="s">
        <v>38</v>
      </c>
      <c r="D1547" s="78">
        <v>90.56</v>
      </c>
      <c r="E1547" s="78">
        <v>0</v>
      </c>
      <c r="F1547" s="79">
        <v>90.56</v>
      </c>
      <c r="G1547" s="78">
        <v>0</v>
      </c>
      <c r="H1547" s="78">
        <v>0</v>
      </c>
      <c r="I1547" s="78">
        <v>0</v>
      </c>
      <c r="J1547" s="78">
        <v>0</v>
      </c>
      <c r="K1547" s="78">
        <v>0</v>
      </c>
      <c r="L1547" s="78">
        <v>0</v>
      </c>
      <c r="M1547" s="78">
        <v>0.17</v>
      </c>
      <c r="N1547" s="79">
        <v>0.17</v>
      </c>
      <c r="O1547" s="79">
        <v>90.73</v>
      </c>
    </row>
    <row r="1548" spans="1:15">
      <c r="A1548" s="96">
        <v>2023</v>
      </c>
      <c r="B1548" s="90" t="s">
        <v>55</v>
      </c>
      <c r="C1548" s="93" t="s">
        <v>39</v>
      </c>
      <c r="D1548" s="78">
        <v>0</v>
      </c>
      <c r="E1548" s="78">
        <v>0</v>
      </c>
      <c r="F1548" s="79">
        <v>0</v>
      </c>
      <c r="G1548" s="78">
        <v>0</v>
      </c>
      <c r="H1548" s="78">
        <v>31.43</v>
      </c>
      <c r="I1548" s="78">
        <v>0</v>
      </c>
      <c r="J1548" s="78">
        <v>0</v>
      </c>
      <c r="K1548" s="78">
        <v>0</v>
      </c>
      <c r="L1548" s="78">
        <v>0</v>
      </c>
      <c r="M1548" s="78">
        <v>0</v>
      </c>
      <c r="N1548" s="79">
        <v>31.43</v>
      </c>
      <c r="O1548" s="79">
        <v>31.43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130.5</v>
      </c>
      <c r="N1555" s="79">
        <v>597.33000000000004</v>
      </c>
      <c r="O1555" s="79">
        <v>597.33000000000004</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1189.18</v>
      </c>
      <c r="E1557" s="78">
        <v>0</v>
      </c>
      <c r="F1557" s="79">
        <v>1189.18</v>
      </c>
      <c r="G1557" s="78">
        <v>0</v>
      </c>
      <c r="H1557" s="78">
        <v>66.3</v>
      </c>
      <c r="I1557" s="78">
        <v>0</v>
      </c>
      <c r="J1557" s="78">
        <v>0</v>
      </c>
      <c r="K1557" s="78">
        <v>0</v>
      </c>
      <c r="L1557" s="78">
        <v>0</v>
      </c>
      <c r="M1557" s="78">
        <v>40.39</v>
      </c>
      <c r="N1557" s="79">
        <v>106.69</v>
      </c>
      <c r="O1557" s="79">
        <v>1295.8699999999999</v>
      </c>
    </row>
    <row r="1558" spans="1:15">
      <c r="A1558" s="96">
        <v>2023</v>
      </c>
      <c r="B1558" s="90" t="s">
        <v>55</v>
      </c>
      <c r="C1558" s="93" t="s">
        <v>89</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35.53</v>
      </c>
      <c r="M1560" s="78">
        <v>0</v>
      </c>
      <c r="N1560" s="79">
        <v>281.89999999999998</v>
      </c>
      <c r="O1560" s="79">
        <v>321.2</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832.79</v>
      </c>
      <c r="E1565" s="78">
        <v>0</v>
      </c>
      <c r="F1565" s="79">
        <v>832.79</v>
      </c>
      <c r="G1565" s="78">
        <v>0</v>
      </c>
      <c r="H1565" s="78">
        <v>0.04</v>
      </c>
      <c r="I1565" s="78">
        <v>0</v>
      </c>
      <c r="J1565" s="78">
        <v>0</v>
      </c>
      <c r="K1565" s="78">
        <v>239.2</v>
      </c>
      <c r="L1565" s="78">
        <v>0</v>
      </c>
      <c r="M1565" s="78">
        <v>46.1</v>
      </c>
      <c r="N1565" s="79">
        <v>285.33999999999997</v>
      </c>
      <c r="O1565" s="79">
        <v>1118.1300000000001</v>
      </c>
    </row>
    <row r="1566" spans="1:15">
      <c r="A1566" s="96">
        <v>2023</v>
      </c>
      <c r="B1566" s="90" t="s">
        <v>55</v>
      </c>
      <c r="C1566" s="93" t="s">
        <v>69</v>
      </c>
      <c r="D1566" s="78">
        <v>343.22</v>
      </c>
      <c r="E1566" s="78">
        <v>162.66</v>
      </c>
      <c r="F1566" s="79">
        <v>505.88</v>
      </c>
      <c r="G1566" s="78">
        <v>10.67</v>
      </c>
      <c r="H1566" s="78">
        <v>19</v>
      </c>
      <c r="I1566" s="78">
        <v>275.67</v>
      </c>
      <c r="J1566" s="78">
        <v>0</v>
      </c>
      <c r="K1566" s="78">
        <v>17.84</v>
      </c>
      <c r="L1566" s="78">
        <v>3.91</v>
      </c>
      <c r="M1566" s="78">
        <v>20.03</v>
      </c>
      <c r="N1566" s="79">
        <v>347.12</v>
      </c>
      <c r="O1566" s="79">
        <v>853</v>
      </c>
    </row>
    <row r="1567" spans="1:15">
      <c r="A1567" s="99">
        <v>2023</v>
      </c>
      <c r="B1567" s="91" t="s">
        <v>55</v>
      </c>
      <c r="C1567" s="94" t="s">
        <v>128</v>
      </c>
      <c r="D1567" s="80">
        <v>2975.16</v>
      </c>
      <c r="E1567" s="80">
        <v>365.45</v>
      </c>
      <c r="F1567" s="81">
        <v>3340.61</v>
      </c>
      <c r="G1567" s="80">
        <v>16.47</v>
      </c>
      <c r="H1567" s="80">
        <v>249.9</v>
      </c>
      <c r="I1567" s="80">
        <v>912.88</v>
      </c>
      <c r="J1567" s="80">
        <v>26.87</v>
      </c>
      <c r="K1567" s="80">
        <v>1027.98</v>
      </c>
      <c r="L1567" s="128">
        <v>90.95</v>
      </c>
      <c r="M1567" s="80">
        <v>297.41000000000003</v>
      </c>
      <c r="N1567" s="81">
        <v>2622.46</v>
      </c>
      <c r="O1567" s="81">
        <v>5963.07</v>
      </c>
    </row>
    <row r="1568" spans="1:15">
      <c r="A1568" s="96">
        <v>2023</v>
      </c>
      <c r="B1568" s="90" t="s">
        <v>54</v>
      </c>
      <c r="C1568" s="93" t="s">
        <v>37</v>
      </c>
      <c r="D1568" s="78">
        <v>0</v>
      </c>
      <c r="E1568" s="78">
        <v>0.05</v>
      </c>
      <c r="F1568" s="79">
        <v>0.05</v>
      </c>
      <c r="G1568" s="78">
        <v>1.61</v>
      </c>
      <c r="H1568" s="78">
        <v>5.46</v>
      </c>
      <c r="I1568" s="78">
        <v>0</v>
      </c>
      <c r="J1568" s="78">
        <v>0</v>
      </c>
      <c r="K1568" s="78">
        <v>140.65</v>
      </c>
      <c r="L1568" s="78">
        <v>9.51</v>
      </c>
      <c r="M1568" s="78">
        <v>12.96</v>
      </c>
      <c r="N1568" s="79">
        <v>170.19</v>
      </c>
      <c r="O1568" s="79">
        <v>170.24</v>
      </c>
    </row>
    <row r="1569" spans="1:15">
      <c r="A1569" s="96">
        <v>2023</v>
      </c>
      <c r="B1569" s="90" t="s">
        <v>54</v>
      </c>
      <c r="C1569" s="93" t="s">
        <v>38</v>
      </c>
      <c r="D1569" s="78">
        <v>196.78</v>
      </c>
      <c r="E1569" s="78">
        <v>0</v>
      </c>
      <c r="F1569" s="79">
        <v>196.78</v>
      </c>
      <c r="G1569" s="78">
        <v>0</v>
      </c>
      <c r="H1569" s="78">
        <v>0</v>
      </c>
      <c r="I1569" s="78">
        <v>0</v>
      </c>
      <c r="J1569" s="78">
        <v>0</v>
      </c>
      <c r="K1569" s="78">
        <v>0</v>
      </c>
      <c r="L1569" s="78">
        <v>0</v>
      </c>
      <c r="M1569" s="78">
        <v>0.11</v>
      </c>
      <c r="N1569" s="79">
        <v>0.11</v>
      </c>
      <c r="O1569" s="79">
        <v>196.89</v>
      </c>
    </row>
    <row r="1570" spans="1:15">
      <c r="A1570" s="96">
        <v>2023</v>
      </c>
      <c r="B1570" s="90" t="s">
        <v>54</v>
      </c>
      <c r="C1570" s="93" t="s">
        <v>39</v>
      </c>
      <c r="D1570" s="78">
        <v>0</v>
      </c>
      <c r="E1570" s="78">
        <v>0</v>
      </c>
      <c r="F1570" s="79">
        <v>0</v>
      </c>
      <c r="G1570" s="78">
        <v>0</v>
      </c>
      <c r="H1570" s="78">
        <v>62.65</v>
      </c>
      <c r="I1570" s="78">
        <v>0</v>
      </c>
      <c r="J1570" s="78">
        <v>0</v>
      </c>
      <c r="K1570" s="78">
        <v>98.18</v>
      </c>
      <c r="L1570" s="78">
        <v>0</v>
      </c>
      <c r="M1570" s="78">
        <v>0</v>
      </c>
      <c r="N1570" s="79">
        <v>160.83000000000001</v>
      </c>
      <c r="O1570" s="79">
        <v>160.83000000000001</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2.1</v>
      </c>
      <c r="N1574" s="79">
        <v>2.29</v>
      </c>
      <c r="O1574" s="79">
        <v>2.29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241.08</v>
      </c>
      <c r="L1577" s="78">
        <v>0</v>
      </c>
      <c r="M1577" s="78">
        <v>90.68</v>
      </c>
      <c r="N1577" s="79">
        <v>419.58</v>
      </c>
      <c r="O1577" s="79">
        <v>474.79</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1066.96</v>
      </c>
      <c r="E1579" s="78">
        <v>0</v>
      </c>
      <c r="F1579" s="79">
        <v>1066.96</v>
      </c>
      <c r="G1579" s="78">
        <v>0</v>
      </c>
      <c r="H1579" s="78">
        <v>72.89</v>
      </c>
      <c r="I1579" s="78">
        <v>0</v>
      </c>
      <c r="J1579" s="78">
        <v>0</v>
      </c>
      <c r="K1579" s="78">
        <v>0</v>
      </c>
      <c r="L1579" s="78">
        <v>0</v>
      </c>
      <c r="M1579" s="78">
        <v>36.78</v>
      </c>
      <c r="N1579" s="79">
        <v>109.67</v>
      </c>
      <c r="O1579" s="79">
        <v>1176.6300000000001</v>
      </c>
    </row>
    <row r="1580" spans="1:15">
      <c r="A1580" s="96">
        <v>2023</v>
      </c>
      <c r="B1580" s="90" t="s">
        <v>54</v>
      </c>
      <c r="C1580" s="93" t="s">
        <v>89</v>
      </c>
      <c r="D1580" s="78">
        <v>0</v>
      </c>
      <c r="E1580" s="78">
        <v>0</v>
      </c>
      <c r="F1580" s="79">
        <v>0</v>
      </c>
      <c r="G1580" s="78">
        <v>0</v>
      </c>
      <c r="H1580" s="78">
        <v>0</v>
      </c>
      <c r="I1580" s="78">
        <v>0</v>
      </c>
      <c r="J1580" s="78">
        <v>0</v>
      </c>
      <c r="K1580" s="78">
        <v>35.950000000000003</v>
      </c>
      <c r="L1580" s="78">
        <v>0</v>
      </c>
      <c r="M1580" s="78">
        <v>0</v>
      </c>
      <c r="N1580" s="79">
        <v>35.950000000000003</v>
      </c>
      <c r="O1580" s="79">
        <v>35.950000000000003</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24.09</v>
      </c>
      <c r="L1582" s="78">
        <v>2.79</v>
      </c>
      <c r="M1582" s="78">
        <v>0</v>
      </c>
      <c r="N1582" s="79">
        <v>26.88</v>
      </c>
      <c r="O1582" s="79">
        <v>49.72</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1248.48</v>
      </c>
      <c r="E1587" s="78">
        <v>0</v>
      </c>
      <c r="F1587" s="79">
        <v>1248.48</v>
      </c>
      <c r="G1587" s="78">
        <v>0</v>
      </c>
      <c r="H1587" s="78">
        <v>23.19</v>
      </c>
      <c r="I1587" s="78">
        <v>40.47</v>
      </c>
      <c r="J1587" s="78">
        <v>0</v>
      </c>
      <c r="K1587" s="78">
        <v>299.95</v>
      </c>
      <c r="L1587" s="78">
        <v>0</v>
      </c>
      <c r="M1587" s="78">
        <v>2.15</v>
      </c>
      <c r="N1587" s="79">
        <v>365.76</v>
      </c>
      <c r="O1587" s="79">
        <v>1614.24</v>
      </c>
    </row>
    <row r="1588" spans="1:15">
      <c r="A1588" s="96">
        <v>2023</v>
      </c>
      <c r="B1588" s="90" t="s">
        <v>54</v>
      </c>
      <c r="C1588" s="93" t="s">
        <v>69</v>
      </c>
      <c r="D1588" s="78">
        <v>485.63</v>
      </c>
      <c r="E1588" s="78">
        <v>49.78</v>
      </c>
      <c r="F1588" s="79">
        <v>535.41</v>
      </c>
      <c r="G1588" s="78">
        <v>33.15</v>
      </c>
      <c r="H1588" s="78">
        <v>6.45</v>
      </c>
      <c r="I1588" s="78">
        <v>271.77</v>
      </c>
      <c r="J1588" s="78">
        <v>30.18</v>
      </c>
      <c r="K1588" s="78">
        <v>1.81</v>
      </c>
      <c r="L1588" s="78">
        <v>3.91</v>
      </c>
      <c r="M1588" s="78">
        <v>4.07</v>
      </c>
      <c r="N1588" s="79">
        <v>351.34</v>
      </c>
      <c r="O1588" s="79">
        <v>886.75</v>
      </c>
    </row>
    <row r="1589" spans="1:15">
      <c r="A1589" s="99">
        <v>2023</v>
      </c>
      <c r="B1589" s="91" t="s">
        <v>54</v>
      </c>
      <c r="C1589" s="94" t="s">
        <v>128</v>
      </c>
      <c r="D1589" s="80">
        <v>3869.3</v>
      </c>
      <c r="E1589" s="80">
        <v>226.94</v>
      </c>
      <c r="F1589" s="81">
        <v>4096.24</v>
      </c>
      <c r="G1589" s="80">
        <v>35.380000000000003</v>
      </c>
      <c r="H1589" s="80">
        <v>274.56</v>
      </c>
      <c r="I1589" s="80">
        <v>938.74</v>
      </c>
      <c r="J1589" s="80">
        <v>35.72</v>
      </c>
      <c r="K1589" s="80">
        <v>1027.3</v>
      </c>
      <c r="L1589" s="128">
        <v>16.28</v>
      </c>
      <c r="M1589" s="80">
        <v>176.62</v>
      </c>
      <c r="N1589" s="81">
        <v>2504.6</v>
      </c>
      <c r="O1589" s="81">
        <v>6600.84</v>
      </c>
    </row>
    <row r="1590" spans="1:15">
      <c r="A1590" s="96">
        <v>2024</v>
      </c>
      <c r="B1590" s="90" t="s">
        <v>53</v>
      </c>
      <c r="C1590" s="93" t="s">
        <v>37</v>
      </c>
      <c r="D1590" s="78">
        <v>0</v>
      </c>
      <c r="E1590" s="78">
        <v>0</v>
      </c>
      <c r="F1590" s="79">
        <v>0</v>
      </c>
      <c r="G1590" s="78">
        <v>24.49</v>
      </c>
      <c r="H1590" s="78">
        <v>14.62</v>
      </c>
      <c r="I1590" s="78">
        <v>0</v>
      </c>
      <c r="J1590" s="78">
        <v>0</v>
      </c>
      <c r="K1590" s="78">
        <v>79.58</v>
      </c>
      <c r="L1590" s="78">
        <v>0</v>
      </c>
      <c r="M1590" s="78">
        <v>37.58</v>
      </c>
      <c r="N1590" s="79">
        <v>156.27000000000001</v>
      </c>
      <c r="O1590" s="79">
        <v>156.27000000000001</v>
      </c>
    </row>
    <row r="1591" spans="1:15">
      <c r="A1591" s="96">
        <v>2024</v>
      </c>
      <c r="B1591" s="90" t="s">
        <v>53</v>
      </c>
      <c r="C1591" s="93" t="s">
        <v>38</v>
      </c>
      <c r="D1591" s="78">
        <v>91.16</v>
      </c>
      <c r="E1591" s="78">
        <v>0</v>
      </c>
      <c r="F1591" s="79">
        <v>91.16</v>
      </c>
      <c r="G1591" s="78">
        <v>0</v>
      </c>
      <c r="H1591" s="78">
        <v>0</v>
      </c>
      <c r="I1591" s="78">
        <v>0</v>
      </c>
      <c r="J1591" s="78">
        <v>0</v>
      </c>
      <c r="K1591" s="78">
        <v>0</v>
      </c>
      <c r="L1591" s="78">
        <v>0</v>
      </c>
      <c r="M1591" s="78">
        <v>0.21</v>
      </c>
      <c r="N1591" s="79">
        <v>0.21</v>
      </c>
      <c r="O1591" s="79">
        <v>91.37</v>
      </c>
    </row>
    <row r="1592" spans="1:15">
      <c r="A1592" s="96">
        <v>2024</v>
      </c>
      <c r="B1592" s="90" t="s">
        <v>53</v>
      </c>
      <c r="C1592" s="93" t="s">
        <v>39</v>
      </c>
      <c r="D1592" s="78">
        <v>0</v>
      </c>
      <c r="E1592" s="78">
        <v>1.35</v>
      </c>
      <c r="F1592" s="79">
        <v>1.35</v>
      </c>
      <c r="G1592" s="78">
        <v>0</v>
      </c>
      <c r="H1592" s="78">
        <v>30.75</v>
      </c>
      <c r="I1592" s="78">
        <v>0</v>
      </c>
      <c r="J1592" s="78">
        <v>0</v>
      </c>
      <c r="K1592" s="78">
        <v>44.01</v>
      </c>
      <c r="L1592" s="78">
        <v>0</v>
      </c>
      <c r="M1592" s="78">
        <v>0.01</v>
      </c>
      <c r="N1592" s="79">
        <v>74.77</v>
      </c>
      <c r="O1592" s="79">
        <v>76.12</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40.61</v>
      </c>
      <c r="K1599" s="78">
        <v>328.5</v>
      </c>
      <c r="L1599" s="78">
        <v>4.99</v>
      </c>
      <c r="M1599" s="78">
        <v>88.04</v>
      </c>
      <c r="N1599" s="79">
        <v>599.41</v>
      </c>
      <c r="O1599" s="79">
        <v>630.36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935.07</v>
      </c>
      <c r="E1601" s="78">
        <v>0</v>
      </c>
      <c r="F1601" s="79">
        <v>935.07</v>
      </c>
      <c r="G1601" s="78">
        <v>0</v>
      </c>
      <c r="H1601" s="78">
        <v>49.61</v>
      </c>
      <c r="I1601" s="78">
        <v>0</v>
      </c>
      <c r="J1601" s="78">
        <v>0</v>
      </c>
      <c r="K1601" s="78">
        <v>0</v>
      </c>
      <c r="L1601" s="78">
        <v>0</v>
      </c>
      <c r="M1601" s="78">
        <v>0.05</v>
      </c>
      <c r="N1601" s="79">
        <v>49.66</v>
      </c>
      <c r="O1601" s="79">
        <v>984.73</v>
      </c>
    </row>
    <row r="1602" spans="1:15">
      <c r="A1602" s="96">
        <v>2024</v>
      </c>
      <c r="B1602" s="90" t="s">
        <v>53</v>
      </c>
      <c r="C1602" s="93" t="s">
        <v>89</v>
      </c>
      <c r="D1602" s="78">
        <v>0</v>
      </c>
      <c r="E1602" s="78">
        <v>0</v>
      </c>
      <c r="F1602" s="79">
        <v>0</v>
      </c>
      <c r="G1602" s="78">
        <v>0</v>
      </c>
      <c r="H1602" s="78">
        <v>0</v>
      </c>
      <c r="I1602" s="78">
        <v>0</v>
      </c>
      <c r="J1602" s="78">
        <v>0</v>
      </c>
      <c r="K1602" s="78">
        <v>41.7</v>
      </c>
      <c r="L1602" s="78">
        <v>0</v>
      </c>
      <c r="M1602" s="78">
        <v>0</v>
      </c>
      <c r="N1602" s="79">
        <v>41.7</v>
      </c>
      <c r="O1602" s="79">
        <v>41.7</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0.18</v>
      </c>
      <c r="E1606" s="78">
        <v>61.81</v>
      </c>
      <c r="F1606" s="79">
        <v>61.99</v>
      </c>
      <c r="G1606" s="78">
        <v>0</v>
      </c>
      <c r="H1606" s="78">
        <v>37.049999999999997</v>
      </c>
      <c r="I1606" s="78">
        <v>0</v>
      </c>
      <c r="J1606" s="78">
        <v>0</v>
      </c>
      <c r="K1606" s="78">
        <v>112.31</v>
      </c>
      <c r="L1606" s="78">
        <v>0</v>
      </c>
      <c r="M1606" s="78">
        <v>3.93</v>
      </c>
      <c r="N1606" s="79">
        <v>153.29</v>
      </c>
      <c r="O1606" s="79">
        <v>215.28</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1176.6400000000001</v>
      </c>
      <c r="E1609" s="78">
        <v>0</v>
      </c>
      <c r="F1609" s="79">
        <v>1176.6400000000001</v>
      </c>
      <c r="G1609" s="78">
        <v>0</v>
      </c>
      <c r="H1609" s="78">
        <v>13.03</v>
      </c>
      <c r="I1609" s="78">
        <v>117.96</v>
      </c>
      <c r="J1609" s="78">
        <v>0</v>
      </c>
      <c r="K1609" s="78">
        <v>315.38</v>
      </c>
      <c r="L1609" s="78">
        <v>3.55</v>
      </c>
      <c r="M1609" s="78">
        <v>0.27</v>
      </c>
      <c r="N1609" s="79">
        <v>450.19</v>
      </c>
      <c r="O1609" s="79">
        <v>1626.83</v>
      </c>
    </row>
    <row r="1610" spans="1:15">
      <c r="A1610" s="96">
        <v>2024</v>
      </c>
      <c r="B1610" s="90" t="s">
        <v>53</v>
      </c>
      <c r="C1610" s="93" t="s">
        <v>69</v>
      </c>
      <c r="D1610" s="78">
        <v>524.27</v>
      </c>
      <c r="E1610" s="78">
        <v>98.22</v>
      </c>
      <c r="F1610" s="79">
        <v>622.49</v>
      </c>
      <c r="G1610" s="78">
        <v>51.13</v>
      </c>
      <c r="H1610" s="78">
        <v>16.73</v>
      </c>
      <c r="I1610" s="78">
        <v>81.39</v>
      </c>
      <c r="J1610" s="78">
        <v>6.7</v>
      </c>
      <c r="K1610" s="78">
        <v>35.67</v>
      </c>
      <c r="L1610" s="78">
        <v>0</v>
      </c>
      <c r="M1610" s="78">
        <v>12.44</v>
      </c>
      <c r="N1610" s="79">
        <v>204.06</v>
      </c>
      <c r="O1610" s="79">
        <v>826.55</v>
      </c>
    </row>
    <row r="1611" spans="1:15">
      <c r="A1611" s="99">
        <v>2024</v>
      </c>
      <c r="B1611" s="91" t="s">
        <v>53</v>
      </c>
      <c r="C1611" s="94" t="s">
        <v>128</v>
      </c>
      <c r="D1611" s="80">
        <v>3031.99</v>
      </c>
      <c r="E1611" s="80">
        <v>265.07</v>
      </c>
      <c r="F1611" s="81">
        <v>3297.06</v>
      </c>
      <c r="G1611" s="80">
        <v>84.45</v>
      </c>
      <c r="H1611" s="80">
        <v>310.3</v>
      </c>
      <c r="I1611" s="80">
        <v>761.88</v>
      </c>
      <c r="J1611" s="80">
        <v>65.84</v>
      </c>
      <c r="K1611" s="80">
        <v>1174.32</v>
      </c>
      <c r="L1611" s="128">
        <v>8.64</v>
      </c>
      <c r="M1611" s="80">
        <v>183.25</v>
      </c>
      <c r="N1611" s="81">
        <v>2588.6799999999998</v>
      </c>
      <c r="O1611" s="81">
        <v>5885.74</v>
      </c>
    </row>
    <row r="1612" spans="1:15">
      <c r="A1612" s="96">
        <v>2024</v>
      </c>
      <c r="B1612" s="90" t="s">
        <v>64</v>
      </c>
      <c r="C1612" s="93" t="s">
        <v>37</v>
      </c>
      <c r="D1612" s="78">
        <v>0</v>
      </c>
      <c r="E1612" s="78">
        <v>0.76</v>
      </c>
      <c r="F1612" s="79">
        <v>0.76</v>
      </c>
      <c r="G1612" s="78">
        <v>2.96</v>
      </c>
      <c r="H1612" s="78">
        <v>7.0000000000000007E-2</v>
      </c>
      <c r="I1612" s="78">
        <v>33.049999999999997</v>
      </c>
      <c r="J1612" s="78">
        <v>0</v>
      </c>
      <c r="K1612" s="78">
        <v>130.16</v>
      </c>
      <c r="L1612" s="78">
        <v>3.91</v>
      </c>
      <c r="M1612" s="78">
        <v>4.51</v>
      </c>
      <c r="N1612" s="79">
        <v>174.66</v>
      </c>
      <c r="O1612" s="79">
        <v>175.42</v>
      </c>
    </row>
    <row r="1613" spans="1:15">
      <c r="A1613" s="96">
        <v>2024</v>
      </c>
      <c r="B1613" s="90" t="s">
        <v>64</v>
      </c>
      <c r="C1613" s="93" t="s">
        <v>38</v>
      </c>
      <c r="D1613" s="78">
        <v>79.819999999999993</v>
      </c>
      <c r="E1613" s="78">
        <v>0</v>
      </c>
      <c r="F1613" s="79">
        <v>79.819999999999993</v>
      </c>
      <c r="G1613" s="78">
        <v>0</v>
      </c>
      <c r="H1613" s="78">
        <v>0</v>
      </c>
      <c r="I1613" s="78">
        <v>0</v>
      </c>
      <c r="J1613" s="78">
        <v>0</v>
      </c>
      <c r="K1613" s="78">
        <v>0</v>
      </c>
      <c r="L1613" s="78">
        <v>0</v>
      </c>
      <c r="M1613" s="78">
        <v>0.21</v>
      </c>
      <c r="N1613" s="79">
        <v>0.21</v>
      </c>
      <c r="O1613" s="79">
        <v>80.03</v>
      </c>
    </row>
    <row r="1614" spans="1:15">
      <c r="A1614" s="96">
        <v>2024</v>
      </c>
      <c r="B1614" s="90" t="s">
        <v>64</v>
      </c>
      <c r="C1614" s="93" t="s">
        <v>39</v>
      </c>
      <c r="D1614" s="78">
        <v>0</v>
      </c>
      <c r="E1614" s="78">
        <v>0</v>
      </c>
      <c r="F1614" s="79">
        <v>0</v>
      </c>
      <c r="G1614" s="78">
        <v>0</v>
      </c>
      <c r="H1614" s="78">
        <v>13</v>
      </c>
      <c r="I1614" s="78">
        <v>0</v>
      </c>
      <c r="J1614" s="78">
        <v>0</v>
      </c>
      <c r="K1614" s="78">
        <v>0</v>
      </c>
      <c r="L1614" s="78">
        <v>0</v>
      </c>
      <c r="M1614" s="78">
        <v>0</v>
      </c>
      <c r="N1614" s="79">
        <v>13</v>
      </c>
      <c r="O1614" s="79">
        <v>13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0.64</v>
      </c>
      <c r="E1621" s="78">
        <v>17.48</v>
      </c>
      <c r="F1621" s="79">
        <v>18.12</v>
      </c>
      <c r="G1621" s="78">
        <v>0.47</v>
      </c>
      <c r="H1621" s="78">
        <v>115</v>
      </c>
      <c r="I1621" s="78">
        <v>52.33</v>
      </c>
      <c r="J1621" s="78">
        <v>32.520000000000003</v>
      </c>
      <c r="K1621" s="78">
        <v>212.83</v>
      </c>
      <c r="L1621" s="78">
        <v>0</v>
      </c>
      <c r="M1621" s="78">
        <v>107.8</v>
      </c>
      <c r="N1621" s="79">
        <v>520.95000000000005</v>
      </c>
      <c r="O1621" s="79">
        <v>539.07000000000005</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1018.07</v>
      </c>
      <c r="E1623" s="78">
        <v>0</v>
      </c>
      <c r="F1623" s="79">
        <v>1018.07</v>
      </c>
      <c r="G1623" s="78">
        <v>0</v>
      </c>
      <c r="H1623" s="78">
        <v>95.41</v>
      </c>
      <c r="I1623" s="78">
        <v>0</v>
      </c>
      <c r="J1623" s="78">
        <v>0</v>
      </c>
      <c r="K1623" s="78">
        <v>32.909999999999997</v>
      </c>
      <c r="L1623" s="78">
        <v>0</v>
      </c>
      <c r="M1623" s="78">
        <v>5.1100000000000003</v>
      </c>
      <c r="N1623" s="79">
        <v>133.43</v>
      </c>
      <c r="O1623" s="79">
        <v>1151.5</v>
      </c>
    </row>
    <row r="1624" spans="1:15">
      <c r="A1624" s="96">
        <v>2024</v>
      </c>
      <c r="B1624" s="90" t="s">
        <v>64</v>
      </c>
      <c r="C1624" s="93" t="s">
        <v>89</v>
      </c>
      <c r="D1624" s="78">
        <v>0</v>
      </c>
      <c r="E1624" s="78">
        <v>0</v>
      </c>
      <c r="F1624" s="79">
        <v>0</v>
      </c>
      <c r="G1624" s="78">
        <v>0</v>
      </c>
      <c r="H1624" s="78">
        <v>0</v>
      </c>
      <c r="I1624" s="78">
        <v>0</v>
      </c>
      <c r="J1624" s="78">
        <v>0</v>
      </c>
      <c r="K1624" s="78">
        <v>2.99</v>
      </c>
      <c r="L1624" s="78">
        <v>0</v>
      </c>
      <c r="M1624" s="78">
        <v>0</v>
      </c>
      <c r="N1624" s="79">
        <v>2.99</v>
      </c>
      <c r="O1624" s="79">
        <v>2.99</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1592.51</v>
      </c>
      <c r="E1631" s="78">
        <v>0</v>
      </c>
      <c r="F1631" s="79">
        <v>1592.51</v>
      </c>
      <c r="G1631" s="78">
        <v>0</v>
      </c>
      <c r="H1631" s="78">
        <v>0</v>
      </c>
      <c r="I1631" s="78">
        <v>0</v>
      </c>
      <c r="J1631" s="78">
        <v>28.24</v>
      </c>
      <c r="K1631" s="78">
        <v>363.77</v>
      </c>
      <c r="L1631" s="78">
        <v>0</v>
      </c>
      <c r="M1631" s="78">
        <v>15.3</v>
      </c>
      <c r="N1631" s="79">
        <v>407.31</v>
      </c>
      <c r="O1631" s="79">
        <v>1999.82</v>
      </c>
    </row>
    <row r="1632" spans="1:15">
      <c r="A1632" s="96">
        <v>2024</v>
      </c>
      <c r="B1632" s="90" t="s">
        <v>64</v>
      </c>
      <c r="C1632" s="93" t="s">
        <v>69</v>
      </c>
      <c r="D1632" s="78">
        <v>215.44</v>
      </c>
      <c r="E1632" s="78">
        <v>11.25</v>
      </c>
      <c r="F1632" s="79">
        <v>226.69</v>
      </c>
      <c r="G1632" s="78">
        <v>39.44</v>
      </c>
      <c r="H1632" s="78">
        <v>26.2</v>
      </c>
      <c r="I1632" s="78">
        <v>33.97</v>
      </c>
      <c r="J1632" s="78">
        <v>0</v>
      </c>
      <c r="K1632" s="78">
        <v>14.92</v>
      </c>
      <c r="L1632" s="78">
        <v>0</v>
      </c>
      <c r="M1632" s="78">
        <v>3.76</v>
      </c>
      <c r="N1632" s="79">
        <v>118.29</v>
      </c>
      <c r="O1632" s="79">
        <v>344.98</v>
      </c>
    </row>
    <row r="1633" spans="1:15">
      <c r="A1633" s="99">
        <v>2024</v>
      </c>
      <c r="B1633" s="91" t="s">
        <v>64</v>
      </c>
      <c r="C1633" s="94" t="s">
        <v>128</v>
      </c>
      <c r="D1633" s="80">
        <v>3260.09</v>
      </c>
      <c r="E1633" s="80">
        <v>270.17</v>
      </c>
      <c r="F1633" s="81">
        <v>3530.26</v>
      </c>
      <c r="G1633" s="80">
        <v>43.03</v>
      </c>
      <c r="H1633" s="80">
        <v>350.4</v>
      </c>
      <c r="I1633" s="80">
        <v>851.62</v>
      </c>
      <c r="J1633" s="80">
        <v>72.959999999999994</v>
      </c>
      <c r="K1633" s="80">
        <v>966.27</v>
      </c>
      <c r="L1633" s="128">
        <v>7.29</v>
      </c>
      <c r="M1633" s="80">
        <v>184.25</v>
      </c>
      <c r="N1633" s="81">
        <v>2475.8200000000002</v>
      </c>
      <c r="O1633" s="81">
        <v>6006.08</v>
      </c>
    </row>
    <row r="1634" spans="1:15">
      <c r="A1634" s="96">
        <v>2024</v>
      </c>
      <c r="B1634" s="90" t="s">
        <v>63</v>
      </c>
      <c r="C1634" s="93" t="s">
        <v>37</v>
      </c>
      <c r="D1634" s="78">
        <v>0</v>
      </c>
      <c r="E1634" s="78">
        <v>36.1</v>
      </c>
      <c r="F1634" s="79">
        <v>36.1</v>
      </c>
      <c r="G1634" s="78">
        <v>2.95</v>
      </c>
      <c r="H1634" s="78">
        <v>0.02</v>
      </c>
      <c r="I1634" s="78">
        <v>14.48</v>
      </c>
      <c r="J1634" s="78">
        <v>0</v>
      </c>
      <c r="K1634" s="78">
        <v>78.38</v>
      </c>
      <c r="L1634" s="78">
        <v>11.68</v>
      </c>
      <c r="M1634" s="78">
        <v>11.14</v>
      </c>
      <c r="N1634" s="79">
        <v>118.65</v>
      </c>
      <c r="O1634" s="79">
        <v>154.75</v>
      </c>
    </row>
    <row r="1635" spans="1:15">
      <c r="A1635" s="96">
        <v>2024</v>
      </c>
      <c r="B1635" s="90" t="s">
        <v>63</v>
      </c>
      <c r="C1635" s="93" t="s">
        <v>38</v>
      </c>
      <c r="D1635" s="78">
        <v>169.48</v>
      </c>
      <c r="E1635" s="78">
        <v>0</v>
      </c>
      <c r="F1635" s="79">
        <v>169.48</v>
      </c>
      <c r="G1635" s="78">
        <v>0</v>
      </c>
      <c r="H1635" s="78">
        <v>0</v>
      </c>
      <c r="I1635" s="78">
        <v>0</v>
      </c>
      <c r="J1635" s="78">
        <v>0</v>
      </c>
      <c r="K1635" s="78">
        <v>0</v>
      </c>
      <c r="L1635" s="78">
        <v>0</v>
      </c>
      <c r="M1635" s="78">
        <v>0.17</v>
      </c>
      <c r="N1635" s="79">
        <v>0.17</v>
      </c>
      <c r="O1635" s="79">
        <v>169.65</v>
      </c>
    </row>
    <row r="1636" spans="1:15">
      <c r="A1636" s="96">
        <v>2024</v>
      </c>
      <c r="B1636" s="90" t="s">
        <v>63</v>
      </c>
      <c r="C1636" s="93" t="s">
        <v>39</v>
      </c>
      <c r="D1636" s="78">
        <v>0</v>
      </c>
      <c r="E1636" s="78">
        <v>0</v>
      </c>
      <c r="F1636" s="79">
        <v>0</v>
      </c>
      <c r="G1636" s="78">
        <v>0</v>
      </c>
      <c r="H1636" s="78">
        <v>28.27</v>
      </c>
      <c r="I1636" s="78">
        <v>0</v>
      </c>
      <c r="J1636" s="78">
        <v>0</v>
      </c>
      <c r="K1636" s="78">
        <v>0</v>
      </c>
      <c r="L1636" s="78">
        <v>0</v>
      </c>
      <c r="M1636" s="78">
        <v>0.01</v>
      </c>
      <c r="N1636" s="79">
        <v>28.28</v>
      </c>
      <c r="O1636" s="79">
        <v>28.28</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277.89</v>
      </c>
      <c r="L1643" s="78">
        <v>0</v>
      </c>
      <c r="M1643" s="78">
        <v>86.7</v>
      </c>
      <c r="N1643" s="79">
        <v>523.34</v>
      </c>
      <c r="O1643" s="79">
        <v>541.16</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1155.18</v>
      </c>
      <c r="E1645" s="78">
        <v>0</v>
      </c>
      <c r="F1645" s="79">
        <v>1155.18</v>
      </c>
      <c r="G1645" s="78">
        <v>5.29</v>
      </c>
      <c r="H1645" s="78">
        <v>83.19</v>
      </c>
      <c r="I1645" s="78">
        <v>0</v>
      </c>
      <c r="J1645" s="78">
        <v>0</v>
      </c>
      <c r="K1645" s="78">
        <v>0</v>
      </c>
      <c r="L1645" s="78">
        <v>0</v>
      </c>
      <c r="M1645" s="78">
        <v>17.64</v>
      </c>
      <c r="N1645" s="79">
        <v>106.12</v>
      </c>
      <c r="O1645" s="79">
        <v>1261.3</v>
      </c>
    </row>
    <row r="1646" spans="1:15">
      <c r="A1646" s="96">
        <v>2024</v>
      </c>
      <c r="B1646" s="90" t="s">
        <v>63</v>
      </c>
      <c r="C1646" s="93" t="s">
        <v>89</v>
      </c>
      <c r="D1646" s="78">
        <v>0</v>
      </c>
      <c r="E1646" s="78">
        <v>0</v>
      </c>
      <c r="F1646" s="79">
        <v>0</v>
      </c>
      <c r="G1646" s="78">
        <v>0</v>
      </c>
      <c r="H1646" s="78">
        <v>0</v>
      </c>
      <c r="I1646" s="78">
        <v>0</v>
      </c>
      <c r="J1646" s="78">
        <v>0</v>
      </c>
      <c r="K1646" s="78">
        <v>40.409999999999997</v>
      </c>
      <c r="L1646" s="78">
        <v>0</v>
      </c>
      <c r="M1646" s="78">
        <v>0</v>
      </c>
      <c r="N1646" s="79">
        <v>40.409999999999997</v>
      </c>
      <c r="O1646" s="79">
        <v>40.409999999999997</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84.11</v>
      </c>
      <c r="L1648" s="78">
        <v>0</v>
      </c>
      <c r="M1648" s="78">
        <v>0</v>
      </c>
      <c r="N1648" s="79">
        <v>223.8</v>
      </c>
      <c r="O1648" s="79">
        <v>254.1</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65.16</v>
      </c>
      <c r="L1650" s="78">
        <v>0</v>
      </c>
      <c r="M1650" s="78">
        <v>11.4</v>
      </c>
      <c r="N1650" s="79">
        <v>91.62</v>
      </c>
      <c r="O1650" s="79">
        <v>128.01</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1466.36</v>
      </c>
      <c r="E1653" s="78">
        <v>0</v>
      </c>
      <c r="F1653" s="79">
        <v>1466.36</v>
      </c>
      <c r="G1653" s="78">
        <v>0</v>
      </c>
      <c r="H1653" s="78">
        <v>0.06</v>
      </c>
      <c r="I1653" s="78">
        <v>39.82</v>
      </c>
      <c r="J1653" s="78">
        <v>0</v>
      </c>
      <c r="K1653" s="78">
        <v>270.51</v>
      </c>
      <c r="L1653" s="78">
        <v>0</v>
      </c>
      <c r="M1653" s="78">
        <v>0.36</v>
      </c>
      <c r="N1653" s="79">
        <v>310.75</v>
      </c>
      <c r="O1653" s="79">
        <v>1777.11</v>
      </c>
    </row>
    <row r="1654" spans="1:15">
      <c r="A1654" s="96">
        <v>2024</v>
      </c>
      <c r="B1654" s="90" t="s">
        <v>63</v>
      </c>
      <c r="C1654" s="93" t="s">
        <v>69</v>
      </c>
      <c r="D1654" s="78">
        <v>381.99</v>
      </c>
      <c r="E1654" s="78">
        <v>186.33</v>
      </c>
      <c r="F1654" s="79">
        <v>568.32000000000005</v>
      </c>
      <c r="G1654" s="78">
        <v>22.05</v>
      </c>
      <c r="H1654" s="78">
        <v>69.63</v>
      </c>
      <c r="I1654" s="78">
        <v>173.07</v>
      </c>
      <c r="J1654" s="78">
        <v>0</v>
      </c>
      <c r="K1654" s="78">
        <v>10.06</v>
      </c>
      <c r="L1654" s="78">
        <v>0</v>
      </c>
      <c r="M1654" s="78">
        <v>11.98</v>
      </c>
      <c r="N1654" s="79">
        <v>286.79000000000002</v>
      </c>
      <c r="O1654" s="79">
        <v>855.11</v>
      </c>
    </row>
    <row r="1655" spans="1:15">
      <c r="A1655" s="99">
        <v>2024</v>
      </c>
      <c r="B1655" s="91" t="s">
        <v>63</v>
      </c>
      <c r="C1655" s="94" t="s">
        <v>128</v>
      </c>
      <c r="D1655" s="80">
        <v>3756.29</v>
      </c>
      <c r="E1655" s="80">
        <v>409.5</v>
      </c>
      <c r="F1655" s="81">
        <v>4165.79</v>
      </c>
      <c r="G1655" s="80">
        <v>30.83</v>
      </c>
      <c r="H1655" s="80">
        <v>309.81</v>
      </c>
      <c r="I1655" s="80">
        <v>866.14</v>
      </c>
      <c r="J1655" s="80">
        <v>51.58</v>
      </c>
      <c r="K1655" s="80">
        <v>921.85</v>
      </c>
      <c r="L1655" s="128">
        <v>14.87</v>
      </c>
      <c r="M1655" s="80">
        <v>199.49</v>
      </c>
      <c r="N1655" s="81">
        <v>2394.5700000000002</v>
      </c>
      <c r="O1655" s="81">
        <v>6560.36</v>
      </c>
    </row>
    <row r="1656" spans="1:15">
      <c r="A1656" s="96">
        <v>2024</v>
      </c>
      <c r="B1656" s="90" t="s">
        <v>137</v>
      </c>
      <c r="C1656" s="93" t="s">
        <v>37</v>
      </c>
      <c r="D1656" s="78">
        <v>0</v>
      </c>
      <c r="E1656" s="78">
        <v>50.83</v>
      </c>
      <c r="F1656" s="79">
        <v>50.83</v>
      </c>
      <c r="G1656" s="78">
        <v>0.12</v>
      </c>
      <c r="H1656" s="78">
        <v>109.84</v>
      </c>
      <c r="I1656" s="78">
        <v>0</v>
      </c>
      <c r="J1656" s="78">
        <v>0</v>
      </c>
      <c r="K1656" s="78">
        <v>245.68</v>
      </c>
      <c r="L1656" s="78">
        <v>6</v>
      </c>
      <c r="M1656" s="78">
        <v>7.69</v>
      </c>
      <c r="N1656" s="79">
        <v>369.33</v>
      </c>
      <c r="O1656" s="79">
        <v>420.16</v>
      </c>
    </row>
    <row r="1657" spans="1:15">
      <c r="A1657" s="96">
        <v>2024</v>
      </c>
      <c r="B1657" s="90" t="s">
        <v>62</v>
      </c>
      <c r="C1657" s="93" t="s">
        <v>38</v>
      </c>
      <c r="D1657" s="78">
        <v>91.2</v>
      </c>
      <c r="E1657" s="78">
        <v>0</v>
      </c>
      <c r="F1657" s="79">
        <v>91.2</v>
      </c>
      <c r="G1657" s="78">
        <v>0</v>
      </c>
      <c r="H1657" s="78">
        <v>0</v>
      </c>
      <c r="I1657" s="78">
        <v>0</v>
      </c>
      <c r="J1657" s="78">
        <v>0</v>
      </c>
      <c r="K1657" s="78">
        <v>0</v>
      </c>
      <c r="L1657" s="78">
        <v>0</v>
      </c>
      <c r="M1657" s="78">
        <v>0.14000000000000001</v>
      </c>
      <c r="N1657" s="79">
        <v>0.14000000000000001</v>
      </c>
      <c r="O1657" s="79">
        <v>91.34</v>
      </c>
    </row>
    <row r="1658" spans="1:15">
      <c r="A1658" s="96">
        <v>2024</v>
      </c>
      <c r="B1658" s="90" t="s">
        <v>62</v>
      </c>
      <c r="C1658" s="93" t="s">
        <v>39</v>
      </c>
      <c r="D1658" s="78">
        <v>0</v>
      </c>
      <c r="E1658" s="78">
        <v>0</v>
      </c>
      <c r="F1658" s="79">
        <v>0</v>
      </c>
      <c r="G1658" s="78">
        <v>0</v>
      </c>
      <c r="H1658" s="78">
        <v>0</v>
      </c>
      <c r="I1658" s="78">
        <v>0</v>
      </c>
      <c r="J1658" s="78">
        <v>0</v>
      </c>
      <c r="K1658" s="78">
        <v>0</v>
      </c>
      <c r="L1658" s="78">
        <v>0</v>
      </c>
      <c r="M1658" s="78">
        <v>0.02</v>
      </c>
      <c r="N1658" s="79">
        <v>0.02</v>
      </c>
      <c r="O1658" s="79">
        <v>0.02</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0.11</v>
      </c>
      <c r="E1665" s="78">
        <v>81.99</v>
      </c>
      <c r="F1665" s="79">
        <v>82.1</v>
      </c>
      <c r="G1665" s="78">
        <v>0.28999999999999998</v>
      </c>
      <c r="H1665" s="78">
        <v>84.69</v>
      </c>
      <c r="I1665" s="78">
        <v>45.55</v>
      </c>
      <c r="J1665" s="78">
        <v>4.01</v>
      </c>
      <c r="K1665" s="78">
        <v>162.33000000000001</v>
      </c>
      <c r="L1665" s="78">
        <v>6.22</v>
      </c>
      <c r="M1665" s="78">
        <v>74.61</v>
      </c>
      <c r="N1665" s="79">
        <v>377.7</v>
      </c>
      <c r="O1665" s="79">
        <v>459.8</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1054.0999999999999</v>
      </c>
      <c r="E1667" s="78">
        <v>0</v>
      </c>
      <c r="F1667" s="79">
        <v>1054.0999999999999</v>
      </c>
      <c r="G1667" s="78">
        <v>1.6</v>
      </c>
      <c r="H1667" s="78">
        <v>57.08</v>
      </c>
      <c r="I1667" s="78">
        <v>0</v>
      </c>
      <c r="J1667" s="78">
        <v>0</v>
      </c>
      <c r="K1667" s="78">
        <v>0</v>
      </c>
      <c r="L1667" s="78">
        <v>0</v>
      </c>
      <c r="M1667" s="78">
        <v>14.49</v>
      </c>
      <c r="N1667" s="79">
        <v>73.17</v>
      </c>
      <c r="O1667" s="79">
        <v>1127.27</v>
      </c>
    </row>
    <row r="1668" spans="1:15">
      <c r="A1668" s="96">
        <v>2024</v>
      </c>
      <c r="B1668" s="90" t="s">
        <v>62</v>
      </c>
      <c r="C1668" s="93" t="s">
        <v>89</v>
      </c>
      <c r="D1668" s="78">
        <v>0</v>
      </c>
      <c r="E1668" s="78">
        <v>0</v>
      </c>
      <c r="F1668" s="79">
        <v>0</v>
      </c>
      <c r="G1668" s="78">
        <v>0</v>
      </c>
      <c r="H1668" s="78">
        <v>0</v>
      </c>
      <c r="I1668" s="78">
        <v>0</v>
      </c>
      <c r="J1668" s="78">
        <v>0</v>
      </c>
      <c r="K1668" s="78">
        <v>35.950000000000003</v>
      </c>
      <c r="L1668" s="78">
        <v>0</v>
      </c>
      <c r="M1668" s="78">
        <v>0</v>
      </c>
      <c r="N1668" s="79">
        <v>35.950000000000003</v>
      </c>
      <c r="O1668" s="79">
        <v>35.950000000000003</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126.34</v>
      </c>
      <c r="L1670" s="78">
        <v>0</v>
      </c>
      <c r="M1670" s="78">
        <v>0</v>
      </c>
      <c r="N1670" s="79">
        <v>238.26</v>
      </c>
      <c r="O1670" s="79">
        <v>270.86</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0.09</v>
      </c>
      <c r="E1672" s="78">
        <v>23.17</v>
      </c>
      <c r="F1672" s="79">
        <v>23.26</v>
      </c>
      <c r="G1672" s="78">
        <v>0</v>
      </c>
      <c r="H1672" s="78">
        <v>0.15</v>
      </c>
      <c r="I1672" s="78">
        <v>13.07</v>
      </c>
      <c r="J1672" s="78">
        <v>0</v>
      </c>
      <c r="K1672" s="78">
        <v>0</v>
      </c>
      <c r="L1672" s="78">
        <v>0</v>
      </c>
      <c r="M1672" s="78">
        <v>7.48</v>
      </c>
      <c r="N1672" s="79">
        <v>20.7</v>
      </c>
      <c r="O1672" s="79">
        <v>43.96</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1123.6300000000001</v>
      </c>
      <c r="E1675" s="78">
        <v>0</v>
      </c>
      <c r="F1675" s="79">
        <v>1123.6300000000001</v>
      </c>
      <c r="G1675" s="78">
        <v>0</v>
      </c>
      <c r="H1675" s="78">
        <v>0</v>
      </c>
      <c r="I1675" s="78">
        <v>39.659999999999997</v>
      </c>
      <c r="J1675" s="78">
        <v>0</v>
      </c>
      <c r="K1675" s="78">
        <v>461.14</v>
      </c>
      <c r="L1675" s="78">
        <v>0</v>
      </c>
      <c r="M1675" s="78">
        <v>10.75</v>
      </c>
      <c r="N1675" s="79">
        <v>511.55</v>
      </c>
      <c r="O1675" s="79">
        <v>1635.18</v>
      </c>
    </row>
    <row r="1676" spans="1:15">
      <c r="A1676" s="96">
        <v>2024</v>
      </c>
      <c r="B1676" s="90" t="s">
        <v>62</v>
      </c>
      <c r="C1676" s="93" t="s">
        <v>69</v>
      </c>
      <c r="D1676" s="78">
        <v>311.68</v>
      </c>
      <c r="E1676" s="78">
        <v>126.15</v>
      </c>
      <c r="F1676" s="79">
        <v>437.83</v>
      </c>
      <c r="G1676" s="78">
        <v>61.23</v>
      </c>
      <c r="H1676" s="78">
        <v>90.6</v>
      </c>
      <c r="I1676" s="78">
        <v>0</v>
      </c>
      <c r="J1676" s="78">
        <v>12.08</v>
      </c>
      <c r="K1676" s="78">
        <v>4.8</v>
      </c>
      <c r="L1676" s="78">
        <v>0</v>
      </c>
      <c r="M1676" s="78">
        <v>8.51</v>
      </c>
      <c r="N1676" s="79">
        <v>177.22</v>
      </c>
      <c r="O1676" s="79">
        <v>615.04999999999995</v>
      </c>
    </row>
    <row r="1677" spans="1:15">
      <c r="A1677" s="99">
        <v>2024</v>
      </c>
      <c r="B1677" s="91" t="s">
        <v>62</v>
      </c>
      <c r="C1677" s="94" t="s">
        <v>128</v>
      </c>
      <c r="D1677" s="80">
        <v>3452.1</v>
      </c>
      <c r="E1677" s="80">
        <v>370.2</v>
      </c>
      <c r="F1677" s="81">
        <v>3822.3</v>
      </c>
      <c r="G1677" s="80">
        <v>63.41</v>
      </c>
      <c r="H1677" s="80">
        <v>392.33</v>
      </c>
      <c r="I1677" s="80">
        <v>885.16</v>
      </c>
      <c r="J1677" s="80">
        <v>28.82</v>
      </c>
      <c r="K1677" s="80">
        <v>1200.96</v>
      </c>
      <c r="L1677" s="128">
        <v>12.3</v>
      </c>
      <c r="M1677" s="80">
        <v>185.89</v>
      </c>
      <c r="N1677" s="81">
        <v>2768.87</v>
      </c>
      <c r="O1677" s="81">
        <v>6591.17</v>
      </c>
    </row>
    <row r="1678" spans="1:15">
      <c r="A1678" s="96">
        <v>2024</v>
      </c>
      <c r="B1678" s="90" t="s">
        <v>61</v>
      </c>
      <c r="C1678" s="93" t="s">
        <v>37</v>
      </c>
      <c r="D1678" s="78">
        <v>0</v>
      </c>
      <c r="E1678" s="78">
        <v>0</v>
      </c>
      <c r="F1678" s="79">
        <v>0</v>
      </c>
      <c r="G1678" s="78">
        <v>0.05</v>
      </c>
      <c r="H1678" s="78">
        <v>145.56</v>
      </c>
      <c r="I1678" s="78">
        <v>0</v>
      </c>
      <c r="J1678" s="78">
        <v>0</v>
      </c>
      <c r="K1678" s="78">
        <v>174.12</v>
      </c>
      <c r="L1678" s="78">
        <v>0</v>
      </c>
      <c r="M1678" s="78">
        <v>10.88</v>
      </c>
      <c r="N1678" s="79">
        <v>330.61</v>
      </c>
      <c r="O1678" s="79">
        <v>330.61</v>
      </c>
    </row>
    <row r="1679" spans="1:15">
      <c r="A1679" s="96">
        <v>2024</v>
      </c>
      <c r="B1679" s="90" t="s">
        <v>61</v>
      </c>
      <c r="C1679" s="93" t="s">
        <v>38</v>
      </c>
      <c r="D1679" s="78">
        <v>143.91999999999999</v>
      </c>
      <c r="E1679" s="78">
        <v>0</v>
      </c>
      <c r="F1679" s="79">
        <v>143.91999999999999</v>
      </c>
      <c r="G1679" s="78">
        <v>0</v>
      </c>
      <c r="H1679" s="78">
        <v>0</v>
      </c>
      <c r="I1679" s="78">
        <v>0</v>
      </c>
      <c r="J1679" s="78">
        <v>0</v>
      </c>
      <c r="K1679" s="78">
        <v>0</v>
      </c>
      <c r="L1679" s="78">
        <v>0</v>
      </c>
      <c r="M1679" s="78">
        <v>0.18</v>
      </c>
      <c r="N1679" s="79">
        <v>0.18</v>
      </c>
      <c r="O1679" s="79">
        <v>144.1</v>
      </c>
    </row>
    <row r="1680" spans="1:15">
      <c r="A1680" s="96">
        <v>2024</v>
      </c>
      <c r="B1680" s="90" t="s">
        <v>61</v>
      </c>
      <c r="C1680" s="93" t="s">
        <v>39</v>
      </c>
      <c r="D1680" s="78">
        <v>0</v>
      </c>
      <c r="E1680" s="78">
        <v>0</v>
      </c>
      <c r="F1680" s="79">
        <v>0</v>
      </c>
      <c r="G1680" s="78">
        <v>0</v>
      </c>
      <c r="H1680" s="78">
        <v>0</v>
      </c>
      <c r="I1680" s="78">
        <v>0</v>
      </c>
      <c r="J1680" s="78">
        <v>0</v>
      </c>
      <c r="K1680" s="78">
        <v>0</v>
      </c>
      <c r="L1680" s="78">
        <v>0</v>
      </c>
      <c r="M1680" s="78">
        <v>0.03</v>
      </c>
      <c r="N1680" s="79">
        <v>0.03</v>
      </c>
      <c r="O1680" s="79">
        <v>0.03</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0.14000000000000001</v>
      </c>
      <c r="E1687" s="78">
        <v>154.02000000000001</v>
      </c>
      <c r="F1687" s="79">
        <v>154.16</v>
      </c>
      <c r="G1687" s="78">
        <v>0.1</v>
      </c>
      <c r="H1687" s="78">
        <v>141.76</v>
      </c>
      <c r="I1687" s="78">
        <v>43.92</v>
      </c>
      <c r="J1687" s="78">
        <v>0</v>
      </c>
      <c r="K1687" s="78">
        <v>152.41</v>
      </c>
      <c r="L1687" s="78">
        <v>0</v>
      </c>
      <c r="M1687" s="78">
        <v>71.38</v>
      </c>
      <c r="N1687" s="79">
        <v>409.57</v>
      </c>
      <c r="O1687" s="79">
        <v>563.73</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897.38</v>
      </c>
      <c r="E1689" s="78">
        <v>0</v>
      </c>
      <c r="F1689" s="79">
        <v>897.38</v>
      </c>
      <c r="G1689" s="78">
        <v>0</v>
      </c>
      <c r="H1689" s="78">
        <v>40.14</v>
      </c>
      <c r="I1689" s="78">
        <v>0</v>
      </c>
      <c r="J1689" s="78">
        <v>0</v>
      </c>
      <c r="K1689" s="78">
        <v>0</v>
      </c>
      <c r="L1689" s="78">
        <v>0</v>
      </c>
      <c r="M1689" s="78">
        <v>0.02</v>
      </c>
      <c r="N1689" s="79">
        <v>40.159999999999997</v>
      </c>
      <c r="O1689" s="79">
        <v>937.54</v>
      </c>
    </row>
    <row r="1690" spans="1:15">
      <c r="A1690" s="96">
        <v>2024</v>
      </c>
      <c r="B1690" s="90" t="s">
        <v>61</v>
      </c>
      <c r="C1690" s="93" t="s">
        <v>89</v>
      </c>
      <c r="D1690" s="78">
        <v>0</v>
      </c>
      <c r="E1690" s="78">
        <v>0</v>
      </c>
      <c r="F1690" s="79">
        <v>0</v>
      </c>
      <c r="G1690" s="78">
        <v>0</v>
      </c>
      <c r="H1690" s="78">
        <v>0</v>
      </c>
      <c r="I1690" s="78">
        <v>0</v>
      </c>
      <c r="J1690" s="78">
        <v>0</v>
      </c>
      <c r="K1690" s="78">
        <v>3.1</v>
      </c>
      <c r="L1690" s="78">
        <v>0</v>
      </c>
      <c r="M1690" s="78">
        <v>0</v>
      </c>
      <c r="N1690" s="79">
        <v>3.1</v>
      </c>
      <c r="O1690" s="79">
        <v>3.1</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0.08</v>
      </c>
      <c r="E1694" s="78">
        <v>0</v>
      </c>
      <c r="F1694" s="79">
        <v>0.08</v>
      </c>
      <c r="G1694" s="78">
        <v>0</v>
      </c>
      <c r="H1694" s="78">
        <v>0.1</v>
      </c>
      <c r="I1694" s="78">
        <v>44.08</v>
      </c>
      <c r="J1694" s="78">
        <v>0</v>
      </c>
      <c r="K1694" s="78">
        <v>34.92</v>
      </c>
      <c r="L1694" s="78">
        <v>0</v>
      </c>
      <c r="M1694" s="78">
        <v>7.0000000000000007E-2</v>
      </c>
      <c r="N1694" s="79">
        <v>79.17</v>
      </c>
      <c r="O1694" s="79">
        <v>79.25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1652.66</v>
      </c>
      <c r="E1697" s="78">
        <v>0</v>
      </c>
      <c r="F1697" s="79">
        <v>1652.66</v>
      </c>
      <c r="G1697" s="78">
        <v>0</v>
      </c>
      <c r="H1697" s="78">
        <v>3.57</v>
      </c>
      <c r="I1697" s="78">
        <v>42.37</v>
      </c>
      <c r="J1697" s="78">
        <v>0</v>
      </c>
      <c r="K1697" s="78">
        <v>400.88</v>
      </c>
      <c r="L1697" s="78">
        <v>0</v>
      </c>
      <c r="M1697" s="78">
        <v>13.18</v>
      </c>
      <c r="N1697" s="79">
        <v>460</v>
      </c>
      <c r="O1697" s="79">
        <v>2112.66</v>
      </c>
    </row>
    <row r="1698" spans="1:15">
      <c r="A1698" s="96">
        <v>2024</v>
      </c>
      <c r="B1698" s="90" t="s">
        <v>61</v>
      </c>
      <c r="C1698" s="93" t="s">
        <v>69</v>
      </c>
      <c r="D1698" s="78">
        <v>757.63</v>
      </c>
      <c r="E1698" s="78">
        <v>68.28</v>
      </c>
      <c r="F1698" s="79">
        <v>825.91</v>
      </c>
      <c r="G1698" s="78">
        <v>52.55</v>
      </c>
      <c r="H1698" s="78">
        <v>82.88</v>
      </c>
      <c r="I1698" s="78">
        <v>196.68</v>
      </c>
      <c r="J1698" s="78">
        <v>3</v>
      </c>
      <c r="K1698" s="78">
        <v>117.99</v>
      </c>
      <c r="L1698" s="78">
        <v>0</v>
      </c>
      <c r="M1698" s="78">
        <v>13.06</v>
      </c>
      <c r="N1698" s="79">
        <v>466.16</v>
      </c>
      <c r="O1698" s="79">
        <v>1292.07</v>
      </c>
    </row>
    <row r="1699" spans="1:15">
      <c r="A1699" s="99">
        <v>2024</v>
      </c>
      <c r="B1699" s="91" t="s">
        <v>61</v>
      </c>
      <c r="C1699" s="94" t="s">
        <v>128</v>
      </c>
      <c r="D1699" s="80">
        <v>3950.27</v>
      </c>
      <c r="E1699" s="80">
        <v>332.11</v>
      </c>
      <c r="F1699" s="81">
        <v>4282.38</v>
      </c>
      <c r="G1699" s="80">
        <v>52.77</v>
      </c>
      <c r="H1699" s="80">
        <v>501.51</v>
      </c>
      <c r="I1699" s="80">
        <v>864.82</v>
      </c>
      <c r="J1699" s="80">
        <v>8.67</v>
      </c>
      <c r="K1699" s="80">
        <v>1075.8900000000001</v>
      </c>
      <c r="L1699" s="128">
        <v>11.02</v>
      </c>
      <c r="M1699" s="80">
        <v>165.82</v>
      </c>
      <c r="N1699" s="81">
        <v>2680.5</v>
      </c>
      <c r="O1699" s="81">
        <v>6962.88</v>
      </c>
    </row>
    <row r="1700" spans="1:15">
      <c r="A1700" s="96">
        <v>2024</v>
      </c>
      <c r="B1700" s="90" t="s">
        <v>60</v>
      </c>
      <c r="C1700" s="93" t="s">
        <v>37</v>
      </c>
      <c r="D1700" s="78">
        <v>0</v>
      </c>
      <c r="E1700" s="78">
        <v>0</v>
      </c>
      <c r="F1700" s="79">
        <v>0</v>
      </c>
      <c r="G1700" s="78">
        <v>3.66</v>
      </c>
      <c r="H1700" s="78">
        <v>104.24</v>
      </c>
      <c r="I1700" s="78">
        <v>0</v>
      </c>
      <c r="J1700" s="78">
        <v>0</v>
      </c>
      <c r="K1700" s="78">
        <v>267.91000000000003</v>
      </c>
      <c r="L1700" s="78">
        <v>0</v>
      </c>
      <c r="M1700" s="78">
        <v>12.71</v>
      </c>
      <c r="N1700" s="79">
        <v>388.52</v>
      </c>
      <c r="O1700" s="79">
        <v>388.52</v>
      </c>
    </row>
    <row r="1701" spans="1:15">
      <c r="A1701" s="96">
        <v>2024</v>
      </c>
      <c r="B1701" s="90" t="s">
        <v>60</v>
      </c>
      <c r="C1701" s="93" t="s">
        <v>38</v>
      </c>
      <c r="D1701" s="78">
        <v>0</v>
      </c>
      <c r="E1701" s="78">
        <v>0</v>
      </c>
      <c r="F1701" s="79">
        <v>0</v>
      </c>
      <c r="G1701" s="78">
        <v>0</v>
      </c>
      <c r="H1701" s="78">
        <v>0</v>
      </c>
      <c r="I1701" s="78">
        <v>0</v>
      </c>
      <c r="J1701" s="78">
        <v>0</v>
      </c>
      <c r="K1701" s="78">
        <v>0</v>
      </c>
      <c r="L1701" s="78">
        <v>0</v>
      </c>
      <c r="M1701" s="78">
        <v>0.23</v>
      </c>
      <c r="N1701" s="79">
        <v>0.23</v>
      </c>
      <c r="O1701" s="79">
        <v>0.23</v>
      </c>
    </row>
    <row r="1702" spans="1:15">
      <c r="A1702" s="96">
        <v>2024</v>
      </c>
      <c r="B1702" s="90" t="s">
        <v>60</v>
      </c>
      <c r="C1702" s="93" t="s">
        <v>39</v>
      </c>
      <c r="D1702" s="78">
        <v>0</v>
      </c>
      <c r="E1702" s="78">
        <v>0</v>
      </c>
      <c r="F1702" s="79">
        <v>0</v>
      </c>
      <c r="G1702" s="78">
        <v>0</v>
      </c>
      <c r="H1702" s="78">
        <v>2.57</v>
      </c>
      <c r="I1702" s="78">
        <v>0</v>
      </c>
      <c r="J1702" s="78">
        <v>0</v>
      </c>
      <c r="K1702" s="78">
        <v>0</v>
      </c>
      <c r="L1702" s="78">
        <v>0</v>
      </c>
      <c r="M1702" s="78">
        <v>0.02</v>
      </c>
      <c r="N1702" s="79">
        <v>2.59</v>
      </c>
      <c r="O1702" s="79">
        <v>2.59</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77.64</v>
      </c>
      <c r="J1709" s="78">
        <v>30.31</v>
      </c>
      <c r="K1709" s="78">
        <v>296.04000000000002</v>
      </c>
      <c r="L1709" s="78">
        <v>2.42</v>
      </c>
      <c r="M1709" s="78">
        <v>66.25</v>
      </c>
      <c r="N1709" s="79">
        <v>554.77</v>
      </c>
      <c r="O1709" s="79">
        <v>622.53</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1080.0999999999999</v>
      </c>
      <c r="E1711" s="78">
        <v>0</v>
      </c>
      <c r="F1711" s="79">
        <v>1080.0999999999999</v>
      </c>
      <c r="G1711" s="78">
        <v>0</v>
      </c>
      <c r="H1711" s="78">
        <v>57.41</v>
      </c>
      <c r="I1711" s="78">
        <v>0</v>
      </c>
      <c r="J1711" s="78">
        <v>0</v>
      </c>
      <c r="K1711" s="78">
        <v>0</v>
      </c>
      <c r="L1711" s="78">
        <v>0</v>
      </c>
      <c r="M1711" s="78">
        <v>22.61</v>
      </c>
      <c r="N1711" s="79">
        <v>80.02</v>
      </c>
      <c r="O1711" s="79">
        <v>1160.1199999999999</v>
      </c>
    </row>
    <row r="1712" spans="1:15">
      <c r="A1712" s="96">
        <v>2024</v>
      </c>
      <c r="B1712" s="90" t="s">
        <v>60</v>
      </c>
      <c r="C1712" s="93" t="s">
        <v>89</v>
      </c>
      <c r="D1712" s="78">
        <v>0</v>
      </c>
      <c r="E1712" s="78">
        <v>0</v>
      </c>
      <c r="F1712" s="79">
        <v>0</v>
      </c>
      <c r="G1712" s="78">
        <v>0</v>
      </c>
      <c r="H1712" s="78">
        <v>0</v>
      </c>
      <c r="I1712" s="78">
        <v>0</v>
      </c>
      <c r="J1712" s="78">
        <v>0</v>
      </c>
      <c r="K1712" s="78">
        <v>3.1</v>
      </c>
      <c r="L1712" s="78">
        <v>0</v>
      </c>
      <c r="M1712" s="78">
        <v>0</v>
      </c>
      <c r="N1712" s="79">
        <v>3.1</v>
      </c>
      <c r="O1712" s="79">
        <v>3.1</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127.79</v>
      </c>
      <c r="L1714" s="78">
        <v>0</v>
      </c>
      <c r="M1714" s="78">
        <v>0</v>
      </c>
      <c r="N1714" s="79">
        <v>127.79</v>
      </c>
      <c r="O1714" s="79">
        <v>162.07</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25.23</v>
      </c>
      <c r="J1716" s="78">
        <v>0</v>
      </c>
      <c r="K1716" s="78">
        <v>38.39</v>
      </c>
      <c r="L1716" s="78">
        <v>0</v>
      </c>
      <c r="M1716" s="78">
        <v>3.68</v>
      </c>
      <c r="N1716" s="79">
        <v>69.569999999999993</v>
      </c>
      <c r="O1716" s="79">
        <v>144.30000000000001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1221.55</v>
      </c>
      <c r="E1719" s="78">
        <v>0</v>
      </c>
      <c r="F1719" s="79">
        <v>1221.55</v>
      </c>
      <c r="G1719" s="78">
        <v>0</v>
      </c>
      <c r="H1719" s="78">
        <v>0.04</v>
      </c>
      <c r="I1719" s="78">
        <v>0</v>
      </c>
      <c r="J1719" s="78">
        <v>0</v>
      </c>
      <c r="K1719" s="78">
        <v>397.27</v>
      </c>
      <c r="L1719" s="78">
        <v>0</v>
      </c>
      <c r="M1719" s="78">
        <v>54.3</v>
      </c>
      <c r="N1719" s="79">
        <v>451.61</v>
      </c>
      <c r="O1719" s="79">
        <v>1673.16</v>
      </c>
    </row>
    <row r="1720" spans="1:15">
      <c r="A1720" s="96">
        <v>2024</v>
      </c>
      <c r="B1720" s="90" t="s">
        <v>60</v>
      </c>
      <c r="C1720" s="93" t="s">
        <v>69</v>
      </c>
      <c r="D1720" s="78">
        <v>495.95</v>
      </c>
      <c r="E1720" s="78">
        <v>60.13</v>
      </c>
      <c r="F1720" s="79">
        <v>556.08000000000004</v>
      </c>
      <c r="G1720" s="78">
        <v>40.869999999999997</v>
      </c>
      <c r="H1720" s="78">
        <v>30</v>
      </c>
      <c r="I1720" s="78">
        <v>15.77</v>
      </c>
      <c r="J1720" s="78">
        <v>3.47</v>
      </c>
      <c r="K1720" s="78">
        <v>31.31</v>
      </c>
      <c r="L1720" s="78">
        <v>0</v>
      </c>
      <c r="M1720" s="78">
        <v>24.56</v>
      </c>
      <c r="N1720" s="79">
        <v>145.97999999999999</v>
      </c>
      <c r="O1720" s="79">
        <v>702.06</v>
      </c>
    </row>
    <row r="1721" spans="1:15">
      <c r="A1721" s="99">
        <v>2024</v>
      </c>
      <c r="B1721" s="91" t="s">
        <v>60</v>
      </c>
      <c r="C1721" s="94" t="s">
        <v>128</v>
      </c>
      <c r="D1721" s="80">
        <v>3617.97</v>
      </c>
      <c r="E1721" s="80">
        <v>245.04</v>
      </c>
      <c r="F1721" s="81">
        <v>3863.01</v>
      </c>
      <c r="G1721" s="80">
        <v>46.29</v>
      </c>
      <c r="H1721" s="80">
        <v>318.85000000000002</v>
      </c>
      <c r="I1721" s="80">
        <v>919.52</v>
      </c>
      <c r="J1721" s="80">
        <v>37.17</v>
      </c>
      <c r="K1721" s="80">
        <v>1198.8699999999999</v>
      </c>
      <c r="L1721" s="128">
        <v>13.01</v>
      </c>
      <c r="M1721" s="80">
        <v>255.99</v>
      </c>
      <c r="N1721" s="81">
        <v>2789.7</v>
      </c>
      <c r="O1721" s="81">
        <v>6652.71</v>
      </c>
    </row>
    <row r="1722" spans="1:15">
      <c r="A1722" s="96">
        <v>2024</v>
      </c>
      <c r="B1722" s="90" t="s">
        <v>59</v>
      </c>
      <c r="C1722" s="93" t="s">
        <v>37</v>
      </c>
      <c r="D1722" s="78">
        <v>0</v>
      </c>
      <c r="E1722" s="78">
        <v>23.88</v>
      </c>
      <c r="F1722" s="79">
        <v>23.88</v>
      </c>
      <c r="G1722" s="78">
        <v>0.06</v>
      </c>
      <c r="H1722" s="78">
        <v>30.26</v>
      </c>
      <c r="I1722" s="78">
        <v>36.1</v>
      </c>
      <c r="J1722" s="78">
        <v>0.03</v>
      </c>
      <c r="K1722" s="78">
        <v>157.41999999999999</v>
      </c>
      <c r="L1722" s="78">
        <v>10.5</v>
      </c>
      <c r="M1722" s="78">
        <v>21.39</v>
      </c>
      <c r="N1722" s="79">
        <v>255.76</v>
      </c>
      <c r="O1722" s="79">
        <v>279.64</v>
      </c>
    </row>
    <row r="1723" spans="1:15">
      <c r="A1723" s="96">
        <v>2024</v>
      </c>
      <c r="B1723" s="90" t="s">
        <v>59</v>
      </c>
      <c r="C1723" s="93" t="s">
        <v>38</v>
      </c>
      <c r="D1723" s="78">
        <v>0</v>
      </c>
      <c r="E1723" s="78">
        <v>0</v>
      </c>
      <c r="F1723" s="79">
        <v>0</v>
      </c>
      <c r="G1723" s="78">
        <v>0</v>
      </c>
      <c r="H1723" s="78">
        <v>0</v>
      </c>
      <c r="I1723" s="78">
        <v>0</v>
      </c>
      <c r="J1723" s="78">
        <v>0</v>
      </c>
      <c r="K1723" s="78">
        <v>0</v>
      </c>
      <c r="L1723" s="78">
        <v>0</v>
      </c>
      <c r="M1723" s="78">
        <v>7.0000000000000007E-2</v>
      </c>
      <c r="N1723" s="79">
        <v>7.0000000000000007E-2</v>
      </c>
      <c r="O1723" s="79">
        <v>7.0000000000000007E-2</v>
      </c>
    </row>
    <row r="1724" spans="1:15">
      <c r="A1724" s="96">
        <v>2024</v>
      </c>
      <c r="B1724" s="90" t="s">
        <v>59</v>
      </c>
      <c r="C1724" s="93" t="s">
        <v>39</v>
      </c>
      <c r="D1724" s="78">
        <v>0</v>
      </c>
      <c r="E1724" s="78">
        <v>0</v>
      </c>
      <c r="F1724" s="79">
        <v>0</v>
      </c>
      <c r="G1724" s="78">
        <v>0</v>
      </c>
      <c r="H1724" s="78">
        <v>0</v>
      </c>
      <c r="I1724" s="78">
        <v>0</v>
      </c>
      <c r="J1724" s="78">
        <v>0</v>
      </c>
      <c r="K1724" s="78">
        <v>0</v>
      </c>
      <c r="L1724" s="78">
        <v>0</v>
      </c>
      <c r="M1724" s="78">
        <v>0</v>
      </c>
      <c r="N1724" s="79">
        <v>0</v>
      </c>
      <c r="O1724" s="79">
        <v>0</v>
      </c>
    </row>
    <row r="1725" spans="1:15">
      <c r="A1725" s="96">
        <v>2024</v>
      </c>
      <c r="B1725" s="90" t="s">
        <v>59</v>
      </c>
      <c r="C1725" s="93" t="s">
        <v>40</v>
      </c>
      <c r="D1725" s="78">
        <v>0</v>
      </c>
      <c r="E1725" s="78">
        <v>22.18</v>
      </c>
      <c r="F1725" s="79">
        <v>22.18</v>
      </c>
      <c r="G1725" s="78">
        <v>0.08</v>
      </c>
      <c r="H1725" s="78">
        <v>0</v>
      </c>
      <c r="I1725" s="78">
        <v>0</v>
      </c>
      <c r="J1725" s="78">
        <v>0</v>
      </c>
      <c r="K1725" s="78">
        <v>0</v>
      </c>
      <c r="L1725" s="78">
        <v>0</v>
      </c>
      <c r="M1725" s="78">
        <v>22.44</v>
      </c>
      <c r="N1725" s="79">
        <v>22.52</v>
      </c>
      <c r="O1725" s="79">
        <v>44.7</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104.81</v>
      </c>
      <c r="F1731" s="79">
        <v>104.81</v>
      </c>
      <c r="G1731" s="78">
        <v>0.12</v>
      </c>
      <c r="H1731" s="78">
        <v>180.45</v>
      </c>
      <c r="I1731" s="78">
        <v>72.59</v>
      </c>
      <c r="J1731" s="78">
        <v>0.03</v>
      </c>
      <c r="K1731" s="78">
        <v>312.12</v>
      </c>
      <c r="L1731" s="78">
        <v>3.35</v>
      </c>
      <c r="M1731" s="78">
        <v>149.33000000000001</v>
      </c>
      <c r="N1731" s="79">
        <v>717.99</v>
      </c>
      <c r="O1731" s="79">
        <v>822.8</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1114.93</v>
      </c>
      <c r="E1733" s="78">
        <v>0</v>
      </c>
      <c r="F1733" s="79">
        <v>1114.93</v>
      </c>
      <c r="G1733" s="78">
        <v>0</v>
      </c>
      <c r="H1733" s="78">
        <v>60.01</v>
      </c>
      <c r="I1733" s="78">
        <v>0</v>
      </c>
      <c r="J1733" s="78">
        <v>0</v>
      </c>
      <c r="K1733" s="78">
        <v>0</v>
      </c>
      <c r="L1733" s="78">
        <v>0</v>
      </c>
      <c r="M1733" s="78">
        <v>16.100000000000001</v>
      </c>
      <c r="N1733" s="79">
        <v>76.11</v>
      </c>
      <c r="O1733" s="79">
        <v>1191.04</v>
      </c>
    </row>
    <row r="1734" spans="1:15">
      <c r="A1734" s="96">
        <v>2024</v>
      </c>
      <c r="B1734" s="90" t="s">
        <v>59</v>
      </c>
      <c r="C1734" s="93" t="s">
        <v>89</v>
      </c>
      <c r="D1734" s="78">
        <v>0</v>
      </c>
      <c r="E1734" s="78">
        <v>0</v>
      </c>
      <c r="F1734" s="79">
        <v>0</v>
      </c>
      <c r="G1734" s="78">
        <v>0</v>
      </c>
      <c r="H1734" s="78">
        <v>0</v>
      </c>
      <c r="I1734" s="78">
        <v>0</v>
      </c>
      <c r="J1734" s="78">
        <v>0</v>
      </c>
      <c r="K1734" s="78">
        <v>45.13</v>
      </c>
      <c r="L1734" s="78">
        <v>0</v>
      </c>
      <c r="M1734" s="78">
        <v>0</v>
      </c>
      <c r="N1734" s="79">
        <v>45.13</v>
      </c>
      <c r="O1734" s="79">
        <v>45.13</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38.119999999999997</v>
      </c>
      <c r="L1736" s="78">
        <v>0</v>
      </c>
      <c r="M1736" s="78">
        <v>0.28000000000000003</v>
      </c>
      <c r="N1736" s="79">
        <v>98.3</v>
      </c>
      <c r="O1736" s="79">
        <v>155.36000000000001</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33.700000000000003</v>
      </c>
      <c r="L1738" s="78">
        <v>0</v>
      </c>
      <c r="M1738" s="78">
        <v>4.95</v>
      </c>
      <c r="N1738" s="79">
        <v>104.57</v>
      </c>
      <c r="O1738" s="79">
        <v>152.12</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1268.51</v>
      </c>
      <c r="E1741" s="78">
        <v>0</v>
      </c>
      <c r="F1741" s="79">
        <v>1268.51</v>
      </c>
      <c r="G1741" s="78">
        <v>0</v>
      </c>
      <c r="H1741" s="78">
        <v>0</v>
      </c>
      <c r="I1741" s="78">
        <v>0</v>
      </c>
      <c r="J1741" s="78">
        <v>0</v>
      </c>
      <c r="K1741" s="78">
        <v>444.58</v>
      </c>
      <c r="L1741" s="78">
        <v>0</v>
      </c>
      <c r="M1741" s="78">
        <v>47.62</v>
      </c>
      <c r="N1741" s="79">
        <v>492.2</v>
      </c>
      <c r="O1741" s="79">
        <v>1760.71</v>
      </c>
    </row>
    <row r="1742" spans="1:15">
      <c r="A1742" s="96">
        <v>2024</v>
      </c>
      <c r="B1742" s="90" t="s">
        <v>59</v>
      </c>
      <c r="C1742" s="93" t="s">
        <v>69</v>
      </c>
      <c r="D1742" s="78">
        <v>823.75</v>
      </c>
      <c r="E1742" s="78">
        <v>11.88</v>
      </c>
      <c r="F1742" s="79">
        <v>835.63</v>
      </c>
      <c r="G1742" s="78">
        <v>32.119999999999997</v>
      </c>
      <c r="H1742" s="78">
        <v>114.22</v>
      </c>
      <c r="I1742" s="78">
        <v>35.799999999999997</v>
      </c>
      <c r="J1742" s="78">
        <v>0.05</v>
      </c>
      <c r="K1742" s="78">
        <v>0</v>
      </c>
      <c r="L1742" s="78">
        <v>17.100000000000001</v>
      </c>
      <c r="M1742" s="78">
        <v>39.200000000000003</v>
      </c>
      <c r="N1742" s="79">
        <v>238.49</v>
      </c>
      <c r="O1742" s="79">
        <v>1074.1199999999999</v>
      </c>
    </row>
    <row r="1743" spans="1:15">
      <c r="A1743" s="99">
        <v>2024</v>
      </c>
      <c r="B1743" s="91" t="s">
        <v>59</v>
      </c>
      <c r="C1743" s="94" t="s">
        <v>128</v>
      </c>
      <c r="D1743" s="80">
        <v>3861.53</v>
      </c>
      <c r="E1743" s="80">
        <v>279.02999999999997</v>
      </c>
      <c r="F1743" s="81">
        <v>4140.5600000000004</v>
      </c>
      <c r="G1743" s="80">
        <v>32.42</v>
      </c>
      <c r="H1743" s="80">
        <v>421.52</v>
      </c>
      <c r="I1743" s="80">
        <v>891.13</v>
      </c>
      <c r="J1743" s="80">
        <v>4.34</v>
      </c>
      <c r="K1743" s="80">
        <v>1137.18</v>
      </c>
      <c r="L1743" s="128">
        <v>38.33</v>
      </c>
      <c r="M1743" s="80">
        <v>359.13</v>
      </c>
      <c r="N1743" s="81">
        <v>2884.05</v>
      </c>
      <c r="O1743" s="81">
        <v>7024.61</v>
      </c>
    </row>
    <row r="1744" spans="1:15">
      <c r="A1744" s="96">
        <v>2024</v>
      </c>
      <c r="B1744" s="90" t="s">
        <v>58</v>
      </c>
      <c r="C1744" s="93" t="s">
        <v>37</v>
      </c>
      <c r="D1744" s="78">
        <v>0</v>
      </c>
      <c r="E1744" s="78">
        <v>0</v>
      </c>
      <c r="F1744" s="79">
        <v>0</v>
      </c>
      <c r="G1744" s="78">
        <v>1.4</v>
      </c>
      <c r="H1744" s="78">
        <v>5.66</v>
      </c>
      <c r="I1744" s="78">
        <v>0</v>
      </c>
      <c r="J1744" s="78">
        <v>0</v>
      </c>
      <c r="K1744" s="78">
        <v>98.07</v>
      </c>
      <c r="L1744" s="78">
        <v>5.04</v>
      </c>
      <c r="M1744" s="78">
        <v>21.33</v>
      </c>
      <c r="N1744" s="79">
        <v>131.5</v>
      </c>
      <c r="O1744" s="79">
        <v>131.5</v>
      </c>
    </row>
    <row r="1745" spans="1:15">
      <c r="A1745" s="96">
        <v>2024</v>
      </c>
      <c r="B1745" s="90" t="s">
        <v>58</v>
      </c>
      <c r="C1745" s="93" t="s">
        <v>38</v>
      </c>
      <c r="D1745" s="78">
        <v>93.38</v>
      </c>
      <c r="E1745" s="78">
        <v>0</v>
      </c>
      <c r="F1745" s="79">
        <v>93.38</v>
      </c>
      <c r="G1745" s="78">
        <v>0</v>
      </c>
      <c r="H1745" s="78">
        <v>0</v>
      </c>
      <c r="I1745" s="78">
        <v>0</v>
      </c>
      <c r="J1745" s="78">
        <v>0</v>
      </c>
      <c r="K1745" s="78">
        <v>0</v>
      </c>
      <c r="L1745" s="78">
        <v>0</v>
      </c>
      <c r="M1745" s="78">
        <v>0</v>
      </c>
      <c r="N1745" s="79">
        <v>0</v>
      </c>
      <c r="O1745" s="79">
        <v>93.38</v>
      </c>
    </row>
    <row r="1746" spans="1:15">
      <c r="A1746" s="96">
        <v>2024</v>
      </c>
      <c r="B1746" s="90" t="s">
        <v>58</v>
      </c>
      <c r="C1746" s="93" t="s">
        <v>39</v>
      </c>
      <c r="D1746" s="78">
        <v>0</v>
      </c>
      <c r="E1746" s="78">
        <v>0</v>
      </c>
      <c r="F1746" s="79">
        <v>0</v>
      </c>
      <c r="G1746" s="78">
        <v>0</v>
      </c>
      <c r="H1746" s="78">
        <v>0</v>
      </c>
      <c r="I1746" s="78">
        <v>0</v>
      </c>
      <c r="J1746" s="78">
        <v>0</v>
      </c>
      <c r="K1746" s="78">
        <v>0</v>
      </c>
      <c r="L1746" s="78">
        <v>0</v>
      </c>
      <c r="M1746" s="78">
        <v>0</v>
      </c>
      <c r="N1746" s="79">
        <v>0</v>
      </c>
      <c r="O1746" s="79">
        <v>0</v>
      </c>
    </row>
    <row r="1747" spans="1:15">
      <c r="A1747" s="96">
        <v>2024</v>
      </c>
      <c r="B1747" s="90" t="s">
        <v>58</v>
      </c>
      <c r="C1747" s="93" t="s">
        <v>40</v>
      </c>
      <c r="D1747" s="78">
        <v>0</v>
      </c>
      <c r="E1747" s="78">
        <v>0</v>
      </c>
      <c r="F1747" s="79">
        <v>0</v>
      </c>
      <c r="G1747" s="78">
        <v>0</v>
      </c>
      <c r="H1747" s="78">
        <v>0.4</v>
      </c>
      <c r="I1747" s="78">
        <v>0</v>
      </c>
      <c r="J1747" s="78">
        <v>0</v>
      </c>
      <c r="K1747" s="78">
        <v>23.52</v>
      </c>
      <c r="L1747" s="78">
        <v>3.78</v>
      </c>
      <c r="M1747" s="78">
        <v>23.99</v>
      </c>
      <c r="N1747" s="79">
        <v>51.69</v>
      </c>
      <c r="O1747" s="79">
        <v>51.69</v>
      </c>
    </row>
    <row r="1748" spans="1:15">
      <c r="A1748" s="96">
        <v>2024</v>
      </c>
      <c r="B1748" s="90" t="s">
        <v>58</v>
      </c>
      <c r="C1748" s="93" t="s">
        <v>41</v>
      </c>
      <c r="D1748" s="78">
        <v>0</v>
      </c>
      <c r="E1748" s="78">
        <v>0</v>
      </c>
      <c r="F1748" s="79">
        <v>0</v>
      </c>
      <c r="G1748" s="78">
        <v>0</v>
      </c>
      <c r="H1748" s="78">
        <v>0</v>
      </c>
      <c r="I1748" s="78">
        <v>0</v>
      </c>
      <c r="J1748" s="78">
        <v>0</v>
      </c>
      <c r="K1748" s="78">
        <v>0</v>
      </c>
      <c r="L1748" s="78">
        <v>0</v>
      </c>
      <c r="M1748" s="78">
        <v>16.45</v>
      </c>
      <c r="N1748" s="79">
        <v>16.45</v>
      </c>
      <c r="O1748" s="79">
        <v>16.45</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0.09</v>
      </c>
      <c r="E1753" s="78">
        <v>13.45</v>
      </c>
      <c r="F1753" s="79">
        <v>13.54</v>
      </c>
      <c r="G1753" s="78">
        <v>0</v>
      </c>
      <c r="H1753" s="78">
        <v>142.97999999999999</v>
      </c>
      <c r="I1753" s="78">
        <v>112.3</v>
      </c>
      <c r="J1753" s="78">
        <v>0</v>
      </c>
      <c r="K1753" s="78">
        <v>286.58</v>
      </c>
      <c r="L1753" s="78">
        <v>2.62</v>
      </c>
      <c r="M1753" s="78">
        <v>148.6</v>
      </c>
      <c r="N1753" s="79">
        <v>693.08</v>
      </c>
      <c r="O1753" s="79">
        <v>706.62</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993.71</v>
      </c>
      <c r="E1755" s="78">
        <v>0</v>
      </c>
      <c r="F1755" s="79">
        <v>993.71</v>
      </c>
      <c r="G1755" s="78">
        <v>0</v>
      </c>
      <c r="H1755" s="78">
        <v>65.930000000000007</v>
      </c>
      <c r="I1755" s="78">
        <v>0</v>
      </c>
      <c r="J1755" s="78">
        <v>0</v>
      </c>
      <c r="K1755" s="78">
        <v>0</v>
      </c>
      <c r="L1755" s="78">
        <v>0</v>
      </c>
      <c r="M1755" s="78">
        <v>20.05</v>
      </c>
      <c r="N1755" s="79">
        <v>85.98</v>
      </c>
      <c r="O1755" s="79">
        <v>1079.69</v>
      </c>
    </row>
    <row r="1756" spans="1:15">
      <c r="A1756" s="96">
        <v>2024</v>
      </c>
      <c r="B1756" s="90" t="s">
        <v>58</v>
      </c>
      <c r="C1756" s="93" t="s">
        <v>89</v>
      </c>
      <c r="D1756" s="78">
        <v>0</v>
      </c>
      <c r="E1756" s="78">
        <v>0</v>
      </c>
      <c r="F1756" s="79">
        <v>0</v>
      </c>
      <c r="G1756" s="78">
        <v>0</v>
      </c>
      <c r="H1756" s="78">
        <v>0</v>
      </c>
      <c r="I1756" s="78">
        <v>0</v>
      </c>
      <c r="J1756" s="78">
        <v>0</v>
      </c>
      <c r="K1756" s="78">
        <v>0.56000000000000005</v>
      </c>
      <c r="L1756" s="78">
        <v>0</v>
      </c>
      <c r="M1756" s="78">
        <v>0</v>
      </c>
      <c r="N1756" s="79">
        <v>0.56000000000000005</v>
      </c>
      <c r="O1756" s="79">
        <v>0.56000000000000005</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0.03</v>
      </c>
      <c r="E1760" s="78">
        <v>76.430000000000007</v>
      </c>
      <c r="F1760" s="79">
        <v>76.459999999999994</v>
      </c>
      <c r="G1760" s="78">
        <v>0</v>
      </c>
      <c r="H1760" s="78">
        <v>39.53</v>
      </c>
      <c r="I1760" s="78">
        <v>40.159999999999997</v>
      </c>
      <c r="J1760" s="78">
        <v>0</v>
      </c>
      <c r="K1760" s="78">
        <v>0</v>
      </c>
      <c r="L1760" s="78">
        <v>0</v>
      </c>
      <c r="M1760" s="78">
        <v>9.3800000000000008</v>
      </c>
      <c r="N1760" s="79">
        <v>89.07</v>
      </c>
      <c r="O1760" s="79">
        <v>165.53</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1067.78</v>
      </c>
      <c r="E1763" s="78">
        <v>0</v>
      </c>
      <c r="F1763" s="79">
        <v>1067.78</v>
      </c>
      <c r="G1763" s="78">
        <v>0</v>
      </c>
      <c r="H1763" s="78">
        <v>0</v>
      </c>
      <c r="I1763" s="78">
        <v>0</v>
      </c>
      <c r="J1763" s="78">
        <v>0</v>
      </c>
      <c r="K1763" s="78">
        <v>598.94000000000005</v>
      </c>
      <c r="L1763" s="78">
        <v>0</v>
      </c>
      <c r="M1763" s="78">
        <v>0</v>
      </c>
      <c r="N1763" s="79">
        <v>598.94000000000005</v>
      </c>
      <c r="O1763" s="79">
        <v>1666.72</v>
      </c>
    </row>
    <row r="1764" spans="1:15">
      <c r="A1764" s="96">
        <v>2024</v>
      </c>
      <c r="B1764" s="90" t="s">
        <v>58</v>
      </c>
      <c r="C1764" s="93" t="s">
        <v>69</v>
      </c>
      <c r="D1764" s="78">
        <v>403.85</v>
      </c>
      <c r="E1764" s="78">
        <v>84.14</v>
      </c>
      <c r="F1764" s="79">
        <v>487.99</v>
      </c>
      <c r="G1764" s="78">
        <v>11.78</v>
      </c>
      <c r="H1764" s="78">
        <v>5.83</v>
      </c>
      <c r="I1764" s="78">
        <v>149.61000000000001</v>
      </c>
      <c r="J1764" s="78">
        <v>3.41</v>
      </c>
      <c r="K1764" s="78">
        <v>15.72</v>
      </c>
      <c r="L1764" s="78">
        <v>0</v>
      </c>
      <c r="M1764" s="78">
        <v>31</v>
      </c>
      <c r="N1764" s="79">
        <v>217.35</v>
      </c>
      <c r="O1764" s="79">
        <v>705.34</v>
      </c>
    </row>
    <row r="1765" spans="1:15">
      <c r="A1765" s="99">
        <v>2024</v>
      </c>
      <c r="B1765" s="138" t="s">
        <v>58</v>
      </c>
      <c r="C1765" s="139" t="s">
        <v>128</v>
      </c>
      <c r="D1765" s="140">
        <v>3525.98</v>
      </c>
      <c r="E1765" s="140">
        <v>270.17</v>
      </c>
      <c r="F1765" s="141">
        <v>3796.15</v>
      </c>
      <c r="G1765" s="140">
        <v>13.18</v>
      </c>
      <c r="H1765" s="140">
        <v>298.94</v>
      </c>
      <c r="I1765" s="140">
        <v>1005.89</v>
      </c>
      <c r="J1765" s="140">
        <v>7.77</v>
      </c>
      <c r="K1765" s="140">
        <v>1177.24</v>
      </c>
      <c r="L1765" s="142">
        <v>19.54</v>
      </c>
      <c r="M1765" s="140">
        <v>295.63</v>
      </c>
      <c r="N1765" s="141">
        <v>2818.19</v>
      </c>
      <c r="O1765" s="141">
        <v>6614.34</v>
      </c>
    </row>
    <row r="1766" spans="1:15">
      <c r="A1766" s="96"/>
      <c r="B1766" s="106"/>
      <c r="D1766" s="78"/>
      <c r="E1766" s="78"/>
      <c r="F1766" s="78"/>
      <c r="G1766" s="78"/>
      <c r="H1766" s="78"/>
      <c r="I1766" s="78"/>
      <c r="J1766" s="78"/>
      <c r="K1766" s="78"/>
      <c r="L1766" s="78"/>
      <c r="M1766" s="78"/>
      <c r="N1766" s="78"/>
      <c r="O1766" s="78"/>
    </row>
    <row r="1767" spans="1:15">
      <c r="A1767" s="96"/>
      <c r="B1767" s="106"/>
      <c r="D1767" s="78"/>
      <c r="E1767" s="78"/>
      <c r="F1767" s="78"/>
      <c r="G1767" s="78"/>
      <c r="H1767" s="78"/>
      <c r="I1767" s="78"/>
      <c r="J1767" s="78"/>
      <c r="K1767" s="78"/>
      <c r="L1767" s="78"/>
      <c r="M1767" s="78"/>
      <c r="N1767" s="78"/>
      <c r="O1767" s="78"/>
    </row>
    <row r="1769" spans="1:15">
      <c r="D1769" s="134"/>
    </row>
    <row r="1770" spans="1:15">
      <c r="C1770" s="1"/>
    </row>
    <row r="1771" spans="1:15">
      <c r="C1771" s="1"/>
    </row>
    <row r="1772" spans="1:15">
      <c r="C1772" s="1"/>
    </row>
    <row r="1773" spans="1:15">
      <c r="C1773" s="1"/>
    </row>
    <row r="1774" spans="1:15">
      <c r="C1774" s="1"/>
    </row>
    <row r="1775" spans="1:15">
      <c r="C1775" s="1"/>
    </row>
    <row r="1776" spans="1:15">
      <c r="C1776" s="1"/>
    </row>
    <row r="1777" spans="3:3">
      <c r="C1777" s="1"/>
    </row>
    <row r="1778" spans="3:3">
      <c r="C1778" s="1"/>
    </row>
    <row r="1779" spans="3:3">
      <c r="C1779" s="1"/>
    </row>
    <row r="1780" spans="3:3">
      <c r="C1780" s="1"/>
    </row>
    <row r="1781" spans="3:3">
      <c r="C1781" s="1"/>
    </row>
    <row r="1782" spans="3:3">
      <c r="C1782" s="1"/>
    </row>
    <row r="1783" spans="3:3">
      <c r="C1783" s="1"/>
    </row>
    <row r="1784" spans="3:3">
      <c r="C1784" s="1"/>
    </row>
    <row r="1785" spans="3:3">
      <c r="C1785" s="1"/>
    </row>
    <row r="1786" spans="3:3">
      <c r="C1786" s="1"/>
    </row>
    <row r="1787" spans="3:3">
      <c r="C1787" s="1"/>
    </row>
    <row r="1788" spans="3:3">
      <c r="C1788" s="1"/>
    </row>
    <row r="1789" spans="3:3">
      <c r="C1789" s="1"/>
    </row>
    <row r="1790" spans="3:3">
      <c r="C1790" s="1"/>
    </row>
    <row r="1791" spans="3:3">
      <c r="C1791" s="1"/>
    </row>
    <row r="1792" spans="3:3">
      <c r="C1792" s="1"/>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zoomScale="85" zoomScaleNormal="85" workbookViewId="0">
      <selection activeCell="A3" sqref="A3"/>
    </sheetView>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132</v>
      </c>
      <c r="B1" s="10"/>
      <c r="C1" s="10"/>
      <c r="D1" s="8"/>
      <c r="O1" s="15"/>
    </row>
    <row r="2" spans="1:28" ht="43.5">
      <c r="A2" s="33">
        <v>1436</v>
      </c>
      <c r="B2" s="33">
        <v>1700</v>
      </c>
      <c r="C2" s="7"/>
      <c r="D2" s="6" t="s">
        <v>65</v>
      </c>
      <c r="E2" s="31" t="s">
        <v>68</v>
      </c>
      <c r="F2" s="31" t="s">
        <v>92</v>
      </c>
      <c r="G2" s="32" t="s">
        <v>115</v>
      </c>
      <c r="H2" s="31" t="s">
        <v>85</v>
      </c>
      <c r="I2" s="31" t="s">
        <v>67</v>
      </c>
      <c r="J2" s="31" t="s">
        <v>24</v>
      </c>
      <c r="K2" s="31" t="s">
        <v>73</v>
      </c>
      <c r="L2" s="123" t="s">
        <v>130</v>
      </c>
      <c r="M2" s="123" t="s">
        <v>131</v>
      </c>
      <c r="N2" s="31" t="s">
        <v>93</v>
      </c>
      <c r="O2" s="32" t="s">
        <v>116</v>
      </c>
      <c r="P2" s="34" t="s">
        <v>114</v>
      </c>
      <c r="Q2" s="31" t="s">
        <v>68</v>
      </c>
      <c r="R2" s="31" t="s">
        <v>92</v>
      </c>
      <c r="S2" s="32" t="s">
        <v>115</v>
      </c>
      <c r="T2" s="31" t="s">
        <v>85</v>
      </c>
      <c r="U2" s="31" t="s">
        <v>67</v>
      </c>
      <c r="V2" s="31" t="s">
        <v>24</v>
      </c>
      <c r="W2" s="31" t="s">
        <v>73</v>
      </c>
      <c r="X2" s="31" t="s">
        <v>130</v>
      </c>
      <c r="Y2" s="31" t="s">
        <v>131</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1432</v>
      </c>
      <c r="B4" s="6">
        <f>B2-4</f>
        <v>1696</v>
      </c>
      <c r="D4" s="20" t="s">
        <v>37</v>
      </c>
      <c r="E4" s="24">
        <f>HLOOKUP(E$2,monthly_data_imports_by_country_thousand_tonnes[[#All],[Crude and NGLs]:[Total '[note 4']]],Calculation!$A4,FALSE)</f>
        <v>0</v>
      </c>
      <c r="F4" s="25">
        <f>HLOOKUP(F$2,monthly_data_imports_by_country_thousand_tonnes[[#All],[Crude and NGLs]:[Total '[note 4']]],Calculation!$A4,FALSE)</f>
        <v>17.41</v>
      </c>
      <c r="G4" s="26">
        <f>HLOOKUP(G$2,monthly_data_imports_by_country_thousand_tonnes[[#All],[Crude and NGLs]:[Total '[note 4']]],Calculation!$A4,FALSE)</f>
        <v>17.41</v>
      </c>
      <c r="H4" s="25">
        <f>HLOOKUP(H$2,monthly_data_imports_by_country_thousand_tonnes[[#All],[Crude and NGLs]:[Total '[note 4']]],Calculation!$A4,FALSE)</f>
        <v>2.19</v>
      </c>
      <c r="I4" s="25">
        <f>HLOOKUP(I$2,monthly_data_imports_by_country_thousand_tonnes[[#All],[Crude and NGLs]:[Total '[note 4']]],Calculation!$A4,FALSE)</f>
        <v>40.729999999999997</v>
      </c>
      <c r="J4" s="25">
        <f>HLOOKUP(J$2,monthly_data_imports_by_country_thousand_tonnes[[#All],[Crude and NGLs]:[Total '[note 4']]],Calculation!$A4,FALSE)</f>
        <v>0</v>
      </c>
      <c r="K4" s="25">
        <f>HLOOKUP(K$2,monthly_data_imports_by_country_thousand_tonnes[[#All],[Crude and NGLs]:[Total '[note 4']]],Calculation!$A4,FALSE)</f>
        <v>0</v>
      </c>
      <c r="L4" s="25">
        <f>HLOOKUP(L$2,monthly_data_imports_by_country_thousand_tonnes[[#All],[Crude and NGLs]:[Total '[note 4']]],Calculation!$A4,FALSE)</f>
        <v>33.86</v>
      </c>
      <c r="M4" s="25">
        <f>HLOOKUP(M$2,monthly_data_imports_by_country_thousand_tonnes[[#All],[Crude and NGLs]:[Total '[note 4']]],Calculation!$A4,FALSE)</f>
        <v>0.55000000000000004</v>
      </c>
      <c r="N4" s="25">
        <f>HLOOKUP(N$2,monthly_data_imports_by_country_thousand_tonnes[[#All],[Crude and NGLs]:[Total '[note 4']]],Calculation!$A4,FALSE)</f>
        <v>67.900000000000006</v>
      </c>
      <c r="O4" s="26">
        <f>HLOOKUP(O$2,monthly_data_imports_by_country_thousand_tonnes[[#All],[Crude and NGLs]:[Total '[note 4']]],Calculation!$A4,FALSE)</f>
        <v>145.22999999999999</v>
      </c>
      <c r="P4" s="36">
        <f>HLOOKUP(P$2,monthly_data_imports_by_country_thousand_tonnes[[#All],[Crude and NGLs]:[Total '[note 4']]],Calculation!$A4,FALSE)</f>
        <v>162.63999999999999</v>
      </c>
      <c r="Q4" s="24">
        <f>HLOOKUP(Q$2,monthly_data_imports_by_country_thousand_tonnes[[#All],[Crude and NGLs]:[Total '[note 4']]],Calculation!$B4,FALSE)</f>
        <v>0</v>
      </c>
      <c r="R4" s="25">
        <f>HLOOKUP(R$2,monthly_data_imports_by_country_thousand_tonnes[[#All],[Crude and NGLs]:[Total '[note 4']]],Calculation!$B4,FALSE)</f>
        <v>0</v>
      </c>
      <c r="S4" s="26">
        <f>HLOOKUP(S$2,monthly_data_imports_by_country_thousand_tonnes[[#All],[Crude and NGLs]:[Total '[note 4']]],Calculation!$B4,FALSE)</f>
        <v>0</v>
      </c>
      <c r="T4" s="25">
        <f>HLOOKUP(T$2,monthly_data_imports_by_country_thousand_tonnes[[#All],[Crude and NGLs]:[Total '[note 4']]],Calculation!$B4,FALSE)</f>
        <v>3.66</v>
      </c>
      <c r="U4" s="25">
        <f>HLOOKUP(U$2,monthly_data_imports_by_country_thousand_tonnes[[#All],[Crude and NGLs]:[Total '[note 4']]],Calculation!$B4,FALSE)</f>
        <v>104.24</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267.91000000000003</v>
      </c>
      <c r="Y4" s="25">
        <f>HLOOKUP(Y$2,monthly_data_imports_by_country_thousand_tonnes[[#All],[Crude and NGLs]:[Total '[note 4']]],Calculation!$B4,FALSE)</f>
        <v>0</v>
      </c>
      <c r="Z4" s="25">
        <f>HLOOKUP(Z$2,monthly_data_imports_by_country_thousand_tonnes[[#All],[Crude and NGLs]:[Total '[note 4']]],Calculation!$B4,FALSE)</f>
        <v>12.71</v>
      </c>
      <c r="AA4" s="26">
        <f>HLOOKUP(AA$2,monthly_data_imports_by_country_thousand_tonnes[[#All],[Crude and NGLs]:[Total '[note 4']]],Calculation!$B4,FALSE)</f>
        <v>388.52</v>
      </c>
      <c r="AB4" s="36">
        <f>HLOOKUP(AB$2,monthly_data_imports_by_country_thousand_tonnes[[#All],[Crude and NGLs]:[Total '[note 4']]],Calculation!$B4,FALSE)</f>
        <v>388.52</v>
      </c>
    </row>
    <row r="5" spans="1:28" ht="14.5">
      <c r="A5" s="6">
        <f>A4+1</f>
        <v>1433</v>
      </c>
      <c r="B5" s="6">
        <f>B4+1</f>
        <v>1697</v>
      </c>
      <c r="D5" s="20" t="s">
        <v>38</v>
      </c>
      <c r="E5" s="15">
        <f>HLOOKUP(E$2,monthly_data_imports_by_country_thousand_tonnes[[#All],[Crude and NGLs]:[Total '[note 4']]],Calculation!$A5,FALSE)</f>
        <v>44.06</v>
      </c>
      <c r="F5" s="6">
        <f>HLOOKUP(F$2,monthly_data_imports_by_country_thousand_tonnes[[#All],[Crude and NGLs]:[Total '[note 4']]],Calculation!$A5,FALSE)</f>
        <v>0</v>
      </c>
      <c r="G5" s="9">
        <f>HLOOKUP(G$2,monthly_data_imports_by_country_thousand_tonnes[[#All],[Crude and NGLs]:[Total '[note 4']]],Calculation!$A5,FALSE)</f>
        <v>44.06</v>
      </c>
      <c r="H5" s="6">
        <f>HLOOKUP(H$2,monthly_data_imports_by_country_thousand_tonnes[[#All],[Crude and NGLs]:[Total '[note 4']]],Calculation!$A5,FALSE)</f>
        <v>0</v>
      </c>
      <c r="I5" s="6">
        <f>HLOOKUP(I$2,monthly_data_imports_by_country_thousand_tonnes[[#All],[Crude and NGLs]:[Total '[note 4']]],Calculation!$A5,FALSE)</f>
        <v>0</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0</v>
      </c>
      <c r="M5" s="6">
        <f>HLOOKUP(M$2,monthly_data_imports_by_country_thousand_tonnes[[#All],[Crude and NGLs]:[Total '[note 4']]],Calculation!$A5,FALSE)</f>
        <v>0</v>
      </c>
      <c r="N5" s="6">
        <f>HLOOKUP(N$2,monthly_data_imports_by_country_thousand_tonnes[[#All],[Crude and NGLs]:[Total '[note 4']]],Calculation!$A5,FALSE)</f>
        <v>0.09</v>
      </c>
      <c r="O5" s="9">
        <f>HLOOKUP(O$2,monthly_data_imports_by_country_thousand_tonnes[[#All],[Crude and NGLs]:[Total '[note 4']]],Calculation!$A5,FALSE)</f>
        <v>0.09</v>
      </c>
      <c r="P5" s="37">
        <f>HLOOKUP(P$2,monthly_data_imports_by_country_thousand_tonnes[[#All],[Crude and NGLs]:[Total '[note 4']]],Calculation!$A5,FALSE)</f>
        <v>44.15</v>
      </c>
      <c r="Q5" s="15">
        <f>HLOOKUP(Q$2,monthly_data_imports_by_country_thousand_tonnes[[#All],[Crude and NGLs]:[Total '[note 4']]],Calculation!$B5,FALSE)</f>
        <v>0</v>
      </c>
      <c r="R5" s="6">
        <f>HLOOKUP(R$2,monthly_data_imports_by_country_thousand_tonnes[[#All],[Crude and NGLs]:[Total '[note 4']]],Calculation!$B5,FALSE)</f>
        <v>0</v>
      </c>
      <c r="S5" s="9">
        <f>HLOOKUP(S$2,monthly_data_imports_by_country_thousand_tonnes[[#All],[Crude and NGLs]:[Total '[note 4']]],Calculation!$B5,FALSE)</f>
        <v>0</v>
      </c>
      <c r="T5" s="6">
        <f>HLOOKUP(T$2,monthly_data_imports_by_country_thousand_tonnes[[#All],[Crude and NGLs]:[Total '[note 4']]],Calculation!$B5,FALSE)</f>
        <v>0</v>
      </c>
      <c r="U5" s="6">
        <f>HLOOKUP(U$2,monthly_data_imports_by_country_thousand_tonnes[[#All],[Crude and NGLs]:[Total '[note 4']]],Calculation!$B5,FALSE)</f>
        <v>0</v>
      </c>
      <c r="V5" s="6">
        <f>HLOOKUP(V$2,monthly_data_imports_by_country_thousand_tonnes[[#All],[Crude and NGLs]:[Total '[note 4']]],Calculation!$B5,FALSE)</f>
        <v>0</v>
      </c>
      <c r="W5" s="6">
        <f>HLOOKUP(W$2,monthly_data_imports_by_country_thousand_tonnes[[#All],[Crude and NGLs]:[Total '[note 4']]],Calculation!$B5,FALSE)</f>
        <v>0</v>
      </c>
      <c r="X5" s="6">
        <f>HLOOKUP(X$2,monthly_data_imports_by_country_thousand_tonnes[[#All],[Crude and NGLs]:[Total '[note 4']]],Calculation!$B5,FALSE)</f>
        <v>0</v>
      </c>
      <c r="Y5" s="6">
        <f>HLOOKUP(Y$2,monthly_data_imports_by_country_thousand_tonnes[[#All],[Crude and NGLs]:[Total '[note 4']]],Calculation!$B5,FALSE)</f>
        <v>0</v>
      </c>
      <c r="Z5" s="6">
        <f>HLOOKUP(Z$2,monthly_data_imports_by_country_thousand_tonnes[[#All],[Crude and NGLs]:[Total '[note 4']]],Calculation!$B5,FALSE)</f>
        <v>0.23</v>
      </c>
      <c r="AA5" s="9">
        <f>HLOOKUP(AA$2,monthly_data_imports_by_country_thousand_tonnes[[#All],[Crude and NGLs]:[Total '[note 4']]],Calculation!$B5,FALSE)</f>
        <v>0.23</v>
      </c>
      <c r="AB5" s="37">
        <f>HLOOKUP(AB$2,monthly_data_imports_by_country_thousand_tonnes[[#All],[Crude and NGLs]:[Total '[note 4']]],Calculation!$B5,FALSE)</f>
        <v>0.23</v>
      </c>
    </row>
    <row r="6" spans="1:28" ht="14.5">
      <c r="A6" s="6">
        <f t="shared" ref="A6:A69" si="0">A5+1</f>
        <v>1434</v>
      </c>
      <c r="B6" s="6">
        <f t="shared" ref="B6:B69" si="1">B5+1</f>
        <v>1698</v>
      </c>
      <c r="D6" s="20" t="s">
        <v>39</v>
      </c>
      <c r="E6" s="15">
        <f>HLOOKUP(E$2,monthly_data_imports_by_country_thousand_tonnes[[#All],[Crude and NGLs]:[Total '[note 4']]],Calculation!$A6,FALSE)</f>
        <v>0</v>
      </c>
      <c r="F6" s="6">
        <f>HLOOKUP(F$2,monthly_data_imports_by_country_thousand_tonnes[[#All],[Crude and NGLs]:[Total '[note 4']]],Calculation!$A6,FALSE)</f>
        <v>0</v>
      </c>
      <c r="G6" s="9">
        <f>HLOOKUP(G$2,monthly_data_imports_by_country_thousand_tonnes[[#All],[Crude and NGLs]:[Total '[note 4']]],Calculation!$A6,FALSE)</f>
        <v>0</v>
      </c>
      <c r="H6" s="6">
        <f>HLOOKUP(H$2,monthly_data_imports_by_country_thousand_tonnes[[#All],[Crude and NGLs]:[Total '[note 4']]],Calculation!$A6,FALSE)</f>
        <v>0</v>
      </c>
      <c r="I6" s="6">
        <f>HLOOKUP(I$2,monthly_data_imports_by_country_thousand_tonnes[[#All],[Crude and NGLs]:[Total '[note 4']]],Calculation!$A6,FALSE)</f>
        <v>82.12</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5.54</v>
      </c>
      <c r="M6" s="6">
        <f>HLOOKUP(M$2,monthly_data_imports_by_country_thousand_tonnes[[#All],[Crude and NGLs]:[Total '[note 4']]],Calculation!$A6,FALSE)</f>
        <v>0</v>
      </c>
      <c r="N6" s="6">
        <f>HLOOKUP(N$2,monthly_data_imports_by_country_thousand_tonnes[[#All],[Crude and NGLs]:[Total '[note 4']]],Calculation!$A6,FALSE)</f>
        <v>0.01</v>
      </c>
      <c r="O6" s="9">
        <f>HLOOKUP(O$2,monthly_data_imports_by_country_thousand_tonnes[[#All],[Crude and NGLs]:[Total '[note 4']]],Calculation!$A6,FALSE)</f>
        <v>87.67</v>
      </c>
      <c r="P6" s="37">
        <f>HLOOKUP(P$2,monthly_data_imports_by_country_thousand_tonnes[[#All],[Crude and NGLs]:[Total '[note 4']]],Calculation!$A6,FALSE)</f>
        <v>87.67</v>
      </c>
      <c r="Q6" s="15">
        <f>HLOOKUP(Q$2,monthly_data_imports_by_country_thousand_tonnes[[#All],[Crude and NGLs]:[Total '[note 4']]],Calculation!$B6,FALSE)</f>
        <v>0</v>
      </c>
      <c r="R6" s="6">
        <f>HLOOKUP(R$2,monthly_data_imports_by_country_thousand_tonnes[[#All],[Crude and NGLs]:[Total '[note 4']]],Calculation!$B6,FALSE)</f>
        <v>0</v>
      </c>
      <c r="S6" s="9">
        <f>HLOOKUP(S$2,monthly_data_imports_by_country_thousand_tonnes[[#All],[Crude and NGLs]:[Total '[note 4']]],Calculation!$B6,FALSE)</f>
        <v>0</v>
      </c>
      <c r="T6" s="6">
        <f>HLOOKUP(T$2,monthly_data_imports_by_country_thousand_tonnes[[#All],[Crude and NGLs]:[Total '[note 4']]],Calculation!$B6,FALSE)</f>
        <v>0</v>
      </c>
      <c r="U6" s="6">
        <f>HLOOKUP(U$2,monthly_data_imports_by_country_thousand_tonnes[[#All],[Crude and NGLs]:[Total '[note 4']]],Calculation!$B6,FALSE)</f>
        <v>2.57</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0.02</v>
      </c>
      <c r="AA6" s="9">
        <f>HLOOKUP(AA$2,monthly_data_imports_by_country_thousand_tonnes[[#All],[Crude and NGLs]:[Total '[note 4']]],Calculation!$B6,FALSE)</f>
        <v>2.59</v>
      </c>
      <c r="AB6" s="37">
        <f>HLOOKUP(AB$2,monthly_data_imports_by_country_thousand_tonnes[[#All],[Crude and NGLs]:[Total '[note 4']]],Calculation!$B6,FALSE)</f>
        <v>2.59</v>
      </c>
    </row>
    <row r="7" spans="1:28" ht="14.5">
      <c r="A7" s="6">
        <f t="shared" si="0"/>
        <v>1435</v>
      </c>
      <c r="B7" s="6">
        <f t="shared" si="1"/>
        <v>1699</v>
      </c>
      <c r="D7" s="20" t="s">
        <v>40</v>
      </c>
      <c r="E7" s="15">
        <f>HLOOKUP(E$2,monthly_data_imports_by_country_thousand_tonnes[[#All],[Crude and NGLs]:[Total '[note 4']]],Calculation!$A7,FALSE)</f>
        <v>0</v>
      </c>
      <c r="F7" s="6">
        <f>HLOOKUP(F$2,monthly_data_imports_by_country_thousand_tonnes[[#All],[Crude and NGLs]:[Total '[note 4']]],Calculation!$A7,FALSE)</f>
        <v>0</v>
      </c>
      <c r="G7" s="9">
        <f>HLOOKUP(G$2,monthly_data_imports_by_country_thousand_tonnes[[#All],[Crude and NGLs]:[Total '[note 4']]],Calculation!$A7,FALSE)</f>
        <v>0</v>
      </c>
      <c r="H7" s="6">
        <f>HLOOKUP(H$2,monthly_data_imports_by_country_thousand_tonnes[[#All],[Crude and NGLs]:[Total '[note 4']]],Calculation!$A7,FALSE)</f>
        <v>0.03</v>
      </c>
      <c r="I7" s="6">
        <f>HLOOKUP(I$2,monthly_data_imports_by_country_thousand_tonnes[[#All],[Crude and NGLs]:[Total '[note 4']]],Calculation!$A7,FALSE)</f>
        <v>0</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18.25</v>
      </c>
      <c r="M7" s="6">
        <f>HLOOKUP(M$2,monthly_data_imports_by_country_thousand_tonnes[[#All],[Crude and NGLs]:[Total '[note 4']]],Calculation!$A7,FALSE)</f>
        <v>0</v>
      </c>
      <c r="N7" s="6">
        <f>HLOOKUP(N$2,monthly_data_imports_by_country_thousand_tonnes[[#All],[Crude and NGLs]:[Total '[note 4']]],Calculation!$A7,FALSE)</f>
        <v>14.06</v>
      </c>
      <c r="O7" s="9">
        <f>HLOOKUP(O$2,monthly_data_imports_by_country_thousand_tonnes[[#All],[Crude and NGLs]:[Total '[note 4']]],Calculation!$A7,FALSE)</f>
        <v>32.340000000000003</v>
      </c>
      <c r="P7" s="37">
        <f>HLOOKUP(P$2,monthly_data_imports_by_country_thousand_tonnes[[#All],[Crude and NGLs]:[Total '[note 4']]],Calculation!$A7,FALSE)</f>
        <v>32.340000000000003</v>
      </c>
      <c r="Q7" s="15">
        <f>HLOOKUP(Q$2,monthly_data_imports_by_country_thousand_tonnes[[#All],[Crude and NGLs]:[Total '[note 4']]],Calculation!$B7,FALSE)</f>
        <v>0</v>
      </c>
      <c r="R7" s="6">
        <f>HLOOKUP(R$2,monthly_data_imports_by_country_thousand_tonnes[[#All],[Crude and NGLs]:[Total '[note 4']]],Calculation!$B7,FALSE)</f>
        <v>0</v>
      </c>
      <c r="S7" s="9">
        <f>HLOOKUP(S$2,monthly_data_imports_by_country_thousand_tonnes[[#All],[Crude and NGLs]:[Total '[note 4']]],Calculation!$B7,FALSE)</f>
        <v>0</v>
      </c>
      <c r="T7" s="6">
        <f>HLOOKUP(T$2,monthly_data_imports_by_country_thousand_tonnes[[#All],[Crude and NGLs]:[Total '[note 4']]],Calculation!$B7,FALSE)</f>
        <v>0.03</v>
      </c>
      <c r="U7" s="6">
        <f>HLOOKUP(U$2,monthly_data_imports_by_country_thousand_tonnes[[#All],[Crude and NGLs]:[Total '[note 4']]],Calculation!$B7,FALSE)</f>
        <v>0</v>
      </c>
      <c r="V7" s="6">
        <f>HLOOKUP(V$2,monthly_data_imports_by_country_thousand_tonnes[[#All],[Crude and NGLs]:[Total '[note 4']]],Calculation!$B7,FALSE)</f>
        <v>15.92</v>
      </c>
      <c r="W7" s="6">
        <f>HLOOKUP(W$2,monthly_data_imports_by_country_thousand_tonnes[[#All],[Crude and NGLs]:[Total '[note 4']]],Calculation!$B7,FALSE)</f>
        <v>0</v>
      </c>
      <c r="X7" s="6">
        <f>HLOOKUP(X$2,monthly_data_imports_by_country_thousand_tonnes[[#All],[Crude and NGLs]:[Total '[note 4']]],Calculation!$B7,FALSE)</f>
        <v>0</v>
      </c>
      <c r="Y7" s="6">
        <f>HLOOKUP(Y$2,monthly_data_imports_by_country_thousand_tonnes[[#All],[Crude and NGLs]:[Total '[note 4']]],Calculation!$B7,FALSE)</f>
        <v>0</v>
      </c>
      <c r="Z7" s="6">
        <f>HLOOKUP(Z$2,monthly_data_imports_by_country_thousand_tonnes[[#All],[Crude and NGLs]:[Total '[note 4']]],Calculation!$B7,FALSE)</f>
        <v>8.1999999999999993</v>
      </c>
      <c r="AA7" s="9">
        <f>HLOOKUP(AA$2,monthly_data_imports_by_country_thousand_tonnes[[#All],[Crude and NGLs]:[Total '[note 4']]],Calculation!$B7,FALSE)</f>
        <v>24.15</v>
      </c>
      <c r="AB7" s="37">
        <f>HLOOKUP(AB$2,monthly_data_imports_by_country_thousand_tonnes[[#All],[Crude and NGLs]:[Total '[note 4']]],Calculation!$B7,FALSE)</f>
        <v>24.15</v>
      </c>
    </row>
    <row r="8" spans="1:28" ht="14.5">
      <c r="A8" s="6">
        <f t="shared" si="0"/>
        <v>1436</v>
      </c>
      <c r="B8" s="6">
        <f t="shared" si="1"/>
        <v>1700</v>
      </c>
      <c r="D8" s="20" t="s">
        <v>41</v>
      </c>
      <c r="E8" s="15">
        <f>HLOOKUP(E$2,monthly_data_imports_by_country_thousand_tonnes[[#All],[Crude and NGLs]:[Total '[note 4']]],Calculation!$A8,FALSE)</f>
        <v>0</v>
      </c>
      <c r="F8" s="6">
        <f>HLOOKUP(F$2,monthly_data_imports_by_country_thousand_tonnes[[#All],[Crude and NGLs]:[Total '[note 4']]],Calculation!$A8,FALSE)</f>
        <v>3.33</v>
      </c>
      <c r="G8" s="9">
        <f>HLOOKUP(G$2,monthly_data_imports_by_country_thousand_tonnes[[#All],[Crude and NGLs]:[Total '[note 4']]],Calculation!$A8,FALSE)</f>
        <v>3.33</v>
      </c>
      <c r="H8" s="6">
        <f>HLOOKUP(H$2,monthly_data_imports_by_country_thousand_tonnes[[#All],[Crude and NGLs]:[Total '[note 4']]],Calculation!$A8,FALSE)</f>
        <v>0</v>
      </c>
      <c r="I8" s="6">
        <f>HLOOKUP(I$2,monthly_data_imports_by_country_thousand_tonnes[[#All],[Crude and NGLs]:[Total '[note 4']]],Calculation!$A8,FALSE)</f>
        <v>0.01</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0.03</v>
      </c>
      <c r="M8" s="6">
        <f>HLOOKUP(M$2,monthly_data_imports_by_country_thousand_tonnes[[#All],[Crude and NGLs]:[Total '[note 4']]],Calculation!$A8,FALSE)</f>
        <v>0</v>
      </c>
      <c r="N8" s="6">
        <f>HLOOKUP(N$2,monthly_data_imports_by_country_thousand_tonnes[[#All],[Crude and NGLs]:[Total '[note 4']]],Calculation!$A8,FALSE)</f>
        <v>20.079999999999998</v>
      </c>
      <c r="O8" s="9">
        <f>HLOOKUP(O$2,monthly_data_imports_by_country_thousand_tonnes[[#All],[Crude and NGLs]:[Total '[note 4']]],Calculation!$A8,FALSE)</f>
        <v>20.12</v>
      </c>
      <c r="P8" s="37">
        <f>HLOOKUP(P$2,monthly_data_imports_by_country_thousand_tonnes[[#All],[Crude and NGLs]:[Total '[note 4']]],Calculation!$A8,FALSE)</f>
        <v>23.45</v>
      </c>
      <c r="Q8" s="15">
        <f>HLOOKUP(Q$2,monthly_data_imports_by_country_thousand_tonnes[[#All],[Crude and NGLs]:[Total '[note 4']]],Calculation!$B8,FALSE)</f>
        <v>0</v>
      </c>
      <c r="R8" s="6">
        <f>HLOOKUP(R$2,monthly_data_imports_by_country_thousand_tonnes[[#All],[Crude and NGLs]:[Total '[note 4']]],Calculation!$B8,FALSE)</f>
        <v>8.14</v>
      </c>
      <c r="S8" s="9">
        <f>HLOOKUP(S$2,monthly_data_imports_by_country_thousand_tonnes[[#All],[Crude and NGLs]:[Total '[note 4']]],Calculation!$B8,FALSE)</f>
        <v>8.14</v>
      </c>
      <c r="T8" s="6">
        <f>HLOOKUP(T$2,monthly_data_imports_by_country_thousand_tonnes[[#All],[Crude and NGLs]:[Total '[note 4']]],Calculation!$B8,FALSE)</f>
        <v>0.05</v>
      </c>
      <c r="U8" s="6">
        <f>HLOOKUP(U$2,monthly_data_imports_by_country_thousand_tonnes[[#All],[Crude and NGLs]:[Total '[note 4']]],Calculation!$B8,FALSE)</f>
        <v>0.03</v>
      </c>
      <c r="V8" s="6">
        <f>HLOOKUP(V$2,monthly_data_imports_by_country_thousand_tonnes[[#All],[Crude and NGLs]:[Total '[note 4']]],Calculation!$B8,FALSE)</f>
        <v>0</v>
      </c>
      <c r="W8" s="6">
        <f>HLOOKUP(W$2,monthly_data_imports_by_country_thousand_tonnes[[#All],[Crude and NGLs]:[Total '[note 4']]],Calculation!$B8,FALSE)</f>
        <v>0</v>
      </c>
      <c r="X8" s="6">
        <f>HLOOKUP(X$2,monthly_data_imports_by_country_thousand_tonnes[[#All],[Crude and NGLs]:[Total '[note 4']]],Calculation!$B8,FALSE)</f>
        <v>1.18</v>
      </c>
      <c r="Y8" s="6">
        <f>HLOOKUP(Y$2,monthly_data_imports_by_country_thousand_tonnes[[#All],[Crude and NGLs]:[Total '[note 4']]],Calculation!$B8,FALSE)</f>
        <v>0</v>
      </c>
      <c r="Z8" s="6">
        <f>HLOOKUP(Z$2,monthly_data_imports_by_country_thousand_tonnes[[#All],[Crude and NGLs]:[Total '[note 4']]],Calculation!$B8,FALSE)</f>
        <v>9.49</v>
      </c>
      <c r="AA8" s="9">
        <f>HLOOKUP(AA$2,monthly_data_imports_by_country_thousand_tonnes[[#All],[Crude and NGLs]:[Total '[note 4']]],Calculation!$B8,FALSE)</f>
        <v>10.75</v>
      </c>
      <c r="AB8" s="37">
        <f>HLOOKUP(AB$2,monthly_data_imports_by_country_thousand_tonnes[[#All],[Crude and NGLs]:[Total '[note 4']]],Calculation!$B8,FALSE)</f>
        <v>18.89</v>
      </c>
    </row>
    <row r="9" spans="1:28" ht="14.5">
      <c r="A9" s="6">
        <f t="shared" si="0"/>
        <v>1437</v>
      </c>
      <c r="B9" s="6">
        <f t="shared" si="1"/>
        <v>1701</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71.959999999999994</v>
      </c>
      <c r="K9" s="6">
        <f>HLOOKUP(K$2,monthly_data_imports_by_country_thousand_tonnes[[#All],[Crude and NGLs]:[Total '[note 4']]],Calculation!$A9,FALSE)</f>
        <v>0</v>
      </c>
      <c r="L9" s="6">
        <f>HLOOKUP(L$2,monthly_data_imports_by_country_thousand_tonnes[[#All],[Crude and NGLs]:[Total '[note 4']]],Calculation!$A9,FALSE)</f>
        <v>242.76</v>
      </c>
      <c r="M9" s="6">
        <f>HLOOKUP(M$2,monthly_data_imports_by_country_thousand_tonnes[[#All],[Crude and NGLs]:[Total '[note 4']]],Calculation!$A9,FALSE)</f>
        <v>0</v>
      </c>
      <c r="N9" s="6">
        <f>HLOOKUP(N$2,monthly_data_imports_by_country_thousand_tonnes[[#All],[Crude and NGLs]:[Total '[note 4']]],Calculation!$A9,FALSE)</f>
        <v>1.83</v>
      </c>
      <c r="O9" s="9">
        <f>HLOOKUP(O$2,monthly_data_imports_by_country_thousand_tonnes[[#All],[Crude and NGLs]:[Total '[note 4']]],Calculation!$A9,FALSE)</f>
        <v>316.55</v>
      </c>
      <c r="P9" s="37">
        <f>HLOOKUP(P$2,monthly_data_imports_by_country_thousand_tonnes[[#All],[Crude and NGLs]:[Total '[note 4']]],Calculation!$A9,FALSE)</f>
        <v>316.55</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4.95</v>
      </c>
      <c r="V9" s="6">
        <f>HLOOKUP(V$2,monthly_data_imports_by_country_thousand_tonnes[[#All],[Crude and NGLs]:[Total '[note 4']]],Calculation!$B9,FALSE)</f>
        <v>322.72000000000003</v>
      </c>
      <c r="W9" s="6">
        <f>HLOOKUP(W$2,monthly_data_imports_by_country_thousand_tonnes[[#All],[Crude and NGLs]:[Total '[note 4']]],Calculation!$B9,FALSE)</f>
        <v>0</v>
      </c>
      <c r="X9" s="6">
        <f>HLOOKUP(X$2,monthly_data_imports_by_country_thousand_tonnes[[#All],[Crude and NGLs]:[Total '[note 4']]],Calculation!$B9,FALSE)</f>
        <v>35.880000000000003</v>
      </c>
      <c r="Y9" s="6">
        <f>HLOOKUP(Y$2,monthly_data_imports_by_country_thousand_tonnes[[#All],[Crude and NGLs]:[Total '[note 4']]],Calculation!$B9,FALSE)</f>
        <v>10.43</v>
      </c>
      <c r="Z9" s="6">
        <f>HLOOKUP(Z$2,monthly_data_imports_by_country_thousand_tonnes[[#All],[Crude and NGLs]:[Total '[note 4']]],Calculation!$B9,FALSE)</f>
        <v>0.16</v>
      </c>
      <c r="AA9" s="9">
        <f>HLOOKUP(AA$2,monthly_data_imports_by_country_thousand_tonnes[[#All],[Crude and NGLs]:[Total '[note 4']]],Calculation!$B9,FALSE)</f>
        <v>374.14</v>
      </c>
      <c r="AB9" s="37">
        <f>HLOOKUP(AB$2,monthly_data_imports_by_country_thousand_tonnes[[#All],[Crude and NGLs]:[Total '[note 4']]],Calculation!$B9,FALSE)</f>
        <v>374.14</v>
      </c>
    </row>
    <row r="10" spans="1:28" ht="14.5">
      <c r="A10" s="6">
        <f t="shared" si="0"/>
        <v>1438</v>
      </c>
      <c r="B10" s="6">
        <f t="shared" si="1"/>
        <v>1702</v>
      </c>
      <c r="D10" s="20" t="s">
        <v>86</v>
      </c>
      <c r="E10" s="15">
        <f>HLOOKUP(E$2,monthly_data_imports_by_country_thousand_tonnes[[#All],[Crude and NGLs]:[Total '[note 4']]],Calculation!$A10,FALSE)</f>
        <v>0</v>
      </c>
      <c r="F10" s="6">
        <f>HLOOKUP(F$2,monthly_data_imports_by_country_thousand_tonnes[[#All],[Crude and NGLs]:[Total '[note 4']]],Calculation!$A10,FALSE)</f>
        <v>9.9700000000000006</v>
      </c>
      <c r="G10" s="9">
        <f>HLOOKUP(G$2,monthly_data_imports_by_country_thousand_tonnes[[#All],[Crude and NGLs]:[Total '[note 4']]],Calculation!$A10,FALSE)</f>
        <v>9.9700000000000006</v>
      </c>
      <c r="H10" s="6">
        <f>HLOOKUP(H$2,monthly_data_imports_by_country_thousand_tonnes[[#All],[Crude and NGLs]:[Total '[note 4']]],Calculation!$A10,FALSE)</f>
        <v>0</v>
      </c>
      <c r="I10" s="6">
        <f>HLOOKUP(I$2,monthly_data_imports_by_country_thousand_tonnes[[#All],[Crude and NGLs]:[Total '[note 4']]],Calculation!$A10,FALSE)</f>
        <v>57.48</v>
      </c>
      <c r="J10" s="6">
        <f>HLOOKUP(J$2,monthly_data_imports_by_country_thousand_tonnes[[#All],[Crude and NGLs]:[Total '[note 4']]],Calculation!$A10,FALSE)</f>
        <v>0</v>
      </c>
      <c r="K10" s="6">
        <f>HLOOKUP(K$2,monthly_data_imports_by_country_thousand_tonnes[[#All],[Crude and NGLs]:[Total '[note 4']]],Calculation!$A10,FALSE)</f>
        <v>2.29</v>
      </c>
      <c r="L10" s="6">
        <f>HLOOKUP(L$2,monthly_data_imports_by_country_thousand_tonnes[[#All],[Crude and NGLs]:[Total '[note 4']]],Calculation!$A10,FALSE)</f>
        <v>0</v>
      </c>
      <c r="M10" s="6">
        <f>HLOOKUP(M$2,monthly_data_imports_by_country_thousand_tonnes[[#All],[Crude and NGLs]:[Total '[note 4']]],Calculation!$A10,FALSE)</f>
        <v>0.04</v>
      </c>
      <c r="N10" s="6">
        <f>HLOOKUP(N$2,monthly_data_imports_by_country_thousand_tonnes[[#All],[Crude and NGLs]:[Total '[note 4']]],Calculation!$A10,FALSE)</f>
        <v>5.39</v>
      </c>
      <c r="O10" s="9">
        <f>HLOOKUP(O$2,monthly_data_imports_by_country_thousand_tonnes[[#All],[Crude and NGLs]:[Total '[note 4']]],Calculation!$A10,FALSE)</f>
        <v>65.2</v>
      </c>
      <c r="P10" s="37">
        <f>HLOOKUP(P$2,monthly_data_imports_by_country_thousand_tonnes[[#All],[Crude and NGLs]:[Total '[note 4']]],Calculation!$A10,FALSE)</f>
        <v>75.17</v>
      </c>
      <c r="Q10" s="15">
        <f>HLOOKUP(Q$2,monthly_data_imports_by_country_thousand_tonnes[[#All],[Crude and NGLs]:[Total '[note 4']]],Calculation!$B10,FALSE)</f>
        <v>0</v>
      </c>
      <c r="R10" s="6">
        <f>HLOOKUP(R$2,monthly_data_imports_by_country_thousand_tonnes[[#All],[Crude and NGLs]:[Total '[note 4']]],Calculation!$B10,FALSE)</f>
        <v>0</v>
      </c>
      <c r="S10" s="9">
        <f>HLOOKUP(S$2,monthly_data_imports_by_country_thousand_tonnes[[#All],[Crude and NGLs]:[Total '[note 4']]],Calculation!$B10,FALSE)</f>
        <v>0</v>
      </c>
      <c r="T10" s="6">
        <f>HLOOKUP(T$2,monthly_data_imports_by_country_thousand_tonnes[[#All],[Crude and NGLs]:[Total '[note 4']]],Calculation!$B10,FALSE)</f>
        <v>0</v>
      </c>
      <c r="U10" s="6">
        <f>HLOOKUP(U$2,monthly_data_imports_by_country_thousand_tonnes[[#All],[Crude and NGLs]:[Total '[note 4']]],Calculation!$B10,FALSE)</f>
        <v>0</v>
      </c>
      <c r="V10" s="6">
        <f>HLOOKUP(V$2,monthly_data_imports_by_country_thousand_tonnes[[#All],[Crude and NGLs]:[Total '[note 4']]],Calculation!$B10,FALSE)</f>
        <v>0</v>
      </c>
      <c r="W10" s="6">
        <f>HLOOKUP(W$2,monthly_data_imports_by_country_thousand_tonnes[[#All],[Crude and NGLs]:[Total '[note 4']]],Calculation!$B10,FALSE)</f>
        <v>3.39</v>
      </c>
      <c r="X10" s="6">
        <f>HLOOKUP(X$2,monthly_data_imports_by_country_thousand_tonnes[[#All],[Crude and NGLs]:[Total '[note 4']]],Calculation!$B10,FALSE)</f>
        <v>0</v>
      </c>
      <c r="Y10" s="6">
        <f>HLOOKUP(Y$2,monthly_data_imports_by_country_thousand_tonnes[[#All],[Crude and NGLs]:[Total '[note 4']]],Calculation!$B10,FALSE)</f>
        <v>0.02</v>
      </c>
      <c r="Z10" s="6">
        <f>HLOOKUP(Z$2,monthly_data_imports_by_country_thousand_tonnes[[#All],[Crude and NGLs]:[Total '[note 4']]],Calculation!$B10,FALSE)</f>
        <v>4.91</v>
      </c>
      <c r="AA10" s="9">
        <f>HLOOKUP(AA$2,monthly_data_imports_by_country_thousand_tonnes[[#All],[Crude and NGLs]:[Total '[note 4']]],Calculation!$B10,FALSE)</f>
        <v>8.32</v>
      </c>
      <c r="AB10" s="37">
        <f>HLOOKUP(AB$2,monthly_data_imports_by_country_thousand_tonnes[[#All],[Crude and NGLs]:[Total '[note 4']]],Calculation!$B10,FALSE)</f>
        <v>8.32</v>
      </c>
    </row>
    <row r="11" spans="1:28" ht="14.5">
      <c r="A11" s="6">
        <f t="shared" si="0"/>
        <v>1439</v>
      </c>
      <c r="B11" s="6">
        <f t="shared" si="1"/>
        <v>1703</v>
      </c>
      <c r="D11" s="20" t="s">
        <v>43</v>
      </c>
      <c r="E11" s="15">
        <f>HLOOKUP(E$2,monthly_data_imports_by_country_thousand_tonnes[[#All],[Crude and NGLs]:[Total '[note 4']]],Calculation!$A11,FALSE)</f>
        <v>0</v>
      </c>
      <c r="F11" s="6">
        <f>HLOOKUP(F$2,monthly_data_imports_by_country_thousand_tonnes[[#All],[Crude and NGLs]:[Total '[note 4']]],Calculation!$A11,FALSE)</f>
        <v>0</v>
      </c>
      <c r="G11" s="9">
        <f>HLOOKUP(G$2,monthly_data_imports_by_country_thousand_tonnes[[#All],[Crude and NGLs]:[Total '[note 4']]],Calculation!$A11,FALSE)</f>
        <v>0</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101.97</v>
      </c>
      <c r="K11" s="6">
        <f>HLOOKUP(K$2,monthly_data_imports_by_country_thousand_tonnes[[#All],[Crude and NGLs]:[Total '[note 4']]],Calculation!$A11,FALSE)</f>
        <v>0</v>
      </c>
      <c r="L11" s="6">
        <f>HLOOKUP(L$2,monthly_data_imports_by_country_thousand_tonnes[[#All],[Crude and NGLs]:[Total '[note 4']]],Calculation!$A11,FALSE)</f>
        <v>14.54</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116.51</v>
      </c>
      <c r="P11" s="37">
        <f>HLOOKUP(P$2,monthly_data_imports_by_country_thousand_tonnes[[#All],[Crude and NGLs]:[Total '[note 4']]],Calculation!$A11,FALSE)</f>
        <v>116.51</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298.32</v>
      </c>
      <c r="W11" s="6">
        <f>HLOOKUP(W$2,monthly_data_imports_by_country_thousand_tonnes[[#All],[Crude and NGLs]:[Total '[note 4']]],Calculation!$B11,FALSE)</f>
        <v>0</v>
      </c>
      <c r="X11" s="6">
        <f>HLOOKUP(X$2,monthly_data_imports_by_country_thousand_tonnes[[#All],[Crude and NGLs]:[Total '[note 4']]],Calculation!$B11,FALSE)</f>
        <v>0</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298.32</v>
      </c>
      <c r="AB11" s="37">
        <f>HLOOKUP(AB$2,monthly_data_imports_by_country_thousand_tonnes[[#All],[Crude and NGLs]:[Total '[note 4']]],Calculation!$B11,FALSE)</f>
        <v>298.32</v>
      </c>
    </row>
    <row r="12" spans="1:28" ht="14.5">
      <c r="A12" s="6">
        <f t="shared" si="0"/>
        <v>1440</v>
      </c>
      <c r="B12" s="6">
        <f t="shared" si="1"/>
        <v>1704</v>
      </c>
      <c r="D12" s="20" t="s">
        <v>88</v>
      </c>
      <c r="E12" s="15">
        <f>HLOOKUP(E$2,monthly_data_imports_by_country_thousand_tonnes[[#All],[Crude and NGLs]:[Total '[note 4']]],Calculation!$A12,FALSE)</f>
        <v>441.8</v>
      </c>
      <c r="F12" s="6">
        <f>HLOOKUP(F$2,monthly_data_imports_by_country_thousand_tonnes[[#All],[Crude and NGLs]:[Total '[note 4']]],Calculation!$A12,FALSE)</f>
        <v>0</v>
      </c>
      <c r="G12" s="9">
        <f>HLOOKUP(G$2,monthly_data_imports_by_country_thousand_tonnes[[#All],[Crude and NGLs]:[Total '[note 4']]],Calculation!$A12,FALSE)</f>
        <v>441.8</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441.8</v>
      </c>
      <c r="Q12" s="15">
        <f>HLOOKUP(Q$2,monthly_data_imports_by_country_thousand_tonnes[[#All],[Crude and NGLs]:[Total '[note 4']]],Calculation!$B12,FALSE)</f>
        <v>441.81</v>
      </c>
      <c r="R12" s="6">
        <f>HLOOKUP(R$2,monthly_data_imports_by_country_thousand_tonnes[[#All],[Crude and NGLs]:[Total '[note 4']]],Calculation!$B12,FALSE)</f>
        <v>0</v>
      </c>
      <c r="S12" s="9">
        <f>HLOOKUP(S$2,monthly_data_imports_by_country_thousand_tonnes[[#All],[Crude and NGLs]:[Total '[note 4']]],Calculation!$B12,FALSE)</f>
        <v>441.81</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25.72</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25.72</v>
      </c>
      <c r="AB12" s="37">
        <f>HLOOKUP(AB$2,monthly_data_imports_by_country_thousand_tonnes[[#All],[Crude and NGLs]:[Total '[note 4']]],Calculation!$B12,FALSE)</f>
        <v>467.53</v>
      </c>
    </row>
    <row r="13" spans="1:28" ht="14.5">
      <c r="A13" s="6">
        <f t="shared" si="0"/>
        <v>1441</v>
      </c>
      <c r="B13" s="6">
        <f t="shared" si="1"/>
        <v>1705</v>
      </c>
      <c r="D13" s="20" t="s">
        <v>44</v>
      </c>
      <c r="E13" s="15">
        <f>HLOOKUP(E$2,monthly_data_imports_by_country_thousand_tonnes[[#All],[Crude and NGLs]:[Total '[note 4']]],Calculation!$A13,FALSE)</f>
        <v>0</v>
      </c>
      <c r="F13" s="6">
        <f>HLOOKUP(F$2,monthly_data_imports_by_country_thousand_tonnes[[#All],[Crude and NGLs]:[Total '[note 4']]],Calculation!$A13,FALSE)</f>
        <v>18.649999999999999</v>
      </c>
      <c r="G13" s="9">
        <f>HLOOKUP(G$2,monthly_data_imports_by_country_thousand_tonnes[[#All],[Crude and NGLs]:[Total '[note 4']]],Calculation!$A13,FALSE)</f>
        <v>18.649999999999999</v>
      </c>
      <c r="H13" s="6">
        <f>HLOOKUP(H$2,monthly_data_imports_by_country_thousand_tonnes[[#All],[Crude and NGLs]:[Total '[note 4']]],Calculation!$A13,FALSE)</f>
        <v>3.01</v>
      </c>
      <c r="I13" s="6">
        <f>HLOOKUP(I$2,monthly_data_imports_by_country_thousand_tonnes[[#All],[Crude and NGLs]:[Total '[note 4']]],Calculation!$A13,FALSE)</f>
        <v>119.94</v>
      </c>
      <c r="J13" s="6">
        <f>HLOOKUP(J$2,monthly_data_imports_by_country_thousand_tonnes[[#All],[Crude and NGLs]:[Total '[note 4']]],Calculation!$A13,FALSE)</f>
        <v>228.83</v>
      </c>
      <c r="K13" s="6">
        <f>HLOOKUP(K$2,monthly_data_imports_by_country_thousand_tonnes[[#All],[Crude and NGLs]:[Total '[note 4']]],Calculation!$A13,FALSE)</f>
        <v>64.739999999999995</v>
      </c>
      <c r="L13" s="6">
        <f>HLOOKUP(L$2,monthly_data_imports_by_country_thousand_tonnes[[#All],[Crude and NGLs]:[Total '[note 4']]],Calculation!$A13,FALSE)</f>
        <v>257.33</v>
      </c>
      <c r="M13" s="6">
        <f>HLOOKUP(M$2,monthly_data_imports_by_country_thousand_tonnes[[#All],[Crude and NGLs]:[Total '[note 4']]],Calculation!$A13,FALSE)</f>
        <v>0.92</v>
      </c>
      <c r="N13" s="6">
        <f>HLOOKUP(N$2,monthly_data_imports_by_country_thousand_tonnes[[#All],[Crude and NGLs]:[Total '[note 4']]],Calculation!$A13,FALSE)</f>
        <v>98.69</v>
      </c>
      <c r="O13" s="9">
        <f>HLOOKUP(O$2,monthly_data_imports_by_country_thousand_tonnes[[#All],[Crude and NGLs]:[Total '[note 4']]],Calculation!$A13,FALSE)</f>
        <v>773.46</v>
      </c>
      <c r="P13" s="37">
        <f>HLOOKUP(P$2,monthly_data_imports_by_country_thousand_tonnes[[#All],[Crude and NGLs]:[Total '[note 4']]],Calculation!$A13,FALSE)</f>
        <v>792.11</v>
      </c>
      <c r="Q13" s="15">
        <f>HLOOKUP(Q$2,monthly_data_imports_by_country_thousand_tonnes[[#All],[Crude and NGLs]:[Total '[note 4']]],Calculation!$B13,FALSE)</f>
        <v>0</v>
      </c>
      <c r="R13" s="6">
        <f>HLOOKUP(R$2,monthly_data_imports_by_country_thousand_tonnes[[#All],[Crude and NGLs]:[Total '[note 4']]],Calculation!$B13,FALSE)</f>
        <v>67.760000000000005</v>
      </c>
      <c r="S13" s="9">
        <f>HLOOKUP(S$2,monthly_data_imports_by_country_thousand_tonnes[[#All],[Crude and NGLs]:[Total '[note 4']]],Calculation!$B13,FALSE)</f>
        <v>67.760000000000005</v>
      </c>
      <c r="T13" s="6">
        <f>HLOOKUP(T$2,monthly_data_imports_by_country_thousand_tonnes[[#All],[Crude and NGLs]:[Total '[note 4']]],Calculation!$B13,FALSE)</f>
        <v>1.68</v>
      </c>
      <c r="U13" s="6">
        <f>HLOOKUP(U$2,monthly_data_imports_by_country_thousand_tonnes[[#All],[Crude and NGLs]:[Total '[note 4']]],Calculation!$B13,FALSE)</f>
        <v>80.430000000000007</v>
      </c>
      <c r="V13" s="6">
        <f>HLOOKUP(V$2,monthly_data_imports_by_country_thousand_tonnes[[#All],[Crude and NGLs]:[Total '[note 4']]],Calculation!$B13,FALSE)</f>
        <v>77.64</v>
      </c>
      <c r="W13" s="6">
        <f>HLOOKUP(W$2,monthly_data_imports_by_country_thousand_tonnes[[#All],[Crude and NGLs]:[Total '[note 4']]],Calculation!$B13,FALSE)</f>
        <v>30.31</v>
      </c>
      <c r="X13" s="6">
        <f>HLOOKUP(X$2,monthly_data_imports_by_country_thousand_tonnes[[#All],[Crude and NGLs]:[Total '[note 4']]],Calculation!$B13,FALSE)</f>
        <v>296.04000000000002</v>
      </c>
      <c r="Y13" s="6">
        <f>HLOOKUP(Y$2,monthly_data_imports_by_country_thousand_tonnes[[#All],[Crude and NGLs]:[Total '[note 4']]],Calculation!$B13,FALSE)</f>
        <v>2.42</v>
      </c>
      <c r="Z13" s="6">
        <f>HLOOKUP(Z$2,monthly_data_imports_by_country_thousand_tonnes[[#All],[Crude and NGLs]:[Total '[note 4']]],Calculation!$B13,FALSE)</f>
        <v>66.25</v>
      </c>
      <c r="AA13" s="9">
        <f>HLOOKUP(AA$2,monthly_data_imports_by_country_thousand_tonnes[[#All],[Crude and NGLs]:[Total '[note 4']]],Calculation!$B13,FALSE)</f>
        <v>554.77</v>
      </c>
      <c r="AB13" s="37">
        <f>HLOOKUP(AB$2,monthly_data_imports_by_country_thousand_tonnes[[#All],[Crude and NGLs]:[Total '[note 4']]],Calculation!$B13,FALSE)</f>
        <v>622.53</v>
      </c>
    </row>
    <row r="14" spans="1:28" ht="14.5">
      <c r="A14" s="6">
        <f t="shared" si="0"/>
        <v>1442</v>
      </c>
      <c r="B14" s="6">
        <f t="shared" si="1"/>
        <v>1706</v>
      </c>
      <c r="D14" s="20" t="s">
        <v>45</v>
      </c>
      <c r="E14" s="15">
        <f>HLOOKUP(E$2,monthly_data_imports_by_country_thousand_tonnes[[#All],[Crude and NGLs]:[Total '[note 4']]],Calculation!$A14,FALSE)</f>
        <v>214.19</v>
      </c>
      <c r="F14" s="6">
        <f>HLOOKUP(F$2,monthly_data_imports_by_country_thousand_tonnes[[#All],[Crude and NGLs]:[Total '[note 4']]],Calculation!$A14,FALSE)</f>
        <v>0</v>
      </c>
      <c r="G14" s="9">
        <f>HLOOKUP(G$2,monthly_data_imports_by_country_thousand_tonnes[[#All],[Crude and NGLs]:[Total '[note 4']]],Calculation!$A14,FALSE)</f>
        <v>214.19</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14.99</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14.99</v>
      </c>
      <c r="P14" s="37">
        <f>HLOOKUP(P$2,monthly_data_imports_by_country_thousand_tonnes[[#All],[Crude and NGLs]:[Total '[note 4']]],Calculation!$A14,FALSE)</f>
        <v>229.18</v>
      </c>
      <c r="Q14" s="15">
        <f>HLOOKUP(Q$2,monthly_data_imports_by_country_thousand_tonnes[[#All],[Crude and NGLs]:[Total '[note 4']]],Calculation!$B14,FALSE)</f>
        <v>237.57</v>
      </c>
      <c r="R14" s="6">
        <f>HLOOKUP(R$2,monthly_data_imports_by_country_thousand_tonnes[[#All],[Crude and NGLs]:[Total '[note 4']]],Calculation!$B14,FALSE)</f>
        <v>0</v>
      </c>
      <c r="S14" s="9">
        <f>HLOOKUP(S$2,monthly_data_imports_by_country_thousand_tonnes[[#All],[Crude and NGLs]:[Total '[note 4']]],Calculation!$B14,FALSE)</f>
        <v>237.57</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42</v>
      </c>
      <c r="W14" s="6">
        <f>HLOOKUP(W$2,monthly_data_imports_by_country_thousand_tonnes[[#All],[Crude and NGLs]:[Total '[note 4']]],Calculation!$B14,FALSE)</f>
        <v>0</v>
      </c>
      <c r="X14" s="6">
        <f>HLOOKUP(X$2,monthly_data_imports_by_country_thousand_tonnes[[#All],[Crude and NGLs]:[Total '[note 4']]],Calculation!$B14,FALSE)</f>
        <v>0</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42</v>
      </c>
      <c r="AB14" s="37">
        <f>HLOOKUP(AB$2,monthly_data_imports_by_country_thousand_tonnes[[#All],[Crude and NGLs]:[Total '[note 4']]],Calculation!$B14,FALSE)</f>
        <v>279.57</v>
      </c>
    </row>
    <row r="15" spans="1:28" ht="14.5">
      <c r="A15" s="6">
        <f t="shared" si="0"/>
        <v>1443</v>
      </c>
      <c r="B15" s="6">
        <f t="shared" si="1"/>
        <v>1707</v>
      </c>
      <c r="D15" s="20" t="s">
        <v>46</v>
      </c>
      <c r="E15" s="15">
        <f>HLOOKUP(E$2,monthly_data_imports_by_country_thousand_tonnes[[#All],[Crude and NGLs]:[Total '[note 4']]],Calculation!$A15,FALSE)</f>
        <v>607.21</v>
      </c>
      <c r="F15" s="6">
        <f>HLOOKUP(F$2,monthly_data_imports_by_country_thousand_tonnes[[#All],[Crude and NGLs]:[Total '[note 4']]],Calculation!$A15,FALSE)</f>
        <v>0</v>
      </c>
      <c r="G15" s="9">
        <f>HLOOKUP(G$2,monthly_data_imports_by_country_thousand_tonnes[[#All],[Crude and NGLs]:[Total '[note 4']]],Calculation!$A15,FALSE)</f>
        <v>607.21</v>
      </c>
      <c r="H15" s="6">
        <f>HLOOKUP(H$2,monthly_data_imports_by_country_thousand_tonnes[[#All],[Crude and NGLs]:[Total '[note 4']]],Calculation!$A15,FALSE)</f>
        <v>0</v>
      </c>
      <c r="I15" s="6">
        <f>HLOOKUP(I$2,monthly_data_imports_by_country_thousand_tonnes[[#All],[Crude and NGLs]:[Total '[note 4']]],Calculation!$A15,FALSE)</f>
        <v>2.4700000000000002</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0</v>
      </c>
      <c r="O15" s="9">
        <f>HLOOKUP(O$2,monthly_data_imports_by_country_thousand_tonnes[[#All],[Crude and NGLs]:[Total '[note 4']]],Calculation!$A15,FALSE)</f>
        <v>2.4700000000000002</v>
      </c>
      <c r="P15" s="37">
        <f>HLOOKUP(P$2,monthly_data_imports_by_country_thousand_tonnes[[#All],[Crude and NGLs]:[Total '[note 4']]],Calculation!$A15,FALSE)</f>
        <v>609.67999999999995</v>
      </c>
      <c r="Q15" s="15">
        <f>HLOOKUP(Q$2,monthly_data_imports_by_country_thousand_tonnes[[#All],[Crude and NGLs]:[Total '[note 4']]],Calculation!$B15,FALSE)</f>
        <v>1080.0999999999999</v>
      </c>
      <c r="R15" s="6">
        <f>HLOOKUP(R$2,monthly_data_imports_by_country_thousand_tonnes[[#All],[Crude and NGLs]:[Total '[note 4']]],Calculation!$B15,FALSE)</f>
        <v>0</v>
      </c>
      <c r="S15" s="9">
        <f>HLOOKUP(S$2,monthly_data_imports_by_country_thousand_tonnes[[#All],[Crude and NGLs]:[Total '[note 4']]],Calculation!$B15,FALSE)</f>
        <v>1080.0999999999999</v>
      </c>
      <c r="T15" s="6">
        <f>HLOOKUP(T$2,monthly_data_imports_by_country_thousand_tonnes[[#All],[Crude and NGLs]:[Total '[note 4']]],Calculation!$B15,FALSE)</f>
        <v>0</v>
      </c>
      <c r="U15" s="6">
        <f>HLOOKUP(U$2,monthly_data_imports_by_country_thousand_tonnes[[#All],[Crude and NGLs]:[Total '[note 4']]],Calculation!$B15,FALSE)</f>
        <v>57.41</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22.61</v>
      </c>
      <c r="AA15" s="9">
        <f>HLOOKUP(AA$2,monthly_data_imports_by_country_thousand_tonnes[[#All],[Crude and NGLs]:[Total '[note 4']]],Calculation!$B15,FALSE)</f>
        <v>80.02</v>
      </c>
      <c r="AB15" s="37">
        <f>HLOOKUP(AB$2,monthly_data_imports_by_country_thousand_tonnes[[#All],[Crude and NGLs]:[Total '[note 4']]],Calculation!$B15,FALSE)</f>
        <v>1160.1199999999999</v>
      </c>
    </row>
    <row r="16" spans="1:28" ht="14.5">
      <c r="A16" s="6">
        <f t="shared" si="0"/>
        <v>1444</v>
      </c>
      <c r="B16" s="6">
        <f t="shared" si="1"/>
        <v>1708</v>
      </c>
      <c r="D16" s="20" t="s">
        <v>89</v>
      </c>
      <c r="E16" s="15">
        <f>HLOOKUP(E$2,monthly_data_imports_by_country_thousand_tonnes[[#All],[Crude and NGLs]:[Total '[note 4']]],Calculation!$A16,FALSE)</f>
        <v>0</v>
      </c>
      <c r="F16" s="6">
        <f>HLOOKUP(F$2,monthly_data_imports_by_country_thousand_tonnes[[#All],[Crude and NGLs]:[Total '[note 4']]],Calculation!$A16,FALSE)</f>
        <v>0</v>
      </c>
      <c r="G16" s="9">
        <f>HLOOKUP(G$2,monthly_data_imports_by_country_thousand_tonnes[[#All],[Crude and NGLs]:[Total '[note 4']]],Calculation!$A16,FALSE)</f>
        <v>0</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10.45</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10.45</v>
      </c>
      <c r="P16" s="37">
        <f>HLOOKUP(P$2,monthly_data_imports_by_country_thousand_tonnes[[#All],[Crude and NGLs]:[Total '[note 4']]],Calculation!$A16,FALSE)</f>
        <v>10.45</v>
      </c>
      <c r="Q16" s="15">
        <f>HLOOKUP(Q$2,monthly_data_imports_by_country_thousand_tonnes[[#All],[Crude and NGLs]:[Total '[note 4']]],Calculation!$B16,FALSE)</f>
        <v>0</v>
      </c>
      <c r="R16" s="6">
        <f>HLOOKUP(R$2,monthly_data_imports_by_country_thousand_tonnes[[#All],[Crude and NGLs]:[Total '[note 4']]],Calculation!$B16,FALSE)</f>
        <v>0</v>
      </c>
      <c r="S16" s="9">
        <f>HLOOKUP(S$2,monthly_data_imports_by_country_thousand_tonnes[[#All],[Crude and NGLs]:[Total '[note 4']]],Calculation!$B16,FALSE)</f>
        <v>0</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3.1</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3.1</v>
      </c>
      <c r="AB16" s="37">
        <f>HLOOKUP(AB$2,monthly_data_imports_by_country_thousand_tonnes[[#All],[Crude and NGLs]:[Total '[note 4']]],Calculation!$B16,FALSE)</f>
        <v>3.1</v>
      </c>
    </row>
    <row r="17" spans="1:28" ht="14.5">
      <c r="A17" s="6">
        <f t="shared" si="0"/>
        <v>1445</v>
      </c>
      <c r="B17" s="6">
        <f t="shared" si="1"/>
        <v>1709</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1446</v>
      </c>
      <c r="B18" s="6">
        <f t="shared" si="1"/>
        <v>1710</v>
      </c>
      <c r="D18" s="20" t="s">
        <v>48</v>
      </c>
      <c r="E18" s="15">
        <f>HLOOKUP(E$2,monthly_data_imports_by_country_thousand_tonnes[[#All],[Crude and NGLs]:[Total '[note 4']]],Calculation!$A18,FALSE)</f>
        <v>0</v>
      </c>
      <c r="F18" s="6">
        <f>HLOOKUP(F$2,monthly_data_imports_by_country_thousand_tonnes[[#All],[Crude and NGLs]:[Total '[note 4']]],Calculation!$A18,FALSE)</f>
        <v>65.959999999999994</v>
      </c>
      <c r="G18" s="9">
        <f>HLOOKUP(G$2,monthly_data_imports_by_country_thousand_tonnes[[#All],[Crude and NGLs]:[Total '[note 4']]],Calculation!$A18,FALSE)</f>
        <v>65.959999999999994</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7.59</v>
      </c>
      <c r="K18" s="6">
        <f>HLOOKUP(K$2,monthly_data_imports_by_country_thousand_tonnes[[#All],[Crude and NGLs]:[Total '[note 4']]],Calculation!$A18,FALSE)</f>
        <v>0</v>
      </c>
      <c r="L18" s="6">
        <f>HLOOKUP(L$2,monthly_data_imports_by_country_thousand_tonnes[[#All],[Crude and NGLs]:[Total '[note 4']]],Calculation!$A18,FALSE)</f>
        <v>582.23</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589.82000000000005</v>
      </c>
      <c r="P18" s="37">
        <f>HLOOKUP(P$2,monthly_data_imports_by_country_thousand_tonnes[[#All],[Crude and NGLs]:[Total '[note 4']]],Calculation!$A18,FALSE)</f>
        <v>655.78</v>
      </c>
      <c r="Q18" s="15">
        <f>HLOOKUP(Q$2,monthly_data_imports_by_country_thousand_tonnes[[#All],[Crude and NGLs]:[Total '[note 4']]],Calculation!$B18,FALSE)</f>
        <v>0</v>
      </c>
      <c r="R18" s="6">
        <f>HLOOKUP(R$2,monthly_data_imports_by_country_thousand_tonnes[[#All],[Crude and NGLs]:[Total '[note 4']]],Calculation!$B18,FALSE)</f>
        <v>34.28</v>
      </c>
      <c r="S18" s="9">
        <f>HLOOKUP(S$2,monthly_data_imports_by_country_thousand_tonnes[[#All],[Crude and NGLs]:[Total '[note 4']]],Calculation!$B18,FALSE)</f>
        <v>34.28</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0</v>
      </c>
      <c r="W18" s="6">
        <f>HLOOKUP(W$2,monthly_data_imports_by_country_thousand_tonnes[[#All],[Crude and NGLs]:[Total '[note 4']]],Calculation!$B18,FALSE)</f>
        <v>0</v>
      </c>
      <c r="X18" s="6">
        <f>HLOOKUP(X$2,monthly_data_imports_by_country_thousand_tonnes[[#All],[Crude and NGLs]:[Total '[note 4']]],Calculation!$B18,FALSE)</f>
        <v>127.79</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127.79</v>
      </c>
      <c r="AB18" s="37">
        <f>HLOOKUP(AB$2,monthly_data_imports_by_country_thousand_tonnes[[#All],[Crude and NGLs]:[Total '[note 4']]],Calculation!$B18,FALSE)</f>
        <v>162.07</v>
      </c>
    </row>
    <row r="19" spans="1:28" ht="14.5">
      <c r="A19" s="6">
        <f t="shared" si="0"/>
        <v>1447</v>
      </c>
      <c r="B19" s="6">
        <f t="shared" si="1"/>
        <v>1711</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0</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0</v>
      </c>
      <c r="M19" s="6">
        <f>HLOOKUP(M$2,monthly_data_imports_by_country_thousand_tonnes[[#All],[Crude and NGLs]:[Total '[note 4']]],Calculation!$A19,FALSE)</f>
        <v>0</v>
      </c>
      <c r="N19" s="6">
        <f>HLOOKUP(N$2,monthly_data_imports_by_country_thousand_tonnes[[#All],[Crude and NGLs]:[Total '[note 4']]],Calculation!$A19,FALSE)</f>
        <v>24.6</v>
      </c>
      <c r="O19" s="9">
        <f>HLOOKUP(O$2,monthly_data_imports_by_country_thousand_tonnes[[#All],[Crude and NGLs]:[Total '[note 4']]],Calculation!$A19,FALSE)</f>
        <v>24.6</v>
      </c>
      <c r="P19" s="37">
        <f>HLOOKUP(P$2,monthly_data_imports_by_country_thousand_tonnes[[#All],[Crude and NGLs]:[Total '[note 4']]],Calculation!$A19,FALSE)</f>
        <v>24.6</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36.909999999999997</v>
      </c>
      <c r="V19" s="6">
        <f>HLOOKUP(V$2,monthly_data_imports_by_country_thousand_tonnes[[#All],[Crude and NGLs]:[Total '[note 4']]],Calculation!$B19,FALSE)</f>
        <v>0</v>
      </c>
      <c r="W19" s="6">
        <f>HLOOKUP(W$2,monthly_data_imports_by_country_thousand_tonnes[[#All],[Crude and NGLs]:[Total '[note 4']]],Calculation!$B19,FALSE)</f>
        <v>0</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26.35</v>
      </c>
      <c r="AA19" s="9">
        <f>HLOOKUP(AA$2,monthly_data_imports_by_country_thousand_tonnes[[#All],[Crude and NGLs]:[Total '[note 4']]],Calculation!$B19,FALSE)</f>
        <v>63.26</v>
      </c>
      <c r="AB19" s="37">
        <f>HLOOKUP(AB$2,monthly_data_imports_by_country_thousand_tonnes[[#All],[Crude and NGLs]:[Total '[note 4']]],Calculation!$B19,FALSE)</f>
        <v>63.26</v>
      </c>
    </row>
    <row r="20" spans="1:28" ht="14.5">
      <c r="A20" s="6">
        <f t="shared" si="0"/>
        <v>1448</v>
      </c>
      <c r="B20" s="6">
        <f t="shared" si="1"/>
        <v>1712</v>
      </c>
      <c r="D20" s="20" t="s">
        <v>49</v>
      </c>
      <c r="E20" s="15">
        <f>HLOOKUP(E$2,monthly_data_imports_by_country_thousand_tonnes[[#All],[Crude and NGLs]:[Total '[note 4']]],Calculation!$A20,FALSE)</f>
        <v>0</v>
      </c>
      <c r="F20" s="6">
        <f>HLOOKUP(F$2,monthly_data_imports_by_country_thousand_tonnes[[#All],[Crude and NGLs]:[Total '[note 4']]],Calculation!$A20,FALSE)</f>
        <v>26.76</v>
      </c>
      <c r="G20" s="9">
        <f>HLOOKUP(G$2,monthly_data_imports_by_country_thousand_tonnes[[#All],[Crude and NGLs]:[Total '[note 4']]],Calculation!$A20,FALSE)</f>
        <v>26.76</v>
      </c>
      <c r="H20" s="6">
        <f>HLOOKUP(H$2,monthly_data_imports_by_country_thousand_tonnes[[#All],[Crude and NGLs]:[Total '[note 4']]],Calculation!$A20,FALSE)</f>
        <v>0</v>
      </c>
      <c r="I20" s="6">
        <f>HLOOKUP(I$2,monthly_data_imports_by_country_thousand_tonnes[[#All],[Crude and NGLs]:[Total '[note 4']]],Calculation!$A20,FALSE)</f>
        <v>9.8000000000000007</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0</v>
      </c>
      <c r="M20" s="6">
        <f>HLOOKUP(M$2,monthly_data_imports_by_country_thousand_tonnes[[#All],[Crude and NGLs]:[Total '[note 4']]],Calculation!$A20,FALSE)</f>
        <v>0</v>
      </c>
      <c r="N20" s="6">
        <f>HLOOKUP(N$2,monthly_data_imports_by_country_thousand_tonnes[[#All],[Crude and NGLs]:[Total '[note 4']]],Calculation!$A20,FALSE)</f>
        <v>14.67</v>
      </c>
      <c r="O20" s="9">
        <f>HLOOKUP(O$2,monthly_data_imports_by_country_thousand_tonnes[[#All],[Crude and NGLs]:[Total '[note 4']]],Calculation!$A20,FALSE)</f>
        <v>24.47</v>
      </c>
      <c r="P20" s="37">
        <f>HLOOKUP(P$2,monthly_data_imports_by_country_thousand_tonnes[[#All],[Crude and NGLs]:[Total '[note 4']]],Calculation!$A20,FALSE)</f>
        <v>51.23</v>
      </c>
      <c r="Q20" s="15">
        <f>HLOOKUP(Q$2,monthly_data_imports_by_country_thousand_tonnes[[#All],[Crude and NGLs]:[Total '[note 4']]],Calculation!$B20,FALSE)</f>
        <v>0</v>
      </c>
      <c r="R20" s="6">
        <f>HLOOKUP(R$2,monthly_data_imports_by_country_thousand_tonnes[[#All],[Crude and NGLs]:[Total '[note 4']]],Calculation!$B20,FALSE)</f>
        <v>74.73</v>
      </c>
      <c r="S20" s="9">
        <f>HLOOKUP(S$2,monthly_data_imports_by_country_thousand_tonnes[[#All],[Crude and NGLs]:[Total '[note 4']]],Calculation!$B20,FALSE)</f>
        <v>74.73</v>
      </c>
      <c r="T20" s="6">
        <f>HLOOKUP(T$2,monthly_data_imports_by_country_thousand_tonnes[[#All],[Crude and NGLs]:[Total '[note 4']]],Calculation!$B20,FALSE)</f>
        <v>0</v>
      </c>
      <c r="U20" s="6">
        <f>HLOOKUP(U$2,monthly_data_imports_by_country_thousand_tonnes[[#All],[Crude and NGLs]:[Total '[note 4']]],Calculation!$B20,FALSE)</f>
        <v>2.27</v>
      </c>
      <c r="V20" s="6">
        <f>HLOOKUP(V$2,monthly_data_imports_by_country_thousand_tonnes[[#All],[Crude and NGLs]:[Total '[note 4']]],Calculation!$B20,FALSE)</f>
        <v>25.23</v>
      </c>
      <c r="W20" s="6">
        <f>HLOOKUP(W$2,monthly_data_imports_by_country_thousand_tonnes[[#All],[Crude and NGLs]:[Total '[note 4']]],Calculation!$B20,FALSE)</f>
        <v>0</v>
      </c>
      <c r="X20" s="6">
        <f>HLOOKUP(X$2,monthly_data_imports_by_country_thousand_tonnes[[#All],[Crude and NGLs]:[Total '[note 4']]],Calculation!$B20,FALSE)</f>
        <v>38.39</v>
      </c>
      <c r="Y20" s="6">
        <f>HLOOKUP(Y$2,monthly_data_imports_by_country_thousand_tonnes[[#All],[Crude and NGLs]:[Total '[note 4']]],Calculation!$B20,FALSE)</f>
        <v>0</v>
      </c>
      <c r="Z20" s="6">
        <f>HLOOKUP(Z$2,monthly_data_imports_by_country_thousand_tonnes[[#All],[Crude and NGLs]:[Total '[note 4']]],Calculation!$B20,FALSE)</f>
        <v>3.68</v>
      </c>
      <c r="AA20" s="9">
        <f>HLOOKUP(AA$2,monthly_data_imports_by_country_thousand_tonnes[[#All],[Crude and NGLs]:[Total '[note 4']]],Calculation!$B20,FALSE)</f>
        <v>69.569999999999993</v>
      </c>
      <c r="AB20" s="37">
        <f>HLOOKUP(AB$2,monthly_data_imports_by_country_thousand_tonnes[[#All],[Crude and NGLs]:[Total '[note 4']]],Calculation!$B20,FALSE)</f>
        <v>144.30000000000001</v>
      </c>
    </row>
    <row r="21" spans="1:28" ht="14.5">
      <c r="A21" s="6">
        <f t="shared" si="0"/>
        <v>1449</v>
      </c>
      <c r="B21" s="6">
        <f t="shared" si="1"/>
        <v>1713</v>
      </c>
      <c r="D21" s="20" t="s">
        <v>50</v>
      </c>
      <c r="E21" s="15">
        <f>HLOOKUP(E$2,monthly_data_imports_by_country_thousand_tonnes[[#All],[Crude and NGLs]:[Total '[note 4']]],Calculation!$A21,FALSE)</f>
        <v>0</v>
      </c>
      <c r="F21" s="6">
        <f>HLOOKUP(F$2,monthly_data_imports_by_country_thousand_tonnes[[#All],[Crude and NGLs]:[Total '[note 4']]],Calculation!$A21,FALSE)</f>
        <v>0</v>
      </c>
      <c r="G21" s="9">
        <f>HLOOKUP(G$2,monthly_data_imports_by_country_thousand_tonnes[[#All],[Crude and NGLs]:[Total '[note 4']]],Calculation!$A21,FALSE)</f>
        <v>0</v>
      </c>
      <c r="H21" s="6">
        <f>HLOOKUP(H$2,monthly_data_imports_by_country_thousand_tonnes[[#All],[Crude and NGLs]:[Total '[note 4']]],Calculation!$A21,FALSE)</f>
        <v>0</v>
      </c>
      <c r="I21" s="6">
        <f>HLOOKUP(I$2,monthly_data_imports_by_country_thousand_tonnes[[#All],[Crude and NGLs]:[Total '[note 4']]],Calculation!$A21,FALSE)</f>
        <v>7.9</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0</v>
      </c>
      <c r="O21" s="9">
        <f>HLOOKUP(O$2,monthly_data_imports_by_country_thousand_tonnes[[#All],[Crude and NGLs]:[Total '[note 4']]],Calculation!$A21,FALSE)</f>
        <v>7.9</v>
      </c>
      <c r="P21" s="37">
        <f>HLOOKUP(P$2,monthly_data_imports_by_country_thousand_tonnes[[#All],[Crude and NGLs]:[Total '[note 4']]],Calculation!$A21,FALSE)</f>
        <v>7.9</v>
      </c>
      <c r="Q21" s="15">
        <f>HLOOKUP(Q$2,monthly_data_imports_by_country_thousand_tonnes[[#All],[Crude and NGLs]:[Total '[note 4']]],Calculation!$B21,FALSE)</f>
        <v>140.99</v>
      </c>
      <c r="R21" s="6">
        <f>HLOOKUP(R$2,monthly_data_imports_by_country_thousand_tonnes[[#All],[Crude and NGLs]:[Total '[note 4']]],Calculation!$B21,FALSE)</f>
        <v>0</v>
      </c>
      <c r="S21" s="9">
        <f>HLOOKUP(S$2,monthly_data_imports_by_country_thousand_tonnes[[#All],[Crude and NGLs]:[Total '[note 4']]],Calculation!$B21,FALSE)</f>
        <v>140.99</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21.09</v>
      </c>
      <c r="AA21" s="9">
        <f>HLOOKUP(AA$2,monthly_data_imports_by_country_thousand_tonnes[[#All],[Crude and NGLs]:[Total '[note 4']]],Calculation!$B21,FALSE)</f>
        <v>21.09</v>
      </c>
      <c r="AB21" s="37">
        <f>HLOOKUP(AB$2,monthly_data_imports_by_country_thousand_tonnes[[#All],[Crude and NGLs]:[Total '[note 4']]],Calculation!$B21,FALSE)</f>
        <v>162.08000000000001</v>
      </c>
    </row>
    <row r="22" spans="1:28" ht="14.5">
      <c r="A22" s="6">
        <f t="shared" si="0"/>
        <v>1450</v>
      </c>
      <c r="B22" s="6">
        <f t="shared" si="1"/>
        <v>1714</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0.13</v>
      </c>
      <c r="K22" s="6">
        <f>HLOOKUP(K$2,monthly_data_imports_by_country_thousand_tonnes[[#All],[Crude and NGLs]:[Total '[note 4']]],Calculation!$A22,FALSE)</f>
        <v>0</v>
      </c>
      <c r="L22" s="6">
        <f>HLOOKUP(L$2,monthly_data_imports_by_country_thousand_tonnes[[#All],[Crude and NGLs]:[Total '[note 4']]],Calculation!$A22,FALSE)</f>
        <v>0.03</v>
      </c>
      <c r="M22" s="6">
        <f>HLOOKUP(M$2,monthly_data_imports_by_country_thousand_tonnes[[#All],[Crude and NGLs]:[Total '[note 4']]],Calculation!$A22,FALSE)</f>
        <v>0.1</v>
      </c>
      <c r="N22" s="6">
        <f>HLOOKUP(N$2,monthly_data_imports_by_country_thousand_tonnes[[#All],[Crude and NGLs]:[Total '[note 4']]],Calculation!$A22,FALSE)</f>
        <v>0.59</v>
      </c>
      <c r="O22" s="9">
        <f>HLOOKUP(O$2,monthly_data_imports_by_country_thousand_tonnes[[#All],[Crude and NGLs]:[Total '[note 4']]],Calculation!$A22,FALSE)</f>
        <v>0.85</v>
      </c>
      <c r="P22" s="37">
        <f>HLOOKUP(P$2,monthly_data_imports_by_country_thousand_tonnes[[#All],[Crude and NGLs]:[Total '[note 4']]],Calculation!$A22,FALSE)</f>
        <v>0.85</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96.2</v>
      </c>
      <c r="W22" s="6">
        <f>HLOOKUP(W$2,monthly_data_imports_by_country_thousand_tonnes[[#All],[Crude and NGLs]:[Total '[note 4']]],Calculation!$B22,FALSE)</f>
        <v>0</v>
      </c>
      <c r="X22" s="6">
        <f>HLOOKUP(X$2,monthly_data_imports_by_country_thousand_tonnes[[#All],[Crude and NGLs]:[Total '[note 4']]],Calculation!$B22,FALSE)</f>
        <v>0</v>
      </c>
      <c r="Y22" s="6">
        <f>HLOOKUP(Y$2,monthly_data_imports_by_country_thousand_tonnes[[#All],[Crude and NGLs]:[Total '[note 4']]],Calculation!$B22,FALSE)</f>
        <v>0.14000000000000001</v>
      </c>
      <c r="Z22" s="6">
        <f>HLOOKUP(Z$2,monthly_data_imports_by_country_thousand_tonnes[[#All],[Crude and NGLs]:[Total '[note 4']]],Calculation!$B22,FALSE)</f>
        <v>1.43</v>
      </c>
      <c r="AA22" s="9">
        <f>HLOOKUP(AA$2,monthly_data_imports_by_country_thousand_tonnes[[#All],[Crude and NGLs]:[Total '[note 4']]],Calculation!$B22,FALSE)</f>
        <v>97.77</v>
      </c>
      <c r="AB22" s="37">
        <f>HLOOKUP(AB$2,monthly_data_imports_by_country_thousand_tonnes[[#All],[Crude and NGLs]:[Total '[note 4']]],Calculation!$B22,FALSE)</f>
        <v>97.77</v>
      </c>
    </row>
    <row r="23" spans="1:28" ht="14.5">
      <c r="A23" s="6">
        <f t="shared" si="0"/>
        <v>1451</v>
      </c>
      <c r="B23" s="6">
        <f t="shared" si="1"/>
        <v>1715</v>
      </c>
      <c r="D23" s="20" t="s">
        <v>52</v>
      </c>
      <c r="E23" s="15">
        <f>HLOOKUP(E$2,monthly_data_imports_by_country_thousand_tonnes[[#All],[Crude and NGLs]:[Total '[note 4']]],Calculation!$A23,FALSE)</f>
        <v>1243.95</v>
      </c>
      <c r="F23" s="6">
        <f>HLOOKUP(F$2,monthly_data_imports_by_country_thousand_tonnes[[#All],[Crude and NGLs]:[Total '[note 4']]],Calculation!$A23,FALSE)</f>
        <v>0</v>
      </c>
      <c r="G23" s="9">
        <f>HLOOKUP(G$2,monthly_data_imports_by_country_thousand_tonnes[[#All],[Crude and NGLs]:[Total '[note 4']]],Calculation!$A23,FALSE)</f>
        <v>1243.95</v>
      </c>
      <c r="H23" s="6">
        <f>HLOOKUP(H$2,monthly_data_imports_by_country_thousand_tonnes[[#All],[Crude and NGLs]:[Total '[note 4']]],Calculation!$A23,FALSE)</f>
        <v>0</v>
      </c>
      <c r="I23" s="6">
        <f>HLOOKUP(I$2,monthly_data_imports_by_country_thousand_tonnes[[#All],[Crude and NGLs]:[Total '[note 4']]],Calculation!$A23,FALSE)</f>
        <v>0.01</v>
      </c>
      <c r="J23" s="6">
        <f>HLOOKUP(J$2,monthly_data_imports_by_country_thousand_tonnes[[#All],[Crude and NGLs]:[Total '[note 4']]],Calculation!$A23,FALSE)</f>
        <v>0</v>
      </c>
      <c r="K23" s="6">
        <f>HLOOKUP(K$2,monthly_data_imports_by_country_thousand_tonnes[[#All],[Crude and NGLs]:[Total '[note 4']]],Calculation!$A23,FALSE)</f>
        <v>0</v>
      </c>
      <c r="L23" s="6">
        <f>HLOOKUP(L$2,monthly_data_imports_by_country_thousand_tonnes[[#All],[Crude and NGLs]:[Total '[note 4']]],Calculation!$A23,FALSE)</f>
        <v>1.05</v>
      </c>
      <c r="M23" s="6">
        <f>HLOOKUP(M$2,monthly_data_imports_by_country_thousand_tonnes[[#All],[Crude and NGLs]:[Total '[note 4']]],Calculation!$A23,FALSE)</f>
        <v>11.48</v>
      </c>
      <c r="N23" s="6">
        <f>HLOOKUP(N$2,monthly_data_imports_by_country_thousand_tonnes[[#All],[Crude and NGLs]:[Total '[note 4']]],Calculation!$A23,FALSE)</f>
        <v>68.17</v>
      </c>
      <c r="O23" s="9">
        <f>HLOOKUP(O$2,monthly_data_imports_by_country_thousand_tonnes[[#All],[Crude and NGLs]:[Total '[note 4']]],Calculation!$A23,FALSE)</f>
        <v>80.709999999999994</v>
      </c>
      <c r="P23" s="37">
        <f>HLOOKUP(P$2,monthly_data_imports_by_country_thousand_tonnes[[#All],[Crude and NGLs]:[Total '[note 4']]],Calculation!$A23,FALSE)</f>
        <v>1324.66</v>
      </c>
      <c r="Q23" s="15">
        <f>HLOOKUP(Q$2,monthly_data_imports_by_country_thousand_tonnes[[#All],[Crude and NGLs]:[Total '[note 4']]],Calculation!$B23,FALSE)</f>
        <v>1221.55</v>
      </c>
      <c r="R23" s="6">
        <f>HLOOKUP(R$2,monthly_data_imports_by_country_thousand_tonnes[[#All],[Crude and NGLs]:[Total '[note 4']]],Calculation!$B23,FALSE)</f>
        <v>0</v>
      </c>
      <c r="S23" s="9">
        <f>HLOOKUP(S$2,monthly_data_imports_by_country_thousand_tonnes[[#All],[Crude and NGLs]:[Total '[note 4']]],Calculation!$B23,FALSE)</f>
        <v>1221.55</v>
      </c>
      <c r="T23" s="6">
        <f>HLOOKUP(T$2,monthly_data_imports_by_country_thousand_tonnes[[#All],[Crude and NGLs]:[Total '[note 4']]],Calculation!$B23,FALSE)</f>
        <v>0</v>
      </c>
      <c r="U23" s="6">
        <f>HLOOKUP(U$2,monthly_data_imports_by_country_thousand_tonnes[[#All],[Crude and NGLs]:[Total '[note 4']]],Calculation!$B23,FALSE)</f>
        <v>0.04</v>
      </c>
      <c r="V23" s="6">
        <f>HLOOKUP(V$2,monthly_data_imports_by_country_thousand_tonnes[[#All],[Crude and NGLs]:[Total '[note 4']]],Calculation!$B23,FALSE)</f>
        <v>0</v>
      </c>
      <c r="W23" s="6">
        <f>HLOOKUP(W$2,monthly_data_imports_by_country_thousand_tonnes[[#All],[Crude and NGLs]:[Total '[note 4']]],Calculation!$B23,FALSE)</f>
        <v>0</v>
      </c>
      <c r="X23" s="6">
        <f>HLOOKUP(X$2,monthly_data_imports_by_country_thousand_tonnes[[#All],[Crude and NGLs]:[Total '[note 4']]],Calculation!$B23,FALSE)</f>
        <v>397.27</v>
      </c>
      <c r="Y23" s="6">
        <f>HLOOKUP(Y$2,monthly_data_imports_by_country_thousand_tonnes[[#All],[Crude and NGLs]:[Total '[note 4']]],Calculation!$B23,FALSE)</f>
        <v>0</v>
      </c>
      <c r="Z23" s="6">
        <f>HLOOKUP(Z$2,monthly_data_imports_by_country_thousand_tonnes[[#All],[Crude and NGLs]:[Total '[note 4']]],Calculation!$B23,FALSE)</f>
        <v>54.3</v>
      </c>
      <c r="AA23" s="9">
        <f>HLOOKUP(AA$2,monthly_data_imports_by_country_thousand_tonnes[[#All],[Crude and NGLs]:[Total '[note 4']]],Calculation!$B23,FALSE)</f>
        <v>451.61</v>
      </c>
      <c r="AB23" s="37">
        <f>HLOOKUP(AB$2,monthly_data_imports_by_country_thousand_tonnes[[#All],[Crude and NGLs]:[Total '[note 4']]],Calculation!$B23,FALSE)</f>
        <v>1673.16</v>
      </c>
    </row>
    <row r="24" spans="1:28" ht="14.5">
      <c r="A24" s="6">
        <f t="shared" si="0"/>
        <v>1452</v>
      </c>
      <c r="B24" s="6">
        <f t="shared" si="1"/>
        <v>1716</v>
      </c>
      <c r="D24" s="20" t="s">
        <v>69</v>
      </c>
      <c r="E24" s="27">
        <f>HLOOKUP(E$2,monthly_data_imports_by_country_thousand_tonnes[[#All],[Crude and NGLs]:[Total '[note 4']]],Calculation!$A24,FALSE)</f>
        <v>378.13</v>
      </c>
      <c r="F24" s="14">
        <f>HLOOKUP(F$2,monthly_data_imports_by_country_thousand_tonnes[[#All],[Crude and NGLs]:[Total '[note 4']]],Calculation!$A24,FALSE)</f>
        <v>39.9</v>
      </c>
      <c r="G24" s="13">
        <f>HLOOKUP(G$2,monthly_data_imports_by_country_thousand_tonnes[[#All],[Crude and NGLs]:[Total '[note 4']]],Calculation!$A24,FALSE)</f>
        <v>418.03</v>
      </c>
      <c r="H24" s="14">
        <f>HLOOKUP(H$2,monthly_data_imports_by_country_thousand_tonnes[[#All],[Crude and NGLs]:[Total '[note 4']]],Calculation!$A24,FALSE)</f>
        <v>53.81</v>
      </c>
      <c r="I24" s="14">
        <f>HLOOKUP(I$2,monthly_data_imports_by_country_thousand_tonnes[[#All],[Crude and NGLs]:[Total '[note 4']]],Calculation!$A24,FALSE)</f>
        <v>11.29</v>
      </c>
      <c r="J24" s="14">
        <f>HLOOKUP(J$2,monthly_data_imports_by_country_thousand_tonnes[[#All],[Crude and NGLs]:[Total '[note 4']]],Calculation!$A24,FALSE)</f>
        <v>246.59</v>
      </c>
      <c r="K24" s="14">
        <f>HLOOKUP(K$2,monthly_data_imports_by_country_thousand_tonnes[[#All],[Crude and NGLs]:[Total '[note 4']]],Calculation!$A24,FALSE)</f>
        <v>0</v>
      </c>
      <c r="L24" s="14">
        <f>HLOOKUP(L$2,monthly_data_imports_by_country_thousand_tonnes[[#All],[Crude and NGLs]:[Total '[note 4']]],Calculation!$A24,FALSE)</f>
        <v>0</v>
      </c>
      <c r="M24" s="14">
        <f>HLOOKUP(M$2,monthly_data_imports_by_country_thousand_tonnes[[#All],[Crude and NGLs]:[Total '[note 4']]],Calculation!$A24,FALSE)</f>
        <v>0</v>
      </c>
      <c r="N24" s="14">
        <f>HLOOKUP(N$2,monthly_data_imports_by_country_thousand_tonnes[[#All],[Crude and NGLs]:[Total '[note 4']]],Calculation!$A24,FALSE)</f>
        <v>17.46</v>
      </c>
      <c r="O24" s="13">
        <f>HLOOKUP(O$2,monthly_data_imports_by_country_thousand_tonnes[[#All],[Crude and NGLs]:[Total '[note 4']]],Calculation!$A24,FALSE)</f>
        <v>329.15</v>
      </c>
      <c r="P24" s="38">
        <f>HLOOKUP(P$2,monthly_data_imports_by_country_thousand_tonnes[[#All],[Crude and NGLs]:[Total '[note 4']]],Calculation!$A24,FALSE)</f>
        <v>747.18</v>
      </c>
      <c r="Q24" s="27">
        <f>HLOOKUP(Q$2,monthly_data_imports_by_country_thousand_tonnes[[#All],[Crude and NGLs]:[Total '[note 4']]],Calculation!$B24,FALSE)</f>
        <v>495.95</v>
      </c>
      <c r="R24" s="14">
        <f>HLOOKUP(R$2,monthly_data_imports_by_country_thousand_tonnes[[#All],[Crude and NGLs]:[Total '[note 4']]],Calculation!$B24,FALSE)</f>
        <v>60.13</v>
      </c>
      <c r="S24" s="13">
        <f>HLOOKUP(S$2,monthly_data_imports_by_country_thousand_tonnes[[#All],[Crude and NGLs]:[Total '[note 4']]],Calculation!$B24,FALSE)</f>
        <v>556.08000000000004</v>
      </c>
      <c r="T24" s="14">
        <f>HLOOKUP(T$2,monthly_data_imports_by_country_thousand_tonnes[[#All],[Crude and NGLs]:[Total '[note 4']]],Calculation!$B24,FALSE)</f>
        <v>40.869999999999997</v>
      </c>
      <c r="U24" s="14">
        <f>HLOOKUP(U$2,monthly_data_imports_by_country_thousand_tonnes[[#All],[Crude and NGLs]:[Total '[note 4']]],Calculation!$B24,FALSE)</f>
        <v>30</v>
      </c>
      <c r="V24" s="14">
        <f>HLOOKUP(V$2,monthly_data_imports_by_country_thousand_tonnes[[#All],[Crude and NGLs]:[Total '[note 4']]],Calculation!$B24,FALSE)</f>
        <v>15.77</v>
      </c>
      <c r="W24" s="14">
        <f>HLOOKUP(W$2,monthly_data_imports_by_country_thousand_tonnes[[#All],[Crude and NGLs]:[Total '[note 4']]],Calculation!$B24,FALSE)</f>
        <v>3.47</v>
      </c>
      <c r="X24" s="14">
        <f>HLOOKUP(X$2,monthly_data_imports_by_country_thousand_tonnes[[#All],[Crude and NGLs]:[Total '[note 4']]],Calculation!$B24,FALSE)</f>
        <v>31.31</v>
      </c>
      <c r="Y24" s="14">
        <f>HLOOKUP(Y$2,monthly_data_imports_by_country_thousand_tonnes[[#All],[Crude and NGLs]:[Total '[note 4']]],Calculation!$B24,FALSE)</f>
        <v>0</v>
      </c>
      <c r="Z24" s="14">
        <f>HLOOKUP(Z$2,monthly_data_imports_by_country_thousand_tonnes[[#All],[Crude and NGLs]:[Total '[note 4']]],Calculation!$B24,FALSE)</f>
        <v>24.56</v>
      </c>
      <c r="AA24" s="13">
        <f>HLOOKUP(AA$2,monthly_data_imports_by_country_thousand_tonnes[[#All],[Crude and NGLs]:[Total '[note 4']]],Calculation!$B24,FALSE)</f>
        <v>145.97999999999999</v>
      </c>
      <c r="AB24" s="38">
        <f>HLOOKUP(AB$2,monthly_data_imports_by_country_thousand_tonnes[[#All],[Crude and NGLs]:[Total '[note 4']]],Calculation!$B24,FALSE)</f>
        <v>702.06</v>
      </c>
    </row>
    <row r="25" spans="1:28" ht="14.5">
      <c r="A25" s="28">
        <f t="shared" si="0"/>
        <v>1453</v>
      </c>
      <c r="B25" s="29">
        <f t="shared" si="1"/>
        <v>1717</v>
      </c>
      <c r="C25" s="29"/>
      <c r="D25" s="21" t="s">
        <v>70</v>
      </c>
      <c r="E25" s="28">
        <f>HLOOKUP(E$2,monthly_data_imports_by_country_thousand_tonnes[[#All],[Crude and NGLs]:[Total '[note 4']]],Calculation!$A25,FALSE)</f>
        <v>2929.34</v>
      </c>
      <c r="F25" s="29">
        <f>HLOOKUP(F$2,monthly_data_imports_by_country_thousand_tonnes[[#All],[Crude and NGLs]:[Total '[note 4']]],Calculation!$A25,FALSE)</f>
        <v>181.98</v>
      </c>
      <c r="G25" s="30">
        <f>HLOOKUP(G$2,monthly_data_imports_by_country_thousand_tonnes[[#All],[Crude and NGLs]:[Total '[note 4']]],Calculation!$A25,FALSE)</f>
        <v>3111.32</v>
      </c>
      <c r="H25" s="29">
        <f>HLOOKUP(H$2,monthly_data_imports_by_country_thousand_tonnes[[#All],[Crude and NGLs]:[Total '[note 4']]],Calculation!$A25,FALSE)</f>
        <v>59.04</v>
      </c>
      <c r="I25" s="29">
        <f>HLOOKUP(I$2,monthly_data_imports_by_country_thousand_tonnes[[#All],[Crude and NGLs]:[Total '[note 4']]],Calculation!$A25,FALSE)</f>
        <v>331.75</v>
      </c>
      <c r="J25" s="29">
        <f>HLOOKUP(J$2,monthly_data_imports_by_country_thousand_tonnes[[#All],[Crude and NGLs]:[Total '[note 4']]],Calculation!$A25,FALSE)</f>
        <v>657.07</v>
      </c>
      <c r="K25" s="29">
        <f>HLOOKUP(K$2,monthly_data_imports_by_country_thousand_tonnes[[#All],[Crude and NGLs]:[Total '[note 4']]],Calculation!$A25,FALSE)</f>
        <v>67.03</v>
      </c>
      <c r="L25" s="29">
        <f>HLOOKUP(L$2,monthly_data_imports_by_country_thousand_tonnes[[#All],[Crude and NGLs]:[Total '[note 4']]],Calculation!$A25,FALSE)</f>
        <v>1181.06</v>
      </c>
      <c r="M25" s="29">
        <f>HLOOKUP(M$2,monthly_data_imports_by_country_thousand_tonnes[[#All],[Crude and NGLs]:[Total '[note 4']]],Calculation!$A25,FALSE)</f>
        <v>13.09</v>
      </c>
      <c r="N25" s="29">
        <f>HLOOKUP(N$2,monthly_data_imports_by_country_thousand_tonnes[[#All],[Crude and NGLs]:[Total '[note 4']]],Calculation!$A25,FALSE)</f>
        <v>333.54</v>
      </c>
      <c r="O25" s="29">
        <f>HLOOKUP(O$2,monthly_data_imports_by_country_thousand_tonnes[[#All],[Crude and NGLs]:[Total '[note 4']]],Calculation!$A25,FALSE)</f>
        <v>2642.58</v>
      </c>
      <c r="P25" s="39">
        <f>HLOOKUP(P$2,monthly_data_imports_by_country_thousand_tonnes[[#All],[Crude and NGLs]:[Total '[note 4']]],Calculation!$A25,FALSE)</f>
        <v>5753.9</v>
      </c>
      <c r="Q25" s="28">
        <f>HLOOKUP(Q$2,monthly_data_imports_by_country_thousand_tonnes[[#All],[Crude and NGLs]:[Total '[note 4']]],Calculation!$B25,FALSE)</f>
        <v>3617.97</v>
      </c>
      <c r="R25" s="29">
        <f>HLOOKUP(R$2,monthly_data_imports_by_country_thousand_tonnes[[#All],[Crude and NGLs]:[Total '[note 4']]],Calculation!$B25,FALSE)</f>
        <v>245.04</v>
      </c>
      <c r="S25" s="30">
        <f>HLOOKUP(S$2,monthly_data_imports_by_country_thousand_tonnes[[#All],[Crude and NGLs]:[Total '[note 4']]],Calculation!$B25,FALSE)</f>
        <v>3863.01</v>
      </c>
      <c r="T25" s="29">
        <f>HLOOKUP(T$2,monthly_data_imports_by_country_thousand_tonnes[[#All],[Crude and NGLs]:[Total '[note 4']]],Calculation!$B25,FALSE)</f>
        <v>46.29</v>
      </c>
      <c r="U25" s="29">
        <f>HLOOKUP(U$2,monthly_data_imports_by_country_thousand_tonnes[[#All],[Crude and NGLs]:[Total '[note 4']]],Calculation!$B25,FALSE)</f>
        <v>318.85000000000002</v>
      </c>
      <c r="V25" s="29">
        <f>HLOOKUP(V$2,monthly_data_imports_by_country_thousand_tonnes[[#All],[Crude and NGLs]:[Total '[note 4']]],Calculation!$B25,FALSE)</f>
        <v>919.52</v>
      </c>
      <c r="W25" s="29">
        <f>HLOOKUP(W$2,monthly_data_imports_by_country_thousand_tonnes[[#All],[Crude and NGLs]:[Total '[note 4']]],Calculation!$B25,FALSE)</f>
        <v>37.17</v>
      </c>
      <c r="X25" s="29">
        <f>HLOOKUP(X$2,monthly_data_imports_by_country_thousand_tonnes[[#All],[Crude and NGLs]:[Total '[note 4']]],Calculation!$B25,FALSE)</f>
        <v>1198.8699999999999</v>
      </c>
      <c r="Y25" s="29">
        <f>HLOOKUP(Y$2,monthly_data_imports_by_country_thousand_tonnes[[#All],[Crude and NGLs]:[Total '[note 4']]],Calculation!$B25,FALSE)</f>
        <v>13.01</v>
      </c>
      <c r="Z25" s="29">
        <f>HLOOKUP(Z$2,monthly_data_imports_by_country_thousand_tonnes[[#All],[Crude and NGLs]:[Total '[note 4']]],Calculation!$B25,FALSE)</f>
        <v>255.99</v>
      </c>
      <c r="AA25" s="29">
        <f>HLOOKUP(AA$2,monthly_data_imports_by_country_thousand_tonnes[[#All],[Crude and NGLs]:[Total '[note 4']]],Calculation!$B25,FALSE)</f>
        <v>2789.7</v>
      </c>
      <c r="AB25" s="39">
        <f>HLOOKUP(AB$2,monthly_data_imports_by_country_thousand_tonnes[[#All],[Crude and NGLs]:[Total '[note 4']]],Calculation!$B25,FALSE)</f>
        <v>6652.71</v>
      </c>
    </row>
    <row r="26" spans="1:28" ht="14.5">
      <c r="A26" s="6">
        <f t="shared" si="0"/>
        <v>1454</v>
      </c>
      <c r="B26" s="6">
        <f t="shared" si="1"/>
        <v>1718</v>
      </c>
      <c r="D26" s="20" t="s">
        <v>37</v>
      </c>
      <c r="E26" s="24">
        <f>HLOOKUP(E$2,monthly_data_imports_by_country_thousand_tonnes[[#All],[Crude and NGLs]:[Total '[note 4']]],Calculation!$A26,FALSE)</f>
        <v>0</v>
      </c>
      <c r="F26" s="25">
        <f>HLOOKUP(F$2,monthly_data_imports_by_country_thousand_tonnes[[#All],[Crude and NGLs]:[Total '[note 4']]],Calculation!$A26,FALSE)</f>
        <v>0</v>
      </c>
      <c r="G26" s="26">
        <f>HLOOKUP(G$2,monthly_data_imports_by_country_thousand_tonnes[[#All],[Crude and NGLs]:[Total '[note 4']]],Calculation!$A26,FALSE)</f>
        <v>0</v>
      </c>
      <c r="H26" s="25">
        <f>HLOOKUP(H$2,monthly_data_imports_by_country_thousand_tonnes[[#All],[Crude and NGLs]:[Total '[note 4']]],Calculation!$A26,FALSE)</f>
        <v>0.02</v>
      </c>
      <c r="I26" s="25">
        <f>HLOOKUP(I$2,monthly_data_imports_by_country_thousand_tonnes[[#All],[Crude and NGLs]:[Total '[note 4']]],Calculation!$A26,FALSE)</f>
        <v>21.44</v>
      </c>
      <c r="J26" s="25">
        <f>HLOOKUP(J$2,monthly_data_imports_by_country_thousand_tonnes[[#All],[Crude and NGLs]:[Total '[note 4']]],Calculation!$A26,FALSE)</f>
        <v>8.17</v>
      </c>
      <c r="K26" s="25">
        <f>HLOOKUP(K$2,monthly_data_imports_by_country_thousand_tonnes[[#All],[Crude and NGLs]:[Total '[note 4']]],Calculation!$A26,FALSE)</f>
        <v>0</v>
      </c>
      <c r="L26" s="25">
        <f>HLOOKUP(L$2,monthly_data_imports_by_country_thousand_tonnes[[#All],[Crude and NGLs]:[Total '[note 4']]],Calculation!$A26,FALSE)</f>
        <v>150.51</v>
      </c>
      <c r="M26" s="25">
        <f>HLOOKUP(M$2,monthly_data_imports_by_country_thousand_tonnes[[#All],[Crude and NGLs]:[Total '[note 4']]],Calculation!$A26,FALSE)</f>
        <v>0</v>
      </c>
      <c r="N26" s="25">
        <f>HLOOKUP(N$2,monthly_data_imports_by_country_thousand_tonnes[[#All],[Crude and NGLs]:[Total '[note 4']]],Calculation!$A26,FALSE)</f>
        <v>36.19</v>
      </c>
      <c r="O26" s="26">
        <f>HLOOKUP(O$2,monthly_data_imports_by_country_thousand_tonnes[[#All],[Crude and NGLs]:[Total '[note 4']]],Calculation!$A26,FALSE)</f>
        <v>216.33</v>
      </c>
      <c r="P26" s="36">
        <f>HLOOKUP(P$2,monthly_data_imports_by_country_thousand_tonnes[[#All],[Crude and NGLs]:[Total '[note 4']]],Calculation!$A26,FALSE)</f>
        <v>216.33</v>
      </c>
      <c r="Q26" s="24">
        <f>HLOOKUP(Q$2,monthly_data_imports_by_country_thousand_tonnes[[#All],[Crude and NGLs]:[Total '[note 4']]],Calculation!$B26,FALSE)</f>
        <v>0</v>
      </c>
      <c r="R26" s="25">
        <f>HLOOKUP(R$2,monthly_data_imports_by_country_thousand_tonnes[[#All],[Crude and NGLs]:[Total '[note 4']]],Calculation!$B26,FALSE)</f>
        <v>23.88</v>
      </c>
      <c r="S26" s="26">
        <f>HLOOKUP(S$2,monthly_data_imports_by_country_thousand_tonnes[[#All],[Crude and NGLs]:[Total '[note 4']]],Calculation!$B26,FALSE)</f>
        <v>23.88</v>
      </c>
      <c r="T26" s="25">
        <f>HLOOKUP(T$2,monthly_data_imports_by_country_thousand_tonnes[[#All],[Crude and NGLs]:[Total '[note 4']]],Calculation!$B26,FALSE)</f>
        <v>0.06</v>
      </c>
      <c r="U26" s="25">
        <f>HLOOKUP(U$2,monthly_data_imports_by_country_thousand_tonnes[[#All],[Crude and NGLs]:[Total '[note 4']]],Calculation!$B26,FALSE)</f>
        <v>30.26</v>
      </c>
      <c r="V26" s="25">
        <f>HLOOKUP(V$2,monthly_data_imports_by_country_thousand_tonnes[[#All],[Crude and NGLs]:[Total '[note 4']]],Calculation!$B26,FALSE)</f>
        <v>36.1</v>
      </c>
      <c r="W26" s="25">
        <f>HLOOKUP(W$2,monthly_data_imports_by_country_thousand_tonnes[[#All],[Crude and NGLs]:[Total '[note 4']]],Calculation!$B26,FALSE)</f>
        <v>0.03</v>
      </c>
      <c r="X26" s="25">
        <f>HLOOKUP(X$2,monthly_data_imports_by_country_thousand_tonnes[[#All],[Crude and NGLs]:[Total '[note 4']]],Calculation!$B26,FALSE)</f>
        <v>157.41999999999999</v>
      </c>
      <c r="Y26" s="25">
        <f>HLOOKUP(Y$2,monthly_data_imports_by_country_thousand_tonnes[[#All],[Crude and NGLs]:[Total '[note 4']]],Calculation!$B26,FALSE)</f>
        <v>10.5</v>
      </c>
      <c r="Z26" s="25">
        <f>HLOOKUP(Z$2,monthly_data_imports_by_country_thousand_tonnes[[#All],[Crude and NGLs]:[Total '[note 4']]],Calculation!$B26,FALSE)</f>
        <v>21.39</v>
      </c>
      <c r="AA26" s="26">
        <f>HLOOKUP(AA$2,monthly_data_imports_by_country_thousand_tonnes[[#All],[Crude and NGLs]:[Total '[note 4']]],Calculation!$B26,FALSE)</f>
        <v>255.76</v>
      </c>
      <c r="AB26" s="36">
        <f>HLOOKUP(AB$2,monthly_data_imports_by_country_thousand_tonnes[[#All],[Crude and NGLs]:[Total '[note 4']]],Calculation!$B26,FALSE)</f>
        <v>279.64</v>
      </c>
    </row>
    <row r="27" spans="1:28" ht="14.5">
      <c r="A27" s="6">
        <f t="shared" si="0"/>
        <v>1455</v>
      </c>
      <c r="B27" s="6">
        <f t="shared" si="1"/>
        <v>1719</v>
      </c>
      <c r="D27" s="20" t="s">
        <v>38</v>
      </c>
      <c r="E27" s="15">
        <f>HLOOKUP(E$2,monthly_data_imports_by_country_thousand_tonnes[[#All],[Crude and NGLs]:[Total '[note 4']]],Calculation!$A27,FALSE)</f>
        <v>95.75</v>
      </c>
      <c r="F27" s="6">
        <f>HLOOKUP(F$2,monthly_data_imports_by_country_thousand_tonnes[[#All],[Crude and NGLs]:[Total '[note 4']]],Calculation!$A27,FALSE)</f>
        <v>0</v>
      </c>
      <c r="G27" s="9">
        <f>HLOOKUP(G$2,monthly_data_imports_by_country_thousand_tonnes[[#All],[Crude and NGLs]:[Total '[note 4']]],Calculation!$A27,FALSE)</f>
        <v>95.75</v>
      </c>
      <c r="H27" s="6">
        <f>HLOOKUP(H$2,monthly_data_imports_by_country_thousand_tonnes[[#All],[Crude and NGLs]:[Total '[note 4']]],Calculation!$A27,FALSE)</f>
        <v>0</v>
      </c>
      <c r="I27" s="6">
        <f>HLOOKUP(I$2,monthly_data_imports_by_country_thousand_tonnes[[#All],[Crude and NGLs]:[Total '[note 4']]],Calculation!$A27,FALSE)</f>
        <v>0</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0.63</v>
      </c>
      <c r="M27" s="6">
        <f>HLOOKUP(M$2,monthly_data_imports_by_country_thousand_tonnes[[#All],[Crude and NGLs]:[Total '[note 4']]],Calculation!$A27,FALSE)</f>
        <v>0</v>
      </c>
      <c r="N27" s="6">
        <f>HLOOKUP(N$2,monthly_data_imports_by_country_thousand_tonnes[[#All],[Crude and NGLs]:[Total '[note 4']]],Calculation!$A27,FALSE)</f>
        <v>0.2</v>
      </c>
      <c r="O27" s="9">
        <f>HLOOKUP(O$2,monthly_data_imports_by_country_thousand_tonnes[[#All],[Crude and NGLs]:[Total '[note 4']]],Calculation!$A27,FALSE)</f>
        <v>0.83</v>
      </c>
      <c r="P27" s="37">
        <f>HLOOKUP(P$2,monthly_data_imports_by_country_thousand_tonnes[[#All],[Crude and NGLs]:[Total '[note 4']]],Calculation!$A27,FALSE)</f>
        <v>96.58</v>
      </c>
      <c r="Q27" s="15">
        <f>HLOOKUP(Q$2,monthly_data_imports_by_country_thousand_tonnes[[#All],[Crude and NGLs]:[Total '[note 4']]],Calculation!$B27,FALSE)</f>
        <v>0</v>
      </c>
      <c r="R27" s="6">
        <f>HLOOKUP(R$2,monthly_data_imports_by_country_thousand_tonnes[[#All],[Crude and NGLs]:[Total '[note 4']]],Calculation!$B27,FALSE)</f>
        <v>0</v>
      </c>
      <c r="S27" s="9">
        <f>HLOOKUP(S$2,monthly_data_imports_by_country_thousand_tonnes[[#All],[Crude and NGLs]:[Total '[note 4']]],Calculation!$B27,FALSE)</f>
        <v>0</v>
      </c>
      <c r="T27" s="6">
        <f>HLOOKUP(T$2,monthly_data_imports_by_country_thousand_tonnes[[#All],[Crude and NGLs]:[Total '[note 4']]],Calculation!$B27,FALSE)</f>
        <v>0</v>
      </c>
      <c r="U27" s="6">
        <f>HLOOKUP(U$2,monthly_data_imports_by_country_thousand_tonnes[[#All],[Crude and NGLs]:[Total '[note 4']]],Calculation!$B27,FALSE)</f>
        <v>0</v>
      </c>
      <c r="V27" s="6">
        <f>HLOOKUP(V$2,monthly_data_imports_by_country_thousand_tonnes[[#All],[Crude and NGLs]:[Total '[note 4']]],Calculation!$B27,FALSE)</f>
        <v>0</v>
      </c>
      <c r="W27" s="6">
        <f>HLOOKUP(W$2,monthly_data_imports_by_country_thousand_tonnes[[#All],[Crude and NGLs]:[Total '[note 4']]],Calculation!$B27,FALSE)</f>
        <v>0</v>
      </c>
      <c r="X27" s="6">
        <f>HLOOKUP(X$2,monthly_data_imports_by_country_thousand_tonnes[[#All],[Crude and NGLs]:[Total '[note 4']]],Calculation!$B27,FALSE)</f>
        <v>0</v>
      </c>
      <c r="Y27" s="6">
        <f>HLOOKUP(Y$2,monthly_data_imports_by_country_thousand_tonnes[[#All],[Crude and NGLs]:[Total '[note 4']]],Calculation!$B27,FALSE)</f>
        <v>0</v>
      </c>
      <c r="Z27" s="6">
        <f>HLOOKUP(Z$2,monthly_data_imports_by_country_thousand_tonnes[[#All],[Crude and NGLs]:[Total '[note 4']]],Calculation!$B27,FALSE)</f>
        <v>7.0000000000000007E-2</v>
      </c>
      <c r="AA27" s="9">
        <f>HLOOKUP(AA$2,monthly_data_imports_by_country_thousand_tonnes[[#All],[Crude and NGLs]:[Total '[note 4']]],Calculation!$B27,FALSE)</f>
        <v>7.0000000000000007E-2</v>
      </c>
      <c r="AB27" s="37">
        <f>HLOOKUP(AB$2,monthly_data_imports_by_country_thousand_tonnes[[#All],[Crude and NGLs]:[Total '[note 4']]],Calculation!$B27,FALSE)</f>
        <v>7.0000000000000007E-2</v>
      </c>
    </row>
    <row r="28" spans="1:28" ht="14.5">
      <c r="A28" s="6">
        <f t="shared" si="0"/>
        <v>1456</v>
      </c>
      <c r="B28" s="6">
        <f t="shared" si="1"/>
        <v>1720</v>
      </c>
      <c r="D28" s="20" t="s">
        <v>39</v>
      </c>
      <c r="E28" s="15">
        <f>HLOOKUP(E$2,monthly_data_imports_by_country_thousand_tonnes[[#All],[Crude and NGLs]:[Total '[note 4']]],Calculation!$A28,FALSE)</f>
        <v>0</v>
      </c>
      <c r="F28" s="6">
        <f>HLOOKUP(F$2,monthly_data_imports_by_country_thousand_tonnes[[#All],[Crude and NGLs]:[Total '[note 4']]],Calculation!$A28,FALSE)</f>
        <v>0.1</v>
      </c>
      <c r="G28" s="9">
        <f>HLOOKUP(G$2,monthly_data_imports_by_country_thousand_tonnes[[#All],[Crude and NGLs]:[Total '[note 4']]],Calculation!$A28,FALSE)</f>
        <v>0.1</v>
      </c>
      <c r="H28" s="6">
        <f>HLOOKUP(H$2,monthly_data_imports_by_country_thousand_tonnes[[#All],[Crude and NGLs]:[Total '[note 4']]],Calculation!$A28,FALSE)</f>
        <v>0</v>
      </c>
      <c r="I28" s="6">
        <f>HLOOKUP(I$2,monthly_data_imports_by_country_thousand_tonnes[[#All],[Crude and NGLs]:[Total '[note 4']]],Calculation!$A28,FALSE)</f>
        <v>0</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v>
      </c>
      <c r="O28" s="9">
        <f>HLOOKUP(O$2,monthly_data_imports_by_country_thousand_tonnes[[#All],[Crude and NGLs]:[Total '[note 4']]],Calculation!$A28,FALSE)</f>
        <v>0</v>
      </c>
      <c r="P28" s="37">
        <f>HLOOKUP(P$2,monthly_data_imports_by_country_thousand_tonnes[[#All],[Crude and NGLs]:[Total '[note 4']]],Calculation!$A28,FALSE)</f>
        <v>0.1</v>
      </c>
      <c r="Q28" s="15">
        <f>HLOOKUP(Q$2,monthly_data_imports_by_country_thousand_tonnes[[#All],[Crude and NGLs]:[Total '[note 4']]],Calculation!$B28,FALSE)</f>
        <v>0</v>
      </c>
      <c r="R28" s="6">
        <f>HLOOKUP(R$2,monthly_data_imports_by_country_thousand_tonnes[[#All],[Crude and NGLs]:[Total '[note 4']]],Calculation!$B28,FALSE)</f>
        <v>0</v>
      </c>
      <c r="S28" s="9">
        <f>HLOOKUP(S$2,monthly_data_imports_by_country_thousand_tonnes[[#All],[Crude and NGLs]:[Total '[note 4']]],Calculation!$B28,FALSE)</f>
        <v>0</v>
      </c>
      <c r="T28" s="6">
        <f>HLOOKUP(T$2,monthly_data_imports_by_country_thousand_tonnes[[#All],[Crude and NGLs]:[Total '[note 4']]],Calculation!$B28,FALSE)</f>
        <v>0</v>
      </c>
      <c r="U28" s="6">
        <f>HLOOKUP(U$2,monthly_data_imports_by_country_thousand_tonnes[[#All],[Crude and NGLs]:[Total '[note 4']]],Calculation!$B28,FALSE)</f>
        <v>0</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v>
      </c>
      <c r="AA28" s="9">
        <f>HLOOKUP(AA$2,monthly_data_imports_by_country_thousand_tonnes[[#All],[Crude and NGLs]:[Total '[note 4']]],Calculation!$B28,FALSE)</f>
        <v>0</v>
      </c>
      <c r="AB28" s="37">
        <f>HLOOKUP(AB$2,monthly_data_imports_by_country_thousand_tonnes[[#All],[Crude and NGLs]:[Total '[note 4']]],Calculation!$B28,FALSE)</f>
        <v>0</v>
      </c>
    </row>
    <row r="29" spans="1:28" ht="14.5">
      <c r="A29" s="6">
        <f t="shared" si="0"/>
        <v>1457</v>
      </c>
      <c r="B29" s="6">
        <f t="shared" si="1"/>
        <v>1721</v>
      </c>
      <c r="D29" s="20" t="s">
        <v>40</v>
      </c>
      <c r="E29" s="15">
        <f>HLOOKUP(E$2,monthly_data_imports_by_country_thousand_tonnes[[#All],[Crude and NGLs]:[Total '[note 4']]],Calculation!$A29,FALSE)</f>
        <v>0</v>
      </c>
      <c r="F29" s="6">
        <f>HLOOKUP(F$2,monthly_data_imports_by_country_thousand_tonnes[[#All],[Crude and NGLs]:[Total '[note 4']]],Calculation!$A29,FALSE)</f>
        <v>0</v>
      </c>
      <c r="G29" s="9">
        <f>HLOOKUP(G$2,monthly_data_imports_by_country_thousand_tonnes[[#All],[Crude and NGLs]:[Total '[note 4']]],Calculation!$A29,FALSE)</f>
        <v>0</v>
      </c>
      <c r="H29" s="6">
        <f>HLOOKUP(H$2,monthly_data_imports_by_country_thousand_tonnes[[#All],[Crude and NGLs]:[Total '[note 4']]],Calculation!$A29,FALSE)</f>
        <v>7.0000000000000007E-2</v>
      </c>
      <c r="I29" s="6">
        <f>HLOOKUP(I$2,monthly_data_imports_by_country_thousand_tonnes[[#All],[Crude and NGLs]:[Total '[note 4']]],Calculation!$A29,FALSE)</f>
        <v>0</v>
      </c>
      <c r="J29" s="6">
        <f>HLOOKUP(J$2,monthly_data_imports_by_country_thousand_tonnes[[#All],[Crude and NGLs]:[Total '[note 4']]],Calculation!$A29,FALSE)</f>
        <v>14.63</v>
      </c>
      <c r="K29" s="6">
        <f>HLOOKUP(K$2,monthly_data_imports_by_country_thousand_tonnes[[#All],[Crude and NGLs]:[Total '[note 4']]],Calculation!$A29,FALSE)</f>
        <v>0</v>
      </c>
      <c r="L29" s="6">
        <f>HLOOKUP(L$2,monthly_data_imports_by_country_thousand_tonnes[[#All],[Crude and NGLs]:[Total '[note 4']]],Calculation!$A29,FALSE)</f>
        <v>41.71</v>
      </c>
      <c r="M29" s="6">
        <f>HLOOKUP(M$2,monthly_data_imports_by_country_thousand_tonnes[[#All],[Crude and NGLs]:[Total '[note 4']]],Calculation!$A29,FALSE)</f>
        <v>0.5</v>
      </c>
      <c r="N29" s="6">
        <f>HLOOKUP(N$2,monthly_data_imports_by_country_thousand_tonnes[[#All],[Crude and NGLs]:[Total '[note 4']]],Calculation!$A29,FALSE)</f>
        <v>30.35</v>
      </c>
      <c r="O29" s="9">
        <f>HLOOKUP(O$2,monthly_data_imports_by_country_thousand_tonnes[[#All],[Crude and NGLs]:[Total '[note 4']]],Calculation!$A29,FALSE)</f>
        <v>87.26</v>
      </c>
      <c r="P29" s="37">
        <f>HLOOKUP(P$2,monthly_data_imports_by_country_thousand_tonnes[[#All],[Crude and NGLs]:[Total '[note 4']]],Calculation!$A29,FALSE)</f>
        <v>87.26</v>
      </c>
      <c r="Q29" s="15">
        <f>HLOOKUP(Q$2,monthly_data_imports_by_country_thousand_tonnes[[#All],[Crude and NGLs]:[Total '[note 4']]],Calculation!$B29,FALSE)</f>
        <v>0</v>
      </c>
      <c r="R29" s="6">
        <f>HLOOKUP(R$2,monthly_data_imports_by_country_thousand_tonnes[[#All],[Crude and NGLs]:[Total '[note 4']]],Calculation!$B29,FALSE)</f>
        <v>22.18</v>
      </c>
      <c r="S29" s="9">
        <f>HLOOKUP(S$2,monthly_data_imports_by_country_thousand_tonnes[[#All],[Crude and NGLs]:[Total '[note 4']]],Calculation!$B29,FALSE)</f>
        <v>22.18</v>
      </c>
      <c r="T29" s="6">
        <f>HLOOKUP(T$2,monthly_data_imports_by_country_thousand_tonnes[[#All],[Crude and NGLs]:[Total '[note 4']]],Calculation!$B29,FALSE)</f>
        <v>0.08</v>
      </c>
      <c r="U29" s="6">
        <f>HLOOKUP(U$2,monthly_data_imports_by_country_thousand_tonnes[[#All],[Crude and NGLs]:[Total '[note 4']]],Calculation!$B29,FALSE)</f>
        <v>0</v>
      </c>
      <c r="V29" s="6">
        <f>HLOOKUP(V$2,monthly_data_imports_by_country_thousand_tonnes[[#All],[Crude and NGLs]:[Total '[note 4']]],Calculation!$B29,FALSE)</f>
        <v>0</v>
      </c>
      <c r="W29" s="6">
        <f>HLOOKUP(W$2,monthly_data_imports_by_country_thousand_tonnes[[#All],[Crude and NGLs]:[Total '[note 4']]],Calculation!$B29,FALSE)</f>
        <v>0</v>
      </c>
      <c r="X29" s="6">
        <f>HLOOKUP(X$2,monthly_data_imports_by_country_thousand_tonnes[[#All],[Crude and NGLs]:[Total '[note 4']]],Calculation!$B29,FALSE)</f>
        <v>0</v>
      </c>
      <c r="Y29" s="6">
        <f>HLOOKUP(Y$2,monthly_data_imports_by_country_thousand_tonnes[[#All],[Crude and NGLs]:[Total '[note 4']]],Calculation!$B29,FALSE)</f>
        <v>0</v>
      </c>
      <c r="Z29" s="6">
        <f>HLOOKUP(Z$2,monthly_data_imports_by_country_thousand_tonnes[[#All],[Crude and NGLs]:[Total '[note 4']]],Calculation!$B29,FALSE)</f>
        <v>22.44</v>
      </c>
      <c r="AA29" s="9">
        <f>HLOOKUP(AA$2,monthly_data_imports_by_country_thousand_tonnes[[#All],[Crude and NGLs]:[Total '[note 4']]],Calculation!$B29,FALSE)</f>
        <v>22.52</v>
      </c>
      <c r="AB29" s="37">
        <f>HLOOKUP(AB$2,monthly_data_imports_by_country_thousand_tonnes[[#All],[Crude and NGLs]:[Total '[note 4']]],Calculation!$B29,FALSE)</f>
        <v>44.7</v>
      </c>
    </row>
    <row r="30" spans="1:28" ht="14.5">
      <c r="A30" s="6">
        <f t="shared" si="0"/>
        <v>1458</v>
      </c>
      <c r="B30" s="6">
        <f t="shared" si="1"/>
        <v>1722</v>
      </c>
      <c r="D30" s="20" t="s">
        <v>41</v>
      </c>
      <c r="E30" s="15">
        <f>HLOOKUP(E$2,monthly_data_imports_by_country_thousand_tonnes[[#All],[Crude and NGLs]:[Total '[note 4']]],Calculation!$A30,FALSE)</f>
        <v>0</v>
      </c>
      <c r="F30" s="6">
        <f>HLOOKUP(F$2,monthly_data_imports_by_country_thousand_tonnes[[#All],[Crude and NGLs]:[Total '[note 4']]],Calculation!$A30,FALSE)</f>
        <v>17.52</v>
      </c>
      <c r="G30" s="9">
        <f>HLOOKUP(G$2,monthly_data_imports_by_country_thousand_tonnes[[#All],[Crude and NGLs]:[Total '[note 4']]],Calculation!$A30,FALSE)</f>
        <v>17.52</v>
      </c>
      <c r="H30" s="6">
        <f>HLOOKUP(H$2,monthly_data_imports_by_country_thousand_tonnes[[#All],[Crude and NGLs]:[Total '[note 4']]],Calculation!$A30,FALSE)</f>
        <v>0</v>
      </c>
      <c r="I30" s="6">
        <f>HLOOKUP(I$2,monthly_data_imports_by_country_thousand_tonnes[[#All],[Crude and NGLs]:[Total '[note 4']]],Calculation!$A30,FALSE)</f>
        <v>0.03</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0.01</v>
      </c>
      <c r="M30" s="6">
        <f>HLOOKUP(M$2,monthly_data_imports_by_country_thousand_tonnes[[#All],[Crude and NGLs]:[Total '[note 4']]],Calculation!$A30,FALSE)</f>
        <v>0</v>
      </c>
      <c r="N30" s="6">
        <f>HLOOKUP(N$2,monthly_data_imports_by_country_thousand_tonnes[[#All],[Crude and NGLs]:[Total '[note 4']]],Calculation!$A30,FALSE)</f>
        <v>3.82</v>
      </c>
      <c r="O30" s="9">
        <f>HLOOKUP(O$2,monthly_data_imports_by_country_thousand_tonnes[[#All],[Crude and NGLs]:[Total '[note 4']]],Calculation!$A30,FALSE)</f>
        <v>3.86</v>
      </c>
      <c r="P30" s="37">
        <f>HLOOKUP(P$2,monthly_data_imports_by_country_thousand_tonnes[[#All],[Crude and NGLs]:[Total '[note 4']]],Calculation!$A30,FALSE)</f>
        <v>21.38</v>
      </c>
      <c r="Q30" s="15">
        <f>HLOOKUP(Q$2,monthly_data_imports_by_country_thousand_tonnes[[#All],[Crude and NGLs]:[Total '[note 4']]],Calculation!$B30,FALSE)</f>
        <v>0</v>
      </c>
      <c r="R30" s="6">
        <f>HLOOKUP(R$2,monthly_data_imports_by_country_thousand_tonnes[[#All],[Crude and NGLs]:[Total '[note 4']]],Calculation!$B30,FALSE)</f>
        <v>11.67</v>
      </c>
      <c r="S30" s="9">
        <f>HLOOKUP(S$2,monthly_data_imports_by_country_thousand_tonnes[[#All],[Crude and NGLs]:[Total '[note 4']]],Calculation!$B30,FALSE)</f>
        <v>11.67</v>
      </c>
      <c r="T30" s="6">
        <f>HLOOKUP(T$2,monthly_data_imports_by_country_thousand_tonnes[[#All],[Crude and NGLs]:[Total '[note 4']]],Calculation!$B30,FALSE)</f>
        <v>0</v>
      </c>
      <c r="U30" s="6">
        <f>HLOOKUP(U$2,monthly_data_imports_by_country_thousand_tonnes[[#All],[Crude and NGLs]:[Total '[note 4']]],Calculation!$B30,FALSE)</f>
        <v>0.04</v>
      </c>
      <c r="V30" s="6">
        <f>HLOOKUP(V$2,monthly_data_imports_by_country_thousand_tonnes[[#All],[Crude and NGLs]:[Total '[note 4']]],Calculation!$B30,FALSE)</f>
        <v>0</v>
      </c>
      <c r="W30" s="6">
        <f>HLOOKUP(W$2,monthly_data_imports_by_country_thousand_tonnes[[#All],[Crude and NGLs]:[Total '[note 4']]],Calculation!$B30,FALSE)</f>
        <v>0</v>
      </c>
      <c r="X30" s="6">
        <f>HLOOKUP(X$2,monthly_data_imports_by_country_thousand_tonnes[[#All],[Crude and NGLs]:[Total '[note 4']]],Calculation!$B30,FALSE)</f>
        <v>0</v>
      </c>
      <c r="Y30" s="6">
        <f>HLOOKUP(Y$2,monthly_data_imports_by_country_thousand_tonnes[[#All],[Crude and NGLs]:[Total '[note 4']]],Calculation!$B30,FALSE)</f>
        <v>0</v>
      </c>
      <c r="Z30" s="6">
        <f>HLOOKUP(Z$2,monthly_data_imports_by_country_thousand_tonnes[[#All],[Crude and NGLs]:[Total '[note 4']]],Calculation!$B30,FALSE)</f>
        <v>10.63</v>
      </c>
      <c r="AA30" s="9">
        <f>HLOOKUP(AA$2,monthly_data_imports_by_country_thousand_tonnes[[#All],[Crude and NGLs]:[Total '[note 4']]],Calculation!$B30,FALSE)</f>
        <v>10.67</v>
      </c>
      <c r="AB30" s="37">
        <f>HLOOKUP(AB$2,monthly_data_imports_by_country_thousand_tonnes[[#All],[Crude and NGLs]:[Total '[note 4']]],Calculation!$B30,FALSE)</f>
        <v>22.34</v>
      </c>
    </row>
    <row r="31" spans="1:28" ht="14.5">
      <c r="A31" s="6">
        <f t="shared" si="0"/>
        <v>1459</v>
      </c>
      <c r="B31" s="6">
        <f t="shared" si="1"/>
        <v>1723</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129.05000000000001</v>
      </c>
      <c r="K31" s="6">
        <f>HLOOKUP(K$2,monthly_data_imports_by_country_thousand_tonnes[[#All],[Crude and NGLs]:[Total '[note 4']]],Calculation!$A31,FALSE)</f>
        <v>0</v>
      </c>
      <c r="L31" s="6">
        <f>HLOOKUP(L$2,monthly_data_imports_by_country_thousand_tonnes[[#All],[Crude and NGLs]:[Total '[note 4']]],Calculation!$A31,FALSE)</f>
        <v>40.75</v>
      </c>
      <c r="M31" s="6">
        <f>HLOOKUP(M$2,monthly_data_imports_by_country_thousand_tonnes[[#All],[Crude and NGLs]:[Total '[note 4']]],Calculation!$A31,FALSE)</f>
        <v>0</v>
      </c>
      <c r="N31" s="6">
        <f>HLOOKUP(N$2,monthly_data_imports_by_country_thousand_tonnes[[#All],[Crude and NGLs]:[Total '[note 4']]],Calculation!$A31,FALSE)</f>
        <v>1.87</v>
      </c>
      <c r="O31" s="9">
        <f>HLOOKUP(O$2,monthly_data_imports_by_country_thousand_tonnes[[#All],[Crude and NGLs]:[Total '[note 4']]],Calculation!$A31,FALSE)</f>
        <v>171.67</v>
      </c>
      <c r="P31" s="37">
        <f>HLOOKUP(P$2,monthly_data_imports_by_country_thousand_tonnes[[#All],[Crude and NGLs]:[Total '[note 4']]],Calculation!$A31,FALSE)</f>
        <v>171.67</v>
      </c>
      <c r="Q31" s="15">
        <f>HLOOKUP(Q$2,monthly_data_imports_by_country_thousand_tonnes[[#All],[Crude and NGLs]:[Total '[note 4']]],Calculation!$B31,FALSE)</f>
        <v>0.31</v>
      </c>
      <c r="R31" s="6">
        <f>HLOOKUP(R$2,monthly_data_imports_by_country_thousand_tonnes[[#All],[Crude and NGLs]:[Total '[note 4']]],Calculation!$B31,FALSE)</f>
        <v>0</v>
      </c>
      <c r="S31" s="9">
        <f>HLOOKUP(S$2,monthly_data_imports_by_country_thousand_tonnes[[#All],[Crude and NGLs]:[Total '[note 4']]],Calculation!$B31,FALSE)</f>
        <v>0.31</v>
      </c>
      <c r="T31" s="6">
        <f>HLOOKUP(T$2,monthly_data_imports_by_country_thousand_tonnes[[#All],[Crude and NGLs]:[Total '[note 4']]],Calculation!$B31,FALSE)</f>
        <v>0</v>
      </c>
      <c r="U31" s="6">
        <f>HLOOKUP(U$2,monthly_data_imports_by_country_thousand_tonnes[[#All],[Crude and NGLs]:[Total '[note 4']]],Calculation!$B31,FALSE)</f>
        <v>0</v>
      </c>
      <c r="V31" s="6">
        <f>HLOOKUP(V$2,monthly_data_imports_by_country_thousand_tonnes[[#All],[Crude and NGLs]:[Total '[note 4']]],Calculation!$B31,FALSE)</f>
        <v>92.93</v>
      </c>
      <c r="W31" s="6">
        <f>HLOOKUP(W$2,monthly_data_imports_by_country_thousand_tonnes[[#All],[Crude and NGLs]:[Total '[note 4']]],Calculation!$B31,FALSE)</f>
        <v>0</v>
      </c>
      <c r="X31" s="6">
        <f>HLOOKUP(X$2,monthly_data_imports_by_country_thousand_tonnes[[#All],[Crude and NGLs]:[Total '[note 4']]],Calculation!$B31,FALSE)</f>
        <v>0</v>
      </c>
      <c r="Y31" s="6">
        <f>HLOOKUP(Y$2,monthly_data_imports_by_country_thousand_tonnes[[#All],[Crude and NGLs]:[Total '[note 4']]],Calculation!$B31,FALSE)</f>
        <v>0</v>
      </c>
      <c r="Z31" s="6">
        <f>HLOOKUP(Z$2,monthly_data_imports_by_country_thousand_tonnes[[#All],[Crude and NGLs]:[Total '[note 4']]],Calculation!$B31,FALSE)</f>
        <v>0.34</v>
      </c>
      <c r="AA31" s="9">
        <f>HLOOKUP(AA$2,monthly_data_imports_by_country_thousand_tonnes[[#All],[Crude and NGLs]:[Total '[note 4']]],Calculation!$B31,FALSE)</f>
        <v>93.27</v>
      </c>
      <c r="AB31" s="37">
        <f>HLOOKUP(AB$2,monthly_data_imports_by_country_thousand_tonnes[[#All],[Crude and NGLs]:[Total '[note 4']]],Calculation!$B31,FALSE)</f>
        <v>93.58</v>
      </c>
    </row>
    <row r="32" spans="1:28" ht="14.5">
      <c r="A32" s="6">
        <f t="shared" si="0"/>
        <v>1460</v>
      </c>
      <c r="B32" s="6">
        <f t="shared" si="1"/>
        <v>1724</v>
      </c>
      <c r="D32" s="20" t="s">
        <v>86</v>
      </c>
      <c r="E32" s="15">
        <f>HLOOKUP(E$2,monthly_data_imports_by_country_thousand_tonnes[[#All],[Crude and NGLs]:[Total '[note 4']]],Calculation!$A32,FALSE)</f>
        <v>0</v>
      </c>
      <c r="F32" s="6">
        <f>HLOOKUP(F$2,monthly_data_imports_by_country_thousand_tonnes[[#All],[Crude and NGLs]:[Total '[note 4']]],Calculation!$A32,FALSE)</f>
        <v>90.07</v>
      </c>
      <c r="G32" s="9">
        <f>HLOOKUP(G$2,monthly_data_imports_by_country_thousand_tonnes[[#All],[Crude and NGLs]:[Total '[note 4']]],Calculation!$A32,FALSE)</f>
        <v>90.07</v>
      </c>
      <c r="H32" s="6">
        <f>HLOOKUP(H$2,monthly_data_imports_by_country_thousand_tonnes[[#All],[Crude and NGLs]:[Total '[note 4']]],Calculation!$A32,FALSE)</f>
        <v>0</v>
      </c>
      <c r="I32" s="6">
        <f>HLOOKUP(I$2,monthly_data_imports_by_country_thousand_tonnes[[#All],[Crude and NGLs]:[Total '[note 4']]],Calculation!$A32,FALSE)</f>
        <v>17.53</v>
      </c>
      <c r="J32" s="6">
        <f>HLOOKUP(J$2,monthly_data_imports_by_country_thousand_tonnes[[#All],[Crude and NGLs]:[Total '[note 4']]],Calculation!$A32,FALSE)</f>
        <v>13.08</v>
      </c>
      <c r="K32" s="6">
        <f>HLOOKUP(K$2,monthly_data_imports_by_country_thousand_tonnes[[#All],[Crude and NGLs]:[Total '[note 4']]],Calculation!$A32,FALSE)</f>
        <v>9.31</v>
      </c>
      <c r="L32" s="6">
        <f>HLOOKUP(L$2,monthly_data_imports_by_country_thousand_tonnes[[#All],[Crude and NGLs]:[Total '[note 4']]],Calculation!$A32,FALSE)</f>
        <v>3.63</v>
      </c>
      <c r="M32" s="6">
        <f>HLOOKUP(M$2,monthly_data_imports_by_country_thousand_tonnes[[#All],[Crude and NGLs]:[Total '[note 4']]],Calculation!$A32,FALSE)</f>
        <v>0.02</v>
      </c>
      <c r="N32" s="6">
        <f>HLOOKUP(N$2,monthly_data_imports_by_country_thousand_tonnes[[#All],[Crude and NGLs]:[Total '[note 4']]],Calculation!$A32,FALSE)</f>
        <v>0.81</v>
      </c>
      <c r="O32" s="9">
        <f>HLOOKUP(O$2,monthly_data_imports_by_country_thousand_tonnes[[#All],[Crude and NGLs]:[Total '[note 4']]],Calculation!$A32,FALSE)</f>
        <v>44.38</v>
      </c>
      <c r="P32" s="37">
        <f>HLOOKUP(P$2,monthly_data_imports_by_country_thousand_tonnes[[#All],[Crude and NGLs]:[Total '[note 4']]],Calculation!$A32,FALSE)</f>
        <v>134.44999999999999</v>
      </c>
      <c r="Q32" s="15">
        <f>HLOOKUP(Q$2,monthly_data_imports_by_country_thousand_tonnes[[#All],[Crude and NGLs]:[Total '[note 4']]],Calculation!$B32,FALSE)</f>
        <v>0</v>
      </c>
      <c r="R32" s="6">
        <f>HLOOKUP(R$2,monthly_data_imports_by_country_thousand_tonnes[[#All],[Crude and NGLs]:[Total '[note 4']]],Calculation!$B32,FALSE)</f>
        <v>0</v>
      </c>
      <c r="S32" s="9">
        <f>HLOOKUP(S$2,monthly_data_imports_by_country_thousand_tonnes[[#All],[Crude and NGLs]:[Total '[note 4']]],Calculation!$B32,FALSE)</f>
        <v>0</v>
      </c>
      <c r="T32" s="6">
        <f>HLOOKUP(T$2,monthly_data_imports_by_country_thousand_tonnes[[#All],[Crude and NGLs]:[Total '[note 4']]],Calculation!$B32,FALSE)</f>
        <v>0.04</v>
      </c>
      <c r="U32" s="6">
        <f>HLOOKUP(U$2,monthly_data_imports_by_country_thousand_tonnes[[#All],[Crude and NGLs]:[Total '[note 4']]],Calculation!$B32,FALSE)</f>
        <v>0</v>
      </c>
      <c r="V32" s="6">
        <f>HLOOKUP(V$2,monthly_data_imports_by_country_thousand_tonnes[[#All],[Crude and NGLs]:[Total '[note 4']]],Calculation!$B32,FALSE)</f>
        <v>0</v>
      </c>
      <c r="W32" s="6">
        <f>HLOOKUP(W$2,monthly_data_imports_by_country_thousand_tonnes[[#All],[Crude and NGLs]:[Total '[note 4']]],Calculation!$B32,FALSE)</f>
        <v>0</v>
      </c>
      <c r="X32" s="6">
        <f>HLOOKUP(X$2,monthly_data_imports_by_country_thousand_tonnes[[#All],[Crude and NGLs]:[Total '[note 4']]],Calculation!$B32,FALSE)</f>
        <v>0</v>
      </c>
      <c r="Y32" s="6">
        <f>HLOOKUP(Y$2,monthly_data_imports_by_country_thousand_tonnes[[#All],[Crude and NGLs]:[Total '[note 4']]],Calculation!$B32,FALSE)</f>
        <v>0.01</v>
      </c>
      <c r="Z32" s="6">
        <f>HLOOKUP(Z$2,monthly_data_imports_by_country_thousand_tonnes[[#All],[Crude and NGLs]:[Total '[note 4']]],Calculation!$B32,FALSE)</f>
        <v>26.83</v>
      </c>
      <c r="AA32" s="9">
        <f>HLOOKUP(AA$2,monthly_data_imports_by_country_thousand_tonnes[[#All],[Crude and NGLs]:[Total '[note 4']]],Calculation!$B32,FALSE)</f>
        <v>26.88</v>
      </c>
      <c r="AB32" s="37">
        <f>HLOOKUP(AB$2,monthly_data_imports_by_country_thousand_tonnes[[#All],[Crude and NGLs]:[Total '[note 4']]],Calculation!$B32,FALSE)</f>
        <v>26.88</v>
      </c>
    </row>
    <row r="33" spans="1:28" ht="14.5">
      <c r="A33" s="6">
        <f t="shared" si="0"/>
        <v>1461</v>
      </c>
      <c r="B33" s="6">
        <f t="shared" si="1"/>
        <v>1725</v>
      </c>
      <c r="D33" s="20" t="s">
        <v>43</v>
      </c>
      <c r="E33" s="15">
        <f>HLOOKUP(E$2,monthly_data_imports_by_country_thousand_tonnes[[#All],[Crude and NGLs]:[Total '[note 4']]],Calculation!$A33,FALSE)</f>
        <v>0</v>
      </c>
      <c r="F33" s="6">
        <f>HLOOKUP(F$2,monthly_data_imports_by_country_thousand_tonnes[[#All],[Crude and NGLs]:[Total '[note 4']]],Calculation!$A33,FALSE)</f>
        <v>3.49</v>
      </c>
      <c r="G33" s="9">
        <f>HLOOKUP(G$2,monthly_data_imports_by_country_thousand_tonnes[[#All],[Crude and NGLs]:[Total '[note 4']]],Calculation!$A33,FALSE)</f>
        <v>3.49</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294.52</v>
      </c>
      <c r="K33" s="6">
        <f>HLOOKUP(K$2,monthly_data_imports_by_country_thousand_tonnes[[#All],[Crude and NGLs]:[Total '[note 4']]],Calculation!$A33,FALSE)</f>
        <v>0</v>
      </c>
      <c r="L33" s="6">
        <f>HLOOKUP(L$2,monthly_data_imports_by_country_thousand_tonnes[[#All],[Crude and NGLs]:[Total '[note 4']]],Calculation!$A33,FALSE)</f>
        <v>29.99</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324.51</v>
      </c>
      <c r="P33" s="37">
        <f>HLOOKUP(P$2,monthly_data_imports_by_country_thousand_tonnes[[#All],[Crude and NGLs]:[Total '[note 4']]],Calculation!$A33,FALSE)</f>
        <v>328</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345.42</v>
      </c>
      <c r="W33" s="6">
        <f>HLOOKUP(W$2,monthly_data_imports_by_country_thousand_tonnes[[#All],[Crude and NGLs]:[Total '[note 4']]],Calculation!$B33,FALSE)</f>
        <v>4.2300000000000004</v>
      </c>
      <c r="X33" s="6">
        <f>HLOOKUP(X$2,monthly_data_imports_by_country_thousand_tonnes[[#All],[Crude and NGLs]:[Total '[note 4']]],Calculation!$B33,FALSE)</f>
        <v>0</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349.65</v>
      </c>
      <c r="AB33" s="37">
        <f>HLOOKUP(AB$2,monthly_data_imports_by_country_thousand_tonnes[[#All],[Crude and NGLs]:[Total '[note 4']]],Calculation!$B33,FALSE)</f>
        <v>349.65</v>
      </c>
    </row>
    <row r="34" spans="1:28" ht="14.5">
      <c r="A34" s="6">
        <f t="shared" si="0"/>
        <v>1462</v>
      </c>
      <c r="B34" s="6">
        <f t="shared" si="1"/>
        <v>1726</v>
      </c>
      <c r="D34" s="20" t="s">
        <v>88</v>
      </c>
      <c r="E34" s="15">
        <f>HLOOKUP(E$2,monthly_data_imports_by_country_thousand_tonnes[[#All],[Crude and NGLs]:[Total '[note 4']]],Calculation!$A34,FALSE)</f>
        <v>297.58999999999997</v>
      </c>
      <c r="F34" s="6">
        <f>HLOOKUP(F$2,monthly_data_imports_by_country_thousand_tonnes[[#All],[Crude and NGLs]:[Total '[note 4']]],Calculation!$A34,FALSE)</f>
        <v>0</v>
      </c>
      <c r="G34" s="9">
        <f>HLOOKUP(G$2,monthly_data_imports_by_country_thousand_tonnes[[#All],[Crude and NGLs]:[Total '[note 4']]],Calculation!$A34,FALSE)</f>
        <v>297.58999999999997</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297.58999999999997</v>
      </c>
      <c r="Q34" s="15">
        <f>HLOOKUP(Q$2,monthly_data_imports_by_country_thousand_tonnes[[#All],[Crude and NGLs]:[Total '[note 4']]],Calculation!$B34,FALSE)</f>
        <v>310.99</v>
      </c>
      <c r="R34" s="6">
        <f>HLOOKUP(R$2,monthly_data_imports_by_country_thousand_tonnes[[#All],[Crude and NGLs]:[Total '[note 4']]],Calculation!$B34,FALSE)</f>
        <v>0</v>
      </c>
      <c r="S34" s="9">
        <f>HLOOKUP(S$2,monthly_data_imports_by_country_thousand_tonnes[[#All],[Crude and NGLs]:[Total '[note 4']]],Calculation!$B34,FALSE)</f>
        <v>310.99</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310.99</v>
      </c>
    </row>
    <row r="35" spans="1:28" ht="14.5">
      <c r="A35" s="6">
        <f t="shared" si="0"/>
        <v>1463</v>
      </c>
      <c r="B35" s="6">
        <f t="shared" si="1"/>
        <v>1727</v>
      </c>
      <c r="D35" s="20" t="s">
        <v>44</v>
      </c>
      <c r="E35" s="15">
        <f>HLOOKUP(E$2,monthly_data_imports_by_country_thousand_tonnes[[#All],[Crude and NGLs]:[Total '[note 4']]],Calculation!$A35,FALSE)</f>
        <v>0</v>
      </c>
      <c r="F35" s="6">
        <f>HLOOKUP(F$2,monthly_data_imports_by_country_thousand_tonnes[[#All],[Crude and NGLs]:[Total '[note 4']]],Calculation!$A35,FALSE)</f>
        <v>65.709999999999994</v>
      </c>
      <c r="G35" s="9">
        <f>HLOOKUP(G$2,monthly_data_imports_by_country_thousand_tonnes[[#All],[Crude and NGLs]:[Total '[note 4']]],Calculation!$A35,FALSE)</f>
        <v>65.709999999999994</v>
      </c>
      <c r="H35" s="6">
        <f>HLOOKUP(H$2,monthly_data_imports_by_country_thousand_tonnes[[#All],[Crude and NGLs]:[Total '[note 4']]],Calculation!$A35,FALSE)</f>
        <v>0.14000000000000001</v>
      </c>
      <c r="I35" s="6">
        <f>HLOOKUP(I$2,monthly_data_imports_by_country_thousand_tonnes[[#All],[Crude and NGLs]:[Total '[note 4']]],Calculation!$A35,FALSE)</f>
        <v>76.569999999999993</v>
      </c>
      <c r="J35" s="6">
        <f>HLOOKUP(J$2,monthly_data_imports_by_country_thousand_tonnes[[#All],[Crude and NGLs]:[Total '[note 4']]],Calculation!$A35,FALSE)</f>
        <v>67.23</v>
      </c>
      <c r="K35" s="6">
        <f>HLOOKUP(K$2,monthly_data_imports_by_country_thousand_tonnes[[#All],[Crude and NGLs]:[Total '[note 4']]],Calculation!$A35,FALSE)</f>
        <v>0</v>
      </c>
      <c r="L35" s="6">
        <f>HLOOKUP(L$2,monthly_data_imports_by_country_thousand_tonnes[[#All],[Crude and NGLs]:[Total '[note 4']]],Calculation!$A35,FALSE)</f>
        <v>341.51</v>
      </c>
      <c r="M35" s="6">
        <f>HLOOKUP(M$2,monthly_data_imports_by_country_thousand_tonnes[[#All],[Crude and NGLs]:[Total '[note 4']]],Calculation!$A35,FALSE)</f>
        <v>4.08</v>
      </c>
      <c r="N35" s="6">
        <f>HLOOKUP(N$2,monthly_data_imports_by_country_thousand_tonnes[[#All],[Crude and NGLs]:[Total '[note 4']]],Calculation!$A35,FALSE)</f>
        <v>102.84</v>
      </c>
      <c r="O35" s="9">
        <f>HLOOKUP(O$2,monthly_data_imports_by_country_thousand_tonnes[[#All],[Crude and NGLs]:[Total '[note 4']]],Calculation!$A35,FALSE)</f>
        <v>592.37</v>
      </c>
      <c r="P35" s="37">
        <f>HLOOKUP(P$2,monthly_data_imports_by_country_thousand_tonnes[[#All],[Crude and NGLs]:[Total '[note 4']]],Calculation!$A35,FALSE)</f>
        <v>658.08</v>
      </c>
      <c r="Q35" s="15">
        <f>HLOOKUP(Q$2,monthly_data_imports_by_country_thousand_tonnes[[#All],[Crude and NGLs]:[Total '[note 4']]],Calculation!$B35,FALSE)</f>
        <v>0</v>
      </c>
      <c r="R35" s="6">
        <f>HLOOKUP(R$2,monthly_data_imports_by_country_thousand_tonnes[[#All],[Crude and NGLs]:[Total '[note 4']]],Calculation!$B35,FALSE)</f>
        <v>104.81</v>
      </c>
      <c r="S35" s="9">
        <f>HLOOKUP(S$2,monthly_data_imports_by_country_thousand_tonnes[[#All],[Crude and NGLs]:[Total '[note 4']]],Calculation!$B35,FALSE)</f>
        <v>104.81</v>
      </c>
      <c r="T35" s="6">
        <f>HLOOKUP(T$2,monthly_data_imports_by_country_thousand_tonnes[[#All],[Crude and NGLs]:[Total '[note 4']]],Calculation!$B35,FALSE)</f>
        <v>0.12</v>
      </c>
      <c r="U35" s="6">
        <f>HLOOKUP(U$2,monthly_data_imports_by_country_thousand_tonnes[[#All],[Crude and NGLs]:[Total '[note 4']]],Calculation!$B35,FALSE)</f>
        <v>180.45</v>
      </c>
      <c r="V35" s="6">
        <f>HLOOKUP(V$2,monthly_data_imports_by_country_thousand_tonnes[[#All],[Crude and NGLs]:[Total '[note 4']]],Calculation!$B35,FALSE)</f>
        <v>72.59</v>
      </c>
      <c r="W35" s="6">
        <f>HLOOKUP(W$2,monthly_data_imports_by_country_thousand_tonnes[[#All],[Crude and NGLs]:[Total '[note 4']]],Calculation!$B35,FALSE)</f>
        <v>0.03</v>
      </c>
      <c r="X35" s="6">
        <f>HLOOKUP(X$2,monthly_data_imports_by_country_thousand_tonnes[[#All],[Crude and NGLs]:[Total '[note 4']]],Calculation!$B35,FALSE)</f>
        <v>312.12</v>
      </c>
      <c r="Y35" s="6">
        <f>HLOOKUP(Y$2,monthly_data_imports_by_country_thousand_tonnes[[#All],[Crude and NGLs]:[Total '[note 4']]],Calculation!$B35,FALSE)</f>
        <v>3.35</v>
      </c>
      <c r="Z35" s="6">
        <f>HLOOKUP(Z$2,monthly_data_imports_by_country_thousand_tonnes[[#All],[Crude and NGLs]:[Total '[note 4']]],Calculation!$B35,FALSE)</f>
        <v>149.33000000000001</v>
      </c>
      <c r="AA35" s="9">
        <f>HLOOKUP(AA$2,monthly_data_imports_by_country_thousand_tonnes[[#All],[Crude and NGLs]:[Total '[note 4']]],Calculation!$B35,FALSE)</f>
        <v>717.99</v>
      </c>
      <c r="AB35" s="37">
        <f>HLOOKUP(AB$2,monthly_data_imports_by_country_thousand_tonnes[[#All],[Crude and NGLs]:[Total '[note 4']]],Calculation!$B35,FALSE)</f>
        <v>822.8</v>
      </c>
    </row>
    <row r="36" spans="1:28" ht="14.5">
      <c r="A36" s="6">
        <f t="shared" si="0"/>
        <v>1464</v>
      </c>
      <c r="B36" s="6">
        <f t="shared" si="1"/>
        <v>1728</v>
      </c>
      <c r="D36" s="20" t="s">
        <v>45</v>
      </c>
      <c r="E36" s="15">
        <f>HLOOKUP(E$2,monthly_data_imports_by_country_thousand_tonnes[[#All],[Crude and NGLs]:[Total '[note 4']]],Calculation!$A36,FALSE)</f>
        <v>141.13</v>
      </c>
      <c r="F36" s="6">
        <f>HLOOKUP(F$2,monthly_data_imports_by_country_thousand_tonnes[[#All],[Crude and NGLs]:[Total '[note 4']]],Calculation!$A36,FALSE)</f>
        <v>0</v>
      </c>
      <c r="G36" s="9">
        <f>HLOOKUP(G$2,monthly_data_imports_by_country_thousand_tonnes[[#All],[Crude and NGLs]:[Total '[note 4']]],Calculation!$A36,FALSE)</f>
        <v>141.13</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0</v>
      </c>
      <c r="P36" s="37">
        <f>HLOOKUP(P$2,monthly_data_imports_by_country_thousand_tonnes[[#All],[Crude and NGLs]:[Total '[note 4']]],Calculation!$A36,FALSE)</f>
        <v>141.13</v>
      </c>
      <c r="Q36" s="15">
        <f>HLOOKUP(Q$2,monthly_data_imports_by_country_thousand_tonnes[[#All],[Crude and NGLs]:[Total '[note 4']]],Calculation!$B36,FALSE)</f>
        <v>126.84</v>
      </c>
      <c r="R36" s="6">
        <f>HLOOKUP(R$2,monthly_data_imports_by_country_thousand_tonnes[[#All],[Crude and NGLs]:[Total '[note 4']]],Calculation!$B36,FALSE)</f>
        <v>0</v>
      </c>
      <c r="S36" s="9">
        <f>HLOOKUP(S$2,monthly_data_imports_by_country_thousand_tonnes[[#All],[Crude and NGLs]:[Total '[note 4']]],Calculation!$B36,FALSE)</f>
        <v>126.84</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0</v>
      </c>
      <c r="W36" s="6">
        <f>HLOOKUP(W$2,monthly_data_imports_by_country_thousand_tonnes[[#All],[Crude and NGLs]:[Total '[note 4']]],Calculation!$B36,FALSE)</f>
        <v>0</v>
      </c>
      <c r="X36" s="6">
        <f>HLOOKUP(X$2,monthly_data_imports_by_country_thousand_tonnes[[#All],[Crude and NGLs]:[Total '[note 4']]],Calculation!$B36,FALSE)</f>
        <v>0</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0</v>
      </c>
      <c r="AB36" s="37">
        <f>HLOOKUP(AB$2,monthly_data_imports_by_country_thousand_tonnes[[#All],[Crude and NGLs]:[Total '[note 4']]],Calculation!$B36,FALSE)</f>
        <v>126.84</v>
      </c>
    </row>
    <row r="37" spans="1:28" ht="14.5">
      <c r="A37" s="6">
        <f t="shared" si="0"/>
        <v>1465</v>
      </c>
      <c r="B37" s="6">
        <f t="shared" si="1"/>
        <v>1729</v>
      </c>
      <c r="D37" s="20" t="s">
        <v>46</v>
      </c>
      <c r="E37" s="15">
        <f>HLOOKUP(E$2,monthly_data_imports_by_country_thousand_tonnes[[#All],[Crude and NGLs]:[Total '[note 4']]],Calculation!$A37,FALSE)</f>
        <v>2185.56</v>
      </c>
      <c r="F37" s="6">
        <f>HLOOKUP(F$2,monthly_data_imports_by_country_thousand_tonnes[[#All],[Crude and NGLs]:[Total '[note 4']]],Calculation!$A37,FALSE)</f>
        <v>0</v>
      </c>
      <c r="G37" s="9">
        <f>HLOOKUP(G$2,monthly_data_imports_by_country_thousand_tonnes[[#All],[Crude and NGLs]:[Total '[note 4']]],Calculation!$A37,FALSE)</f>
        <v>2185.56</v>
      </c>
      <c r="H37" s="6">
        <f>HLOOKUP(H$2,monthly_data_imports_by_country_thousand_tonnes[[#All],[Crude and NGLs]:[Total '[note 4']]],Calculation!$A37,FALSE)</f>
        <v>0</v>
      </c>
      <c r="I37" s="6">
        <f>HLOOKUP(I$2,monthly_data_imports_by_country_thousand_tonnes[[#All],[Crude and NGLs]:[Total '[note 4']]],Calculation!$A37,FALSE)</f>
        <v>30.74</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0</v>
      </c>
      <c r="O37" s="9">
        <f>HLOOKUP(O$2,monthly_data_imports_by_country_thousand_tonnes[[#All],[Crude and NGLs]:[Total '[note 4']]],Calculation!$A37,FALSE)</f>
        <v>30.74</v>
      </c>
      <c r="P37" s="37">
        <f>HLOOKUP(P$2,monthly_data_imports_by_country_thousand_tonnes[[#All],[Crude and NGLs]:[Total '[note 4']]],Calculation!$A37,FALSE)</f>
        <v>2216.3000000000002</v>
      </c>
      <c r="Q37" s="15">
        <f>HLOOKUP(Q$2,monthly_data_imports_by_country_thousand_tonnes[[#All],[Crude and NGLs]:[Total '[note 4']]],Calculation!$B37,FALSE)</f>
        <v>1114.93</v>
      </c>
      <c r="R37" s="6">
        <f>HLOOKUP(R$2,monthly_data_imports_by_country_thousand_tonnes[[#All],[Crude and NGLs]:[Total '[note 4']]],Calculation!$B37,FALSE)</f>
        <v>0</v>
      </c>
      <c r="S37" s="9">
        <f>HLOOKUP(S$2,monthly_data_imports_by_country_thousand_tonnes[[#All],[Crude and NGLs]:[Total '[note 4']]],Calculation!$B37,FALSE)</f>
        <v>1114.93</v>
      </c>
      <c r="T37" s="6">
        <f>HLOOKUP(T$2,monthly_data_imports_by_country_thousand_tonnes[[#All],[Crude and NGLs]:[Total '[note 4']]],Calculation!$B37,FALSE)</f>
        <v>0</v>
      </c>
      <c r="U37" s="6">
        <f>HLOOKUP(U$2,monthly_data_imports_by_country_thousand_tonnes[[#All],[Crude and NGLs]:[Total '[note 4']]],Calculation!$B37,FALSE)</f>
        <v>60.01</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16.100000000000001</v>
      </c>
      <c r="AA37" s="9">
        <f>HLOOKUP(AA$2,monthly_data_imports_by_country_thousand_tonnes[[#All],[Crude and NGLs]:[Total '[note 4']]],Calculation!$B37,FALSE)</f>
        <v>76.11</v>
      </c>
      <c r="AB37" s="37">
        <f>HLOOKUP(AB$2,monthly_data_imports_by_country_thousand_tonnes[[#All],[Crude and NGLs]:[Total '[note 4']]],Calculation!$B37,FALSE)</f>
        <v>1191.04</v>
      </c>
    </row>
    <row r="38" spans="1:28" ht="14.5">
      <c r="A38" s="6">
        <f t="shared" si="0"/>
        <v>1466</v>
      </c>
      <c r="B38" s="6">
        <f t="shared" si="1"/>
        <v>1730</v>
      </c>
      <c r="D38" s="20" t="s">
        <v>89</v>
      </c>
      <c r="E38" s="15">
        <f>HLOOKUP(E$2,monthly_data_imports_by_country_thousand_tonnes[[#All],[Crude and NGLs]:[Total '[note 4']]],Calculation!$A38,FALSE)</f>
        <v>0</v>
      </c>
      <c r="F38" s="6">
        <f>HLOOKUP(F$2,monthly_data_imports_by_country_thousand_tonnes[[#All],[Crude and NGLs]:[Total '[note 4']]],Calculation!$A38,FALSE)</f>
        <v>0</v>
      </c>
      <c r="G38" s="9">
        <f>HLOOKUP(G$2,monthly_data_imports_by_country_thousand_tonnes[[#All],[Crude and NGLs]:[Total '[note 4']]],Calculation!$A38,FALSE)</f>
        <v>0</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32.21</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32.21</v>
      </c>
      <c r="P38" s="37">
        <f>HLOOKUP(P$2,monthly_data_imports_by_country_thousand_tonnes[[#All],[Crude and NGLs]:[Total '[note 4']]],Calculation!$A38,FALSE)</f>
        <v>32.21</v>
      </c>
      <c r="Q38" s="15">
        <f>HLOOKUP(Q$2,monthly_data_imports_by_country_thousand_tonnes[[#All],[Crude and NGLs]:[Total '[note 4']]],Calculation!$B38,FALSE)</f>
        <v>0</v>
      </c>
      <c r="R38" s="6">
        <f>HLOOKUP(R$2,monthly_data_imports_by_country_thousand_tonnes[[#All],[Crude and NGLs]:[Total '[note 4']]],Calculation!$B38,FALSE)</f>
        <v>0</v>
      </c>
      <c r="S38" s="9">
        <f>HLOOKUP(S$2,monthly_data_imports_by_country_thousand_tonnes[[#All],[Crude and NGLs]:[Total '[note 4']]],Calculation!$B38,FALSE)</f>
        <v>0</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45.13</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45.13</v>
      </c>
      <c r="AB38" s="37">
        <f>HLOOKUP(AB$2,monthly_data_imports_by_country_thousand_tonnes[[#All],[Crude and NGLs]:[Total '[note 4']]],Calculation!$B38,FALSE)</f>
        <v>45.13</v>
      </c>
    </row>
    <row r="39" spans="1:28" ht="14.5">
      <c r="A39" s="6">
        <f t="shared" si="0"/>
        <v>1467</v>
      </c>
      <c r="B39" s="6">
        <f t="shared" si="1"/>
        <v>1731</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1468</v>
      </c>
      <c r="B40" s="6">
        <f t="shared" si="1"/>
        <v>1732</v>
      </c>
      <c r="D40" s="20" t="s">
        <v>48</v>
      </c>
      <c r="E40" s="15">
        <f>HLOOKUP(E$2,monthly_data_imports_by_country_thousand_tonnes[[#All],[Crude and NGLs]:[Total '[note 4']]],Calculation!$A40,FALSE)</f>
        <v>0</v>
      </c>
      <c r="F40" s="6">
        <f>HLOOKUP(F$2,monthly_data_imports_by_country_thousand_tonnes[[#All],[Crude and NGLs]:[Total '[note 4']]],Calculation!$A40,FALSE)</f>
        <v>31.7</v>
      </c>
      <c r="G40" s="9">
        <f>HLOOKUP(G$2,monthly_data_imports_by_country_thousand_tonnes[[#All],[Crude and NGLs]:[Total '[note 4']]],Calculation!$A40,FALSE)</f>
        <v>31.7</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130.82</v>
      </c>
      <c r="K40" s="6">
        <f>HLOOKUP(K$2,monthly_data_imports_by_country_thousand_tonnes[[#All],[Crude and NGLs]:[Total '[note 4']]],Calculation!$A40,FALSE)</f>
        <v>0</v>
      </c>
      <c r="L40" s="6">
        <f>HLOOKUP(L$2,monthly_data_imports_by_country_thousand_tonnes[[#All],[Crude and NGLs]:[Total '[note 4']]],Calculation!$A40,FALSE)</f>
        <v>0</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130.82</v>
      </c>
      <c r="P40" s="37">
        <f>HLOOKUP(P$2,monthly_data_imports_by_country_thousand_tonnes[[#All],[Crude and NGLs]:[Total '[note 4']]],Calculation!$A40,FALSE)</f>
        <v>162.52000000000001</v>
      </c>
      <c r="Q40" s="15">
        <f>HLOOKUP(Q$2,monthly_data_imports_by_country_thousand_tonnes[[#All],[Crude and NGLs]:[Total '[note 4']]],Calculation!$B40,FALSE)</f>
        <v>0</v>
      </c>
      <c r="R40" s="6">
        <f>HLOOKUP(R$2,monthly_data_imports_by_country_thousand_tonnes[[#All],[Crude and NGLs]:[Total '[note 4']]],Calculation!$B40,FALSE)</f>
        <v>57.06</v>
      </c>
      <c r="S40" s="9">
        <f>HLOOKUP(S$2,monthly_data_imports_by_country_thousand_tonnes[[#All],[Crude and NGLs]:[Total '[note 4']]],Calculation!$B40,FALSE)</f>
        <v>57.06</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59.9</v>
      </c>
      <c r="W40" s="6">
        <f>HLOOKUP(W$2,monthly_data_imports_by_country_thousand_tonnes[[#All],[Crude and NGLs]:[Total '[note 4']]],Calculation!$B40,FALSE)</f>
        <v>0</v>
      </c>
      <c r="X40" s="6">
        <f>HLOOKUP(X$2,monthly_data_imports_by_country_thousand_tonnes[[#All],[Crude and NGLs]:[Total '[note 4']]],Calculation!$B40,FALSE)</f>
        <v>38.119999999999997</v>
      </c>
      <c r="Y40" s="6">
        <f>HLOOKUP(Y$2,monthly_data_imports_by_country_thousand_tonnes[[#All],[Crude and NGLs]:[Total '[note 4']]],Calculation!$B40,FALSE)</f>
        <v>0</v>
      </c>
      <c r="Z40" s="6">
        <f>HLOOKUP(Z$2,monthly_data_imports_by_country_thousand_tonnes[[#All],[Crude and NGLs]:[Total '[note 4']]],Calculation!$B40,FALSE)</f>
        <v>0.28000000000000003</v>
      </c>
      <c r="AA40" s="9">
        <f>HLOOKUP(AA$2,monthly_data_imports_by_country_thousand_tonnes[[#All],[Crude and NGLs]:[Total '[note 4']]],Calculation!$B40,FALSE)</f>
        <v>98.3</v>
      </c>
      <c r="AB40" s="37">
        <f>HLOOKUP(AB$2,monthly_data_imports_by_country_thousand_tonnes[[#All],[Crude and NGLs]:[Total '[note 4']]],Calculation!$B40,FALSE)</f>
        <v>155.36000000000001</v>
      </c>
    </row>
    <row r="41" spans="1:28" ht="14.5">
      <c r="A41" s="6">
        <f t="shared" si="0"/>
        <v>1469</v>
      </c>
      <c r="B41" s="6">
        <f t="shared" si="1"/>
        <v>1733</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0</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0</v>
      </c>
      <c r="M41" s="6">
        <f>HLOOKUP(M$2,monthly_data_imports_by_country_thousand_tonnes[[#All],[Crude and NGLs]:[Total '[note 4']]],Calculation!$A41,FALSE)</f>
        <v>0</v>
      </c>
      <c r="N41" s="6">
        <f>HLOOKUP(N$2,monthly_data_imports_by_country_thousand_tonnes[[#All],[Crude and NGLs]:[Total '[note 4']]],Calculation!$A41,FALSE)</f>
        <v>1.51</v>
      </c>
      <c r="O41" s="9">
        <f>HLOOKUP(O$2,monthly_data_imports_by_country_thousand_tonnes[[#All],[Crude and NGLs]:[Total '[note 4']]],Calculation!$A41,FALSE)</f>
        <v>1.51</v>
      </c>
      <c r="P41" s="37">
        <f>HLOOKUP(P$2,monthly_data_imports_by_country_thousand_tonnes[[#All],[Crude and NGLs]:[Total '[note 4']]],Calculation!$A41,FALSE)</f>
        <v>1.51</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0</v>
      </c>
      <c r="V41" s="6">
        <f>HLOOKUP(V$2,monthly_data_imports_by_country_thousand_tonnes[[#All],[Crude and NGLs]:[Total '[note 4']]],Calculation!$B41,FALSE)</f>
        <v>0</v>
      </c>
      <c r="W41" s="6">
        <f>HLOOKUP(W$2,monthly_data_imports_by_country_thousand_tonnes[[#All],[Crude and NGLs]:[Total '[note 4']]],Calculation!$B41,FALSE)</f>
        <v>0</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7</v>
      </c>
      <c r="AA41" s="9">
        <f>HLOOKUP(AA$2,monthly_data_imports_by_country_thousand_tonnes[[#All],[Crude and NGLs]:[Total '[note 4']]],Calculation!$B41,FALSE)</f>
        <v>7</v>
      </c>
      <c r="AB41" s="37">
        <f>HLOOKUP(AB$2,monthly_data_imports_by_country_thousand_tonnes[[#All],[Crude and NGLs]:[Total '[note 4']]],Calculation!$B41,FALSE)</f>
        <v>7</v>
      </c>
    </row>
    <row r="42" spans="1:28" ht="14.5">
      <c r="A42" s="6">
        <f t="shared" si="0"/>
        <v>1470</v>
      </c>
      <c r="B42" s="6">
        <f t="shared" si="1"/>
        <v>1734</v>
      </c>
      <c r="D42" s="20" t="s">
        <v>49</v>
      </c>
      <c r="E42" s="15">
        <f>HLOOKUP(E$2,monthly_data_imports_by_country_thousand_tonnes[[#All],[Crude and NGLs]:[Total '[note 4']]],Calculation!$A42,FALSE)</f>
        <v>0.02</v>
      </c>
      <c r="F42" s="6">
        <f>HLOOKUP(F$2,monthly_data_imports_by_country_thousand_tonnes[[#All],[Crude and NGLs]:[Total '[note 4']]],Calculation!$A42,FALSE)</f>
        <v>0.06</v>
      </c>
      <c r="G42" s="9">
        <f>HLOOKUP(G$2,monthly_data_imports_by_country_thousand_tonnes[[#All],[Crude and NGLs]:[Total '[note 4']]],Calculation!$A42,FALSE)</f>
        <v>0.08</v>
      </c>
      <c r="H42" s="6">
        <f>HLOOKUP(H$2,monthly_data_imports_by_country_thousand_tonnes[[#All],[Crude and NGLs]:[Total '[note 4']]],Calculation!$A42,FALSE)</f>
        <v>0</v>
      </c>
      <c r="I42" s="6">
        <f>HLOOKUP(I$2,monthly_data_imports_by_country_thousand_tonnes[[#All],[Crude and NGLs]:[Total '[note 4']]],Calculation!$A42,FALSE)</f>
        <v>80.2</v>
      </c>
      <c r="J42" s="6">
        <f>HLOOKUP(J$2,monthly_data_imports_by_country_thousand_tonnes[[#All],[Crude and NGLs]:[Total '[note 4']]],Calculation!$A42,FALSE)</f>
        <v>0</v>
      </c>
      <c r="K42" s="6">
        <f>HLOOKUP(K$2,monthly_data_imports_by_country_thousand_tonnes[[#All],[Crude and NGLs]:[Total '[note 4']]],Calculation!$A42,FALSE)</f>
        <v>0</v>
      </c>
      <c r="L42" s="6">
        <f>HLOOKUP(L$2,monthly_data_imports_by_country_thousand_tonnes[[#All],[Crude and NGLs]:[Total '[note 4']]],Calculation!$A42,FALSE)</f>
        <v>0</v>
      </c>
      <c r="M42" s="6">
        <f>HLOOKUP(M$2,monthly_data_imports_by_country_thousand_tonnes[[#All],[Crude and NGLs]:[Total '[note 4']]],Calculation!$A42,FALSE)</f>
        <v>0</v>
      </c>
      <c r="N42" s="6">
        <f>HLOOKUP(N$2,monthly_data_imports_by_country_thousand_tonnes[[#All],[Crude and NGLs]:[Total '[note 4']]],Calculation!$A42,FALSE)</f>
        <v>0.19</v>
      </c>
      <c r="O42" s="9">
        <f>HLOOKUP(O$2,monthly_data_imports_by_country_thousand_tonnes[[#All],[Crude and NGLs]:[Total '[note 4']]],Calculation!$A42,FALSE)</f>
        <v>80.39</v>
      </c>
      <c r="P42" s="37">
        <f>HLOOKUP(P$2,monthly_data_imports_by_country_thousand_tonnes[[#All],[Crude and NGLs]:[Total '[note 4']]],Calculation!$A42,FALSE)</f>
        <v>80.47</v>
      </c>
      <c r="Q42" s="15">
        <f>HLOOKUP(Q$2,monthly_data_imports_by_country_thousand_tonnes[[#All],[Crude and NGLs]:[Total '[note 4']]],Calculation!$B42,FALSE)</f>
        <v>0</v>
      </c>
      <c r="R42" s="6">
        <f>HLOOKUP(R$2,monthly_data_imports_by_country_thousand_tonnes[[#All],[Crude and NGLs]:[Total '[note 4']]],Calculation!$B42,FALSE)</f>
        <v>47.55</v>
      </c>
      <c r="S42" s="9">
        <f>HLOOKUP(S$2,monthly_data_imports_by_country_thousand_tonnes[[#All],[Crude and NGLs]:[Total '[note 4']]],Calculation!$B42,FALSE)</f>
        <v>47.55</v>
      </c>
      <c r="T42" s="6">
        <f>HLOOKUP(T$2,monthly_data_imports_by_country_thousand_tonnes[[#All],[Crude and NGLs]:[Total '[note 4']]],Calculation!$B42,FALSE)</f>
        <v>0</v>
      </c>
      <c r="U42" s="6">
        <f>HLOOKUP(U$2,monthly_data_imports_by_country_thousand_tonnes[[#All],[Crude and NGLs]:[Total '[note 4']]],Calculation!$B42,FALSE)</f>
        <v>36.54</v>
      </c>
      <c r="V42" s="6">
        <f>HLOOKUP(V$2,monthly_data_imports_by_country_thousand_tonnes[[#All],[Crude and NGLs]:[Total '[note 4']]],Calculation!$B42,FALSE)</f>
        <v>29.38</v>
      </c>
      <c r="W42" s="6">
        <f>HLOOKUP(W$2,monthly_data_imports_by_country_thousand_tonnes[[#All],[Crude and NGLs]:[Total '[note 4']]],Calculation!$B42,FALSE)</f>
        <v>0</v>
      </c>
      <c r="X42" s="6">
        <f>HLOOKUP(X$2,monthly_data_imports_by_country_thousand_tonnes[[#All],[Crude and NGLs]:[Total '[note 4']]],Calculation!$B42,FALSE)</f>
        <v>33.700000000000003</v>
      </c>
      <c r="Y42" s="6">
        <f>HLOOKUP(Y$2,monthly_data_imports_by_country_thousand_tonnes[[#All],[Crude and NGLs]:[Total '[note 4']]],Calculation!$B42,FALSE)</f>
        <v>0</v>
      </c>
      <c r="Z42" s="6">
        <f>HLOOKUP(Z$2,monthly_data_imports_by_country_thousand_tonnes[[#All],[Crude and NGLs]:[Total '[note 4']]],Calculation!$B42,FALSE)</f>
        <v>4.95</v>
      </c>
      <c r="AA42" s="9">
        <f>HLOOKUP(AA$2,monthly_data_imports_by_country_thousand_tonnes[[#All],[Crude and NGLs]:[Total '[note 4']]],Calculation!$B42,FALSE)</f>
        <v>104.57</v>
      </c>
      <c r="AB42" s="37">
        <f>HLOOKUP(AB$2,monthly_data_imports_by_country_thousand_tonnes[[#All],[Crude and NGLs]:[Total '[note 4']]],Calculation!$B42,FALSE)</f>
        <v>152.12</v>
      </c>
    </row>
    <row r="43" spans="1:28" ht="14.5">
      <c r="A43" s="6">
        <f t="shared" si="0"/>
        <v>1471</v>
      </c>
      <c r="B43" s="6">
        <f t="shared" si="1"/>
        <v>1735</v>
      </c>
      <c r="D43" s="20" t="s">
        <v>50</v>
      </c>
      <c r="E43" s="15">
        <f>HLOOKUP(E$2,monthly_data_imports_by_country_thousand_tonnes[[#All],[Crude and NGLs]:[Total '[note 4']]],Calculation!$A43,FALSE)</f>
        <v>142.32</v>
      </c>
      <c r="F43" s="6">
        <f>HLOOKUP(F$2,monthly_data_imports_by_country_thousand_tonnes[[#All],[Crude and NGLs]:[Total '[note 4']]],Calculation!$A43,FALSE)</f>
        <v>0</v>
      </c>
      <c r="G43" s="9">
        <f>HLOOKUP(G$2,monthly_data_imports_by_country_thousand_tonnes[[#All],[Crude and NGLs]:[Total '[note 4']]],Calculation!$A43,FALSE)</f>
        <v>142.32</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0.02</v>
      </c>
      <c r="O43" s="9">
        <f>HLOOKUP(O$2,monthly_data_imports_by_country_thousand_tonnes[[#All],[Crude and NGLs]:[Total '[note 4']]],Calculation!$A43,FALSE)</f>
        <v>0.02</v>
      </c>
      <c r="P43" s="37">
        <f>HLOOKUP(P$2,monthly_data_imports_by_country_thousand_tonnes[[#All],[Crude and NGLs]:[Total '[note 4']]],Calculation!$A43,FALSE)</f>
        <v>142.34</v>
      </c>
      <c r="Q43" s="15">
        <f>HLOOKUP(Q$2,monthly_data_imports_by_country_thousand_tonnes[[#All],[Crude and NGLs]:[Total '[note 4']]],Calculation!$B43,FALSE)</f>
        <v>216.2</v>
      </c>
      <c r="R43" s="6">
        <f>HLOOKUP(R$2,monthly_data_imports_by_country_thousand_tonnes[[#All],[Crude and NGLs]:[Total '[note 4']]],Calculation!$B43,FALSE)</f>
        <v>0</v>
      </c>
      <c r="S43" s="9">
        <f>HLOOKUP(S$2,monthly_data_imports_by_country_thousand_tonnes[[#All],[Crude and NGLs]:[Total '[note 4']]],Calculation!$B43,FALSE)</f>
        <v>216.2</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12.16</v>
      </c>
      <c r="AA43" s="9">
        <f>HLOOKUP(AA$2,monthly_data_imports_by_country_thousand_tonnes[[#All],[Crude and NGLs]:[Total '[note 4']]],Calculation!$B43,FALSE)</f>
        <v>12.16</v>
      </c>
      <c r="AB43" s="37">
        <f>HLOOKUP(AB$2,monthly_data_imports_by_country_thousand_tonnes[[#All],[Crude and NGLs]:[Total '[note 4']]],Calculation!$B43,FALSE)</f>
        <v>228.36</v>
      </c>
    </row>
    <row r="44" spans="1:28" ht="14.5">
      <c r="A44" s="6">
        <f t="shared" si="0"/>
        <v>1472</v>
      </c>
      <c r="B44" s="6">
        <f t="shared" si="1"/>
        <v>1736</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163.63999999999999</v>
      </c>
      <c r="K44" s="6">
        <f>HLOOKUP(K$2,monthly_data_imports_by_country_thousand_tonnes[[#All],[Crude and NGLs]:[Total '[note 4']]],Calculation!$A44,FALSE)</f>
        <v>0</v>
      </c>
      <c r="L44" s="6">
        <f>HLOOKUP(L$2,monthly_data_imports_by_country_thousand_tonnes[[#All],[Crude and NGLs]:[Total '[note 4']]],Calculation!$A44,FALSE)</f>
        <v>27.48</v>
      </c>
      <c r="M44" s="6">
        <f>HLOOKUP(M$2,monthly_data_imports_by_country_thousand_tonnes[[#All],[Crude and NGLs]:[Total '[note 4']]],Calculation!$A44,FALSE)</f>
        <v>0.02</v>
      </c>
      <c r="N44" s="6">
        <f>HLOOKUP(N$2,monthly_data_imports_by_country_thousand_tonnes[[#All],[Crude and NGLs]:[Total '[note 4']]],Calculation!$A44,FALSE)</f>
        <v>0.82</v>
      </c>
      <c r="O44" s="9">
        <f>HLOOKUP(O$2,monthly_data_imports_by_country_thousand_tonnes[[#All],[Crude and NGLs]:[Total '[note 4']]],Calculation!$A44,FALSE)</f>
        <v>191.96</v>
      </c>
      <c r="P44" s="37">
        <f>HLOOKUP(P$2,monthly_data_imports_by_country_thousand_tonnes[[#All],[Crude and NGLs]:[Total '[note 4']]],Calculation!$A44,FALSE)</f>
        <v>191.96</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219.01</v>
      </c>
      <c r="W44" s="6">
        <f>HLOOKUP(W$2,monthly_data_imports_by_country_thousand_tonnes[[#All],[Crude and NGLs]:[Total '[note 4']]],Calculation!$B44,FALSE)</f>
        <v>0</v>
      </c>
      <c r="X44" s="6">
        <f>HLOOKUP(X$2,monthly_data_imports_by_country_thousand_tonnes[[#All],[Crude and NGLs]:[Total '[note 4']]],Calculation!$B44,FALSE)</f>
        <v>106.11</v>
      </c>
      <c r="Y44" s="6">
        <f>HLOOKUP(Y$2,monthly_data_imports_by_country_thousand_tonnes[[#All],[Crude and NGLs]:[Total '[note 4']]],Calculation!$B44,FALSE)</f>
        <v>7.37</v>
      </c>
      <c r="Z44" s="6">
        <f>HLOOKUP(Z$2,monthly_data_imports_by_country_thousand_tonnes[[#All],[Crude and NGLs]:[Total '[note 4']]],Calculation!$B44,FALSE)</f>
        <v>0.79</v>
      </c>
      <c r="AA44" s="9">
        <f>HLOOKUP(AA$2,monthly_data_imports_by_country_thousand_tonnes[[#All],[Crude and NGLs]:[Total '[note 4']]],Calculation!$B44,FALSE)</f>
        <v>333.28</v>
      </c>
      <c r="AB44" s="37">
        <f>HLOOKUP(AB$2,monthly_data_imports_by_country_thousand_tonnes[[#All],[Crude and NGLs]:[Total '[note 4']]],Calculation!$B44,FALSE)</f>
        <v>333.28</v>
      </c>
    </row>
    <row r="45" spans="1:28" ht="14.5">
      <c r="A45" s="6">
        <f t="shared" si="0"/>
        <v>1473</v>
      </c>
      <c r="B45" s="6">
        <f t="shared" si="1"/>
        <v>1737</v>
      </c>
      <c r="D45" s="20" t="s">
        <v>52</v>
      </c>
      <c r="E45" s="15">
        <f>HLOOKUP(E$2,monthly_data_imports_by_country_thousand_tonnes[[#All],[Crude and NGLs]:[Total '[note 4']]],Calculation!$A45,FALSE)</f>
        <v>1016.16</v>
      </c>
      <c r="F45" s="6">
        <f>HLOOKUP(F$2,monthly_data_imports_by_country_thousand_tonnes[[#All],[Crude and NGLs]:[Total '[note 4']]],Calculation!$A45,FALSE)</f>
        <v>0</v>
      </c>
      <c r="G45" s="9">
        <f>HLOOKUP(G$2,monthly_data_imports_by_country_thousand_tonnes[[#All],[Crude and NGLs]:[Total '[note 4']]],Calculation!$A45,FALSE)</f>
        <v>1016.16</v>
      </c>
      <c r="H45" s="6">
        <f>HLOOKUP(H$2,monthly_data_imports_by_country_thousand_tonnes[[#All],[Crude and NGLs]:[Total '[note 4']]],Calculation!$A45,FALSE)</f>
        <v>0</v>
      </c>
      <c r="I45" s="6">
        <f>HLOOKUP(I$2,monthly_data_imports_by_country_thousand_tonnes[[#All],[Crude and NGLs]:[Total '[note 4']]],Calculation!$A45,FALSE)</f>
        <v>0.03</v>
      </c>
      <c r="J45" s="6">
        <f>HLOOKUP(J$2,monthly_data_imports_by_country_thousand_tonnes[[#All],[Crude and NGLs]:[Total '[note 4']]],Calculation!$A45,FALSE)</f>
        <v>0</v>
      </c>
      <c r="K45" s="6">
        <f>HLOOKUP(K$2,monthly_data_imports_by_country_thousand_tonnes[[#All],[Crude and NGLs]:[Total '[note 4']]],Calculation!$A45,FALSE)</f>
        <v>0</v>
      </c>
      <c r="L45" s="6">
        <f>HLOOKUP(L$2,monthly_data_imports_by_country_thousand_tonnes[[#All],[Crude and NGLs]:[Total '[note 4']]],Calculation!$A45,FALSE)</f>
        <v>474.74</v>
      </c>
      <c r="M45" s="6">
        <f>HLOOKUP(M$2,monthly_data_imports_by_country_thousand_tonnes[[#All],[Crude and NGLs]:[Total '[note 4']]],Calculation!$A45,FALSE)</f>
        <v>11.55</v>
      </c>
      <c r="N45" s="6">
        <f>HLOOKUP(N$2,monthly_data_imports_by_country_thousand_tonnes[[#All],[Crude and NGLs]:[Total '[note 4']]],Calculation!$A45,FALSE)</f>
        <v>5.66</v>
      </c>
      <c r="O45" s="9">
        <f>HLOOKUP(O$2,monthly_data_imports_by_country_thousand_tonnes[[#All],[Crude and NGLs]:[Total '[note 4']]],Calculation!$A45,FALSE)</f>
        <v>491.98</v>
      </c>
      <c r="P45" s="37">
        <f>HLOOKUP(P$2,monthly_data_imports_by_country_thousand_tonnes[[#All],[Crude and NGLs]:[Total '[note 4']]],Calculation!$A45,FALSE)</f>
        <v>1508.14</v>
      </c>
      <c r="Q45" s="15">
        <f>HLOOKUP(Q$2,monthly_data_imports_by_country_thousand_tonnes[[#All],[Crude and NGLs]:[Total '[note 4']]],Calculation!$B45,FALSE)</f>
        <v>1268.51</v>
      </c>
      <c r="R45" s="6">
        <f>HLOOKUP(R$2,monthly_data_imports_by_country_thousand_tonnes[[#All],[Crude and NGLs]:[Total '[note 4']]],Calculation!$B45,FALSE)</f>
        <v>0</v>
      </c>
      <c r="S45" s="9">
        <f>HLOOKUP(S$2,monthly_data_imports_by_country_thousand_tonnes[[#All],[Crude and NGLs]:[Total '[note 4']]],Calculation!$B45,FALSE)</f>
        <v>1268.51</v>
      </c>
      <c r="T45" s="6">
        <f>HLOOKUP(T$2,monthly_data_imports_by_country_thousand_tonnes[[#All],[Crude and NGLs]:[Total '[note 4']]],Calculation!$B45,FALSE)</f>
        <v>0</v>
      </c>
      <c r="U45" s="6">
        <f>HLOOKUP(U$2,monthly_data_imports_by_country_thousand_tonnes[[#All],[Crude and NGLs]:[Total '[note 4']]],Calculation!$B45,FALSE)</f>
        <v>0</v>
      </c>
      <c r="V45" s="6">
        <f>HLOOKUP(V$2,monthly_data_imports_by_country_thousand_tonnes[[#All],[Crude and NGLs]:[Total '[note 4']]],Calculation!$B45,FALSE)</f>
        <v>0</v>
      </c>
      <c r="W45" s="6">
        <f>HLOOKUP(W$2,monthly_data_imports_by_country_thousand_tonnes[[#All],[Crude and NGLs]:[Total '[note 4']]],Calculation!$B45,FALSE)</f>
        <v>0</v>
      </c>
      <c r="X45" s="6">
        <f>HLOOKUP(X$2,monthly_data_imports_by_country_thousand_tonnes[[#All],[Crude and NGLs]:[Total '[note 4']]],Calculation!$B45,FALSE)</f>
        <v>444.58</v>
      </c>
      <c r="Y45" s="6">
        <f>HLOOKUP(Y$2,monthly_data_imports_by_country_thousand_tonnes[[#All],[Crude and NGLs]:[Total '[note 4']]],Calculation!$B45,FALSE)</f>
        <v>0</v>
      </c>
      <c r="Z45" s="6">
        <f>HLOOKUP(Z$2,monthly_data_imports_by_country_thousand_tonnes[[#All],[Crude and NGLs]:[Total '[note 4']]],Calculation!$B45,FALSE)</f>
        <v>47.62</v>
      </c>
      <c r="AA45" s="9">
        <f>HLOOKUP(AA$2,monthly_data_imports_by_country_thousand_tonnes[[#All],[Crude and NGLs]:[Total '[note 4']]],Calculation!$B45,FALSE)</f>
        <v>492.2</v>
      </c>
      <c r="AB45" s="37">
        <f>HLOOKUP(AB$2,monthly_data_imports_by_country_thousand_tonnes[[#All],[Crude and NGLs]:[Total '[note 4']]],Calculation!$B45,FALSE)</f>
        <v>1760.71</v>
      </c>
    </row>
    <row r="46" spans="1:28" ht="14.5">
      <c r="A46" s="6">
        <f t="shared" si="0"/>
        <v>1474</v>
      </c>
      <c r="B46" s="6">
        <f t="shared" si="1"/>
        <v>1738</v>
      </c>
      <c r="D46" s="20" t="s">
        <v>69</v>
      </c>
      <c r="E46" s="27">
        <f>HLOOKUP(E$2,monthly_data_imports_by_country_thousand_tonnes[[#All],[Crude and NGLs]:[Total '[note 4']]],Calculation!$A46,FALSE)</f>
        <v>166.71</v>
      </c>
      <c r="F46" s="14">
        <f>HLOOKUP(F$2,monthly_data_imports_by_country_thousand_tonnes[[#All],[Crude and NGLs]:[Total '[note 4']]],Calculation!$A46,FALSE)</f>
        <v>76.92</v>
      </c>
      <c r="G46" s="13">
        <f>HLOOKUP(G$2,monthly_data_imports_by_country_thousand_tonnes[[#All],[Crude and NGLs]:[Total '[note 4']]],Calculation!$A46,FALSE)</f>
        <v>243.63</v>
      </c>
      <c r="H46" s="14">
        <f>HLOOKUP(H$2,monthly_data_imports_by_country_thousand_tonnes[[#All],[Crude and NGLs]:[Total '[note 4']]],Calculation!$A46,FALSE)</f>
        <v>5.0199999999999996</v>
      </c>
      <c r="I46" s="14">
        <f>HLOOKUP(I$2,monthly_data_imports_by_country_thousand_tonnes[[#All],[Crude and NGLs]:[Total '[note 4']]],Calculation!$A46,FALSE)</f>
        <v>48.43</v>
      </c>
      <c r="J46" s="14">
        <f>HLOOKUP(J$2,monthly_data_imports_by_country_thousand_tonnes[[#All],[Crude and NGLs]:[Total '[note 4']]],Calculation!$A46,FALSE)</f>
        <v>71.36</v>
      </c>
      <c r="K46" s="14">
        <f>HLOOKUP(K$2,monthly_data_imports_by_country_thousand_tonnes[[#All],[Crude and NGLs]:[Total '[note 4']]],Calculation!$A46,FALSE)</f>
        <v>1.79</v>
      </c>
      <c r="L46" s="14">
        <f>HLOOKUP(L$2,monthly_data_imports_by_country_thousand_tonnes[[#All],[Crude and NGLs]:[Total '[note 4']]],Calculation!$A46,FALSE)</f>
        <v>10.34</v>
      </c>
      <c r="M46" s="14">
        <f>HLOOKUP(M$2,monthly_data_imports_by_country_thousand_tonnes[[#All],[Crude and NGLs]:[Total '[note 4']]],Calculation!$A46,FALSE)</f>
        <v>0</v>
      </c>
      <c r="N46" s="14">
        <f>HLOOKUP(N$2,monthly_data_imports_by_country_thousand_tonnes[[#All],[Crude and NGLs]:[Total '[note 4']]],Calculation!$A46,FALSE)</f>
        <v>34.97</v>
      </c>
      <c r="O46" s="13">
        <f>HLOOKUP(O$2,monthly_data_imports_by_country_thousand_tonnes[[#All],[Crude and NGLs]:[Total '[note 4']]],Calculation!$A46,FALSE)</f>
        <v>171.91</v>
      </c>
      <c r="P46" s="38">
        <f>HLOOKUP(P$2,monthly_data_imports_by_country_thousand_tonnes[[#All],[Crude and NGLs]:[Total '[note 4']]],Calculation!$A46,FALSE)</f>
        <v>415.54</v>
      </c>
      <c r="Q46" s="27">
        <f>HLOOKUP(Q$2,monthly_data_imports_by_country_thousand_tonnes[[#All],[Crude and NGLs]:[Total '[note 4']]],Calculation!$B46,FALSE)</f>
        <v>823.75</v>
      </c>
      <c r="R46" s="14">
        <f>HLOOKUP(R$2,monthly_data_imports_by_country_thousand_tonnes[[#All],[Crude and NGLs]:[Total '[note 4']]],Calculation!$B46,FALSE)</f>
        <v>11.88</v>
      </c>
      <c r="S46" s="13">
        <f>HLOOKUP(S$2,monthly_data_imports_by_country_thousand_tonnes[[#All],[Crude and NGLs]:[Total '[note 4']]],Calculation!$B46,FALSE)</f>
        <v>835.63</v>
      </c>
      <c r="T46" s="14">
        <f>HLOOKUP(T$2,monthly_data_imports_by_country_thousand_tonnes[[#All],[Crude and NGLs]:[Total '[note 4']]],Calculation!$B46,FALSE)</f>
        <v>32.119999999999997</v>
      </c>
      <c r="U46" s="14">
        <f>HLOOKUP(U$2,monthly_data_imports_by_country_thousand_tonnes[[#All],[Crude and NGLs]:[Total '[note 4']]],Calculation!$B46,FALSE)</f>
        <v>114.22</v>
      </c>
      <c r="V46" s="14">
        <f>HLOOKUP(V$2,monthly_data_imports_by_country_thousand_tonnes[[#All],[Crude and NGLs]:[Total '[note 4']]],Calculation!$B46,FALSE)</f>
        <v>35.799999999999997</v>
      </c>
      <c r="W46" s="14">
        <f>HLOOKUP(W$2,monthly_data_imports_by_country_thousand_tonnes[[#All],[Crude and NGLs]:[Total '[note 4']]],Calculation!$B46,FALSE)</f>
        <v>0.05</v>
      </c>
      <c r="X46" s="14">
        <f>HLOOKUP(X$2,monthly_data_imports_by_country_thousand_tonnes[[#All],[Crude and NGLs]:[Total '[note 4']]],Calculation!$B46,FALSE)</f>
        <v>0</v>
      </c>
      <c r="Y46" s="14">
        <f>HLOOKUP(Y$2,monthly_data_imports_by_country_thousand_tonnes[[#All],[Crude and NGLs]:[Total '[note 4']]],Calculation!$B46,FALSE)</f>
        <v>17.100000000000001</v>
      </c>
      <c r="Z46" s="14">
        <f>HLOOKUP(Z$2,monthly_data_imports_by_country_thousand_tonnes[[#All],[Crude and NGLs]:[Total '[note 4']]],Calculation!$B46,FALSE)</f>
        <v>39.200000000000003</v>
      </c>
      <c r="AA46" s="13">
        <f>HLOOKUP(AA$2,monthly_data_imports_by_country_thousand_tonnes[[#All],[Crude and NGLs]:[Total '[note 4']]],Calculation!$B46,FALSE)</f>
        <v>238.49</v>
      </c>
      <c r="AB46" s="38">
        <f>HLOOKUP(AB$2,monthly_data_imports_by_country_thousand_tonnes[[#All],[Crude and NGLs]:[Total '[note 4']]],Calculation!$B46,FALSE)</f>
        <v>1074.1199999999999</v>
      </c>
    </row>
    <row r="47" spans="1:28" ht="14.5">
      <c r="A47" s="28">
        <f t="shared" si="0"/>
        <v>1475</v>
      </c>
      <c r="B47" s="29">
        <f t="shared" si="1"/>
        <v>1739</v>
      </c>
      <c r="C47" s="29"/>
      <c r="D47" s="21" t="s">
        <v>70</v>
      </c>
      <c r="E47" s="28">
        <f>HLOOKUP(E$2,monthly_data_imports_by_country_thousand_tonnes[[#All],[Crude and NGLs]:[Total '[note 4']]],Calculation!$A47,FALSE)</f>
        <v>4045.24</v>
      </c>
      <c r="F47" s="29">
        <f>HLOOKUP(F$2,monthly_data_imports_by_country_thousand_tonnes[[#All],[Crude and NGLs]:[Total '[note 4']]],Calculation!$A47,FALSE)</f>
        <v>285.57</v>
      </c>
      <c r="G47" s="30">
        <f>HLOOKUP(G$2,monthly_data_imports_by_country_thousand_tonnes[[#All],[Crude and NGLs]:[Total '[note 4']]],Calculation!$A47,FALSE)</f>
        <v>4330.8100000000004</v>
      </c>
      <c r="H47" s="29">
        <f>HLOOKUP(H$2,monthly_data_imports_by_country_thousand_tonnes[[#All],[Crude and NGLs]:[Total '[note 4']]],Calculation!$A47,FALSE)</f>
        <v>5.25</v>
      </c>
      <c r="I47" s="29">
        <f>HLOOKUP(I$2,monthly_data_imports_by_country_thousand_tonnes[[#All],[Crude and NGLs]:[Total '[note 4']]],Calculation!$A47,FALSE)</f>
        <v>274.97000000000003</v>
      </c>
      <c r="J47" s="29">
        <f>HLOOKUP(J$2,monthly_data_imports_by_country_thousand_tonnes[[#All],[Crude and NGLs]:[Total '[note 4']]],Calculation!$A47,FALSE)</f>
        <v>892.5</v>
      </c>
      <c r="K47" s="29">
        <f>HLOOKUP(K$2,monthly_data_imports_by_country_thousand_tonnes[[#All],[Crude and NGLs]:[Total '[note 4']]],Calculation!$A47,FALSE)</f>
        <v>11.1</v>
      </c>
      <c r="L47" s="29">
        <f>HLOOKUP(L$2,monthly_data_imports_by_country_thousand_tonnes[[#All],[Crude and NGLs]:[Total '[note 4']]],Calculation!$A47,FALSE)</f>
        <v>1153.51</v>
      </c>
      <c r="M47" s="29">
        <f>HLOOKUP(M$2,monthly_data_imports_by_country_thousand_tonnes[[#All],[Crude and NGLs]:[Total '[note 4']]],Calculation!$A47,FALSE)</f>
        <v>16.170000000000002</v>
      </c>
      <c r="N47" s="29">
        <f>HLOOKUP(N$2,monthly_data_imports_by_country_thousand_tonnes[[#All],[Crude and NGLs]:[Total '[note 4']]],Calculation!$A47,FALSE)</f>
        <v>219.25</v>
      </c>
      <c r="O47" s="29">
        <f>HLOOKUP(O$2,monthly_data_imports_by_country_thousand_tonnes[[#All],[Crude and NGLs]:[Total '[note 4']]],Calculation!$A47,FALSE)</f>
        <v>2572.75</v>
      </c>
      <c r="P47" s="39">
        <f>HLOOKUP(P$2,monthly_data_imports_by_country_thousand_tonnes[[#All],[Crude and NGLs]:[Total '[note 4']]],Calculation!$A47,FALSE)</f>
        <v>6903.56</v>
      </c>
      <c r="Q47" s="28">
        <f>HLOOKUP(Q$2,monthly_data_imports_by_country_thousand_tonnes[[#All],[Crude and NGLs]:[Total '[note 4']]],Calculation!$B47,FALSE)</f>
        <v>3861.53</v>
      </c>
      <c r="R47" s="29">
        <f>HLOOKUP(R$2,monthly_data_imports_by_country_thousand_tonnes[[#All],[Crude and NGLs]:[Total '[note 4']]],Calculation!$B47,FALSE)</f>
        <v>279.02999999999997</v>
      </c>
      <c r="S47" s="30">
        <f>HLOOKUP(S$2,monthly_data_imports_by_country_thousand_tonnes[[#All],[Crude and NGLs]:[Total '[note 4']]],Calculation!$B47,FALSE)</f>
        <v>4140.5600000000004</v>
      </c>
      <c r="T47" s="29">
        <f>HLOOKUP(T$2,monthly_data_imports_by_country_thousand_tonnes[[#All],[Crude and NGLs]:[Total '[note 4']]],Calculation!$B47,FALSE)</f>
        <v>32.42</v>
      </c>
      <c r="U47" s="29">
        <f>HLOOKUP(U$2,monthly_data_imports_by_country_thousand_tonnes[[#All],[Crude and NGLs]:[Total '[note 4']]],Calculation!$B47,FALSE)</f>
        <v>421.52</v>
      </c>
      <c r="V47" s="29">
        <f>HLOOKUP(V$2,monthly_data_imports_by_country_thousand_tonnes[[#All],[Crude and NGLs]:[Total '[note 4']]],Calculation!$B47,FALSE)</f>
        <v>891.13</v>
      </c>
      <c r="W47" s="29">
        <f>HLOOKUP(W$2,monthly_data_imports_by_country_thousand_tonnes[[#All],[Crude and NGLs]:[Total '[note 4']]],Calculation!$B47,FALSE)</f>
        <v>4.34</v>
      </c>
      <c r="X47" s="29">
        <f>HLOOKUP(X$2,monthly_data_imports_by_country_thousand_tonnes[[#All],[Crude and NGLs]:[Total '[note 4']]],Calculation!$B47,FALSE)</f>
        <v>1137.18</v>
      </c>
      <c r="Y47" s="29">
        <f>HLOOKUP(Y$2,monthly_data_imports_by_country_thousand_tonnes[[#All],[Crude and NGLs]:[Total '[note 4']]],Calculation!$B47,FALSE)</f>
        <v>38.33</v>
      </c>
      <c r="Z47" s="29">
        <f>HLOOKUP(Z$2,monthly_data_imports_by_country_thousand_tonnes[[#All],[Crude and NGLs]:[Total '[note 4']]],Calculation!$B47,FALSE)</f>
        <v>359.13</v>
      </c>
      <c r="AA47" s="29">
        <f>HLOOKUP(AA$2,monthly_data_imports_by_country_thousand_tonnes[[#All],[Crude and NGLs]:[Total '[note 4']]],Calculation!$B47,FALSE)</f>
        <v>2884.05</v>
      </c>
      <c r="AB47" s="39">
        <f>HLOOKUP(AB$2,monthly_data_imports_by_country_thousand_tonnes[[#All],[Crude and NGLs]:[Total '[note 4']]],Calculation!$B47,FALSE)</f>
        <v>7024.61</v>
      </c>
    </row>
    <row r="48" spans="1:28" ht="14.5">
      <c r="A48" s="6">
        <f t="shared" si="0"/>
        <v>1476</v>
      </c>
      <c r="B48" s="6">
        <f t="shared" si="1"/>
        <v>1740</v>
      </c>
      <c r="D48" s="20" t="s">
        <v>37</v>
      </c>
      <c r="E48" s="24">
        <f>HLOOKUP(E$2,monthly_data_imports_by_country_thousand_tonnes[[#All],[Crude and NGLs]:[Total '[note 4']]],Calculation!$A48,FALSE)</f>
        <v>0</v>
      </c>
      <c r="F48" s="25">
        <f>HLOOKUP(F$2,monthly_data_imports_by_country_thousand_tonnes[[#All],[Crude and NGLs]:[Total '[note 4']]],Calculation!$A48,FALSE)</f>
        <v>30.84</v>
      </c>
      <c r="G48" s="26">
        <f>HLOOKUP(G$2,monthly_data_imports_by_country_thousand_tonnes[[#All],[Crude and NGLs]:[Total '[note 4']]],Calculation!$A48,FALSE)</f>
        <v>30.84</v>
      </c>
      <c r="H48" s="25">
        <f>HLOOKUP(H$2,monthly_data_imports_by_country_thousand_tonnes[[#All],[Crude and NGLs]:[Total '[note 4']]],Calculation!$A48,FALSE)</f>
        <v>0.02</v>
      </c>
      <c r="I48" s="25">
        <f>HLOOKUP(I$2,monthly_data_imports_by_country_thousand_tonnes[[#All],[Crude and NGLs]:[Total '[note 4']]],Calculation!$A48,FALSE)</f>
        <v>24.33</v>
      </c>
      <c r="J48" s="25">
        <f>HLOOKUP(J$2,monthly_data_imports_by_country_thousand_tonnes[[#All],[Crude and NGLs]:[Total '[note 4']]],Calculation!$A48,FALSE)</f>
        <v>12.38</v>
      </c>
      <c r="K48" s="25">
        <f>HLOOKUP(K$2,monthly_data_imports_by_country_thousand_tonnes[[#All],[Crude and NGLs]:[Total '[note 4']]],Calculation!$A48,FALSE)</f>
        <v>0</v>
      </c>
      <c r="L48" s="25">
        <f>HLOOKUP(L$2,monthly_data_imports_by_country_thousand_tonnes[[#All],[Crude and NGLs]:[Total '[note 4']]],Calculation!$A48,FALSE)</f>
        <v>149.33000000000001</v>
      </c>
      <c r="M48" s="25">
        <f>HLOOKUP(M$2,monthly_data_imports_by_country_thousand_tonnes[[#All],[Crude and NGLs]:[Total '[note 4']]],Calculation!$A48,FALSE)</f>
        <v>3.89</v>
      </c>
      <c r="N48" s="25">
        <f>HLOOKUP(N$2,monthly_data_imports_by_country_thousand_tonnes[[#All],[Crude and NGLs]:[Total '[note 4']]],Calculation!$A48,FALSE)</f>
        <v>33.32</v>
      </c>
      <c r="O48" s="26">
        <f>HLOOKUP(O$2,monthly_data_imports_by_country_thousand_tonnes[[#All],[Crude and NGLs]:[Total '[note 4']]],Calculation!$A48,FALSE)</f>
        <v>223.27</v>
      </c>
      <c r="P48" s="36">
        <f>HLOOKUP(P$2,monthly_data_imports_by_country_thousand_tonnes[[#All],[Crude and NGLs]:[Total '[note 4']]],Calculation!$A48,FALSE)</f>
        <v>254.11</v>
      </c>
      <c r="Q48" s="24">
        <f>HLOOKUP(Q$2,monthly_data_imports_by_country_thousand_tonnes[[#All],[Crude and NGLs]:[Total '[note 4']]],Calculation!$B48,FALSE)</f>
        <v>0</v>
      </c>
      <c r="R48" s="25">
        <f>HLOOKUP(R$2,monthly_data_imports_by_country_thousand_tonnes[[#All],[Crude and NGLs]:[Total '[note 4']]],Calculation!$B48,FALSE)</f>
        <v>0</v>
      </c>
      <c r="S48" s="26">
        <f>HLOOKUP(S$2,monthly_data_imports_by_country_thousand_tonnes[[#All],[Crude and NGLs]:[Total '[note 4']]],Calculation!$B48,FALSE)</f>
        <v>0</v>
      </c>
      <c r="T48" s="25">
        <f>HLOOKUP(T$2,monthly_data_imports_by_country_thousand_tonnes[[#All],[Crude and NGLs]:[Total '[note 4']]],Calculation!$B48,FALSE)</f>
        <v>1.4</v>
      </c>
      <c r="U48" s="25">
        <f>HLOOKUP(U$2,monthly_data_imports_by_country_thousand_tonnes[[#All],[Crude and NGLs]:[Total '[note 4']]],Calculation!$B48,FALSE)</f>
        <v>5.66</v>
      </c>
      <c r="V48" s="25">
        <f>HLOOKUP(V$2,monthly_data_imports_by_country_thousand_tonnes[[#All],[Crude and NGLs]:[Total '[note 4']]],Calculation!$B48,FALSE)</f>
        <v>0</v>
      </c>
      <c r="W48" s="25">
        <f>HLOOKUP(W$2,monthly_data_imports_by_country_thousand_tonnes[[#All],[Crude and NGLs]:[Total '[note 4']]],Calculation!$B48,FALSE)</f>
        <v>0</v>
      </c>
      <c r="X48" s="25">
        <f>HLOOKUP(X$2,monthly_data_imports_by_country_thousand_tonnes[[#All],[Crude and NGLs]:[Total '[note 4']]],Calculation!$B48,FALSE)</f>
        <v>98.07</v>
      </c>
      <c r="Y48" s="25">
        <f>HLOOKUP(Y$2,monthly_data_imports_by_country_thousand_tonnes[[#All],[Crude and NGLs]:[Total '[note 4']]],Calculation!$B48,FALSE)</f>
        <v>5.04</v>
      </c>
      <c r="Z48" s="25">
        <f>HLOOKUP(Z$2,monthly_data_imports_by_country_thousand_tonnes[[#All],[Crude and NGLs]:[Total '[note 4']]],Calculation!$B48,FALSE)</f>
        <v>21.33</v>
      </c>
      <c r="AA48" s="26">
        <f>HLOOKUP(AA$2,monthly_data_imports_by_country_thousand_tonnes[[#All],[Crude and NGLs]:[Total '[note 4']]],Calculation!$B48,FALSE)</f>
        <v>131.5</v>
      </c>
      <c r="AB48" s="36">
        <f>HLOOKUP(AB$2,monthly_data_imports_by_country_thousand_tonnes[[#All],[Crude and NGLs]:[Total '[note 4']]],Calculation!$B48,FALSE)</f>
        <v>131.5</v>
      </c>
    </row>
    <row r="49" spans="1:28" ht="14.5">
      <c r="A49" s="6">
        <f t="shared" si="0"/>
        <v>1477</v>
      </c>
      <c r="B49" s="6">
        <f t="shared" si="1"/>
        <v>1741</v>
      </c>
      <c r="D49" s="20" t="s">
        <v>38</v>
      </c>
      <c r="E49" s="15">
        <f>HLOOKUP(E$2,monthly_data_imports_by_country_thousand_tonnes[[#All],[Crude and NGLs]:[Total '[note 4']]],Calculation!$A49,FALSE)</f>
        <v>91.54</v>
      </c>
      <c r="F49" s="6">
        <f>HLOOKUP(F$2,monthly_data_imports_by_country_thousand_tonnes[[#All],[Crude and NGLs]:[Total '[note 4']]],Calculation!$A49,FALSE)</f>
        <v>40.4</v>
      </c>
      <c r="G49" s="9">
        <f>HLOOKUP(G$2,monthly_data_imports_by_country_thousand_tonnes[[#All],[Crude and NGLs]:[Total '[note 4']]],Calculation!$A49,FALSE)</f>
        <v>131.94</v>
      </c>
      <c r="H49" s="6">
        <f>HLOOKUP(H$2,monthly_data_imports_by_country_thousand_tonnes[[#All],[Crude and NGLs]:[Total '[note 4']]],Calculation!$A49,FALSE)</f>
        <v>0</v>
      </c>
      <c r="I49" s="6">
        <f>HLOOKUP(I$2,monthly_data_imports_by_country_thousand_tonnes[[#All],[Crude and NGLs]:[Total '[note 4']]],Calculation!$A49,FALSE)</f>
        <v>0</v>
      </c>
      <c r="J49" s="6">
        <f>HLOOKUP(J$2,monthly_data_imports_by_country_thousand_tonnes[[#All],[Crude and NGLs]:[Total '[note 4']]],Calculation!$A49,FALSE)</f>
        <v>0</v>
      </c>
      <c r="K49" s="6">
        <f>HLOOKUP(K$2,monthly_data_imports_by_country_thousand_tonnes[[#All],[Crude and NGLs]:[Total '[note 4']]],Calculation!$A49,FALSE)</f>
        <v>0</v>
      </c>
      <c r="L49" s="6">
        <f>HLOOKUP(L$2,monthly_data_imports_by_country_thousand_tonnes[[#All],[Crude and NGLs]:[Total '[note 4']]],Calculation!$A49,FALSE)</f>
        <v>0</v>
      </c>
      <c r="M49" s="6">
        <f>HLOOKUP(M$2,monthly_data_imports_by_country_thousand_tonnes[[#All],[Crude and NGLs]:[Total '[note 4']]],Calculation!$A49,FALSE)</f>
        <v>0</v>
      </c>
      <c r="N49" s="6">
        <f>HLOOKUP(N$2,monthly_data_imports_by_country_thousand_tonnes[[#All],[Crude and NGLs]:[Total '[note 4']]],Calculation!$A49,FALSE)</f>
        <v>0.16</v>
      </c>
      <c r="O49" s="9">
        <f>HLOOKUP(O$2,monthly_data_imports_by_country_thousand_tonnes[[#All],[Crude and NGLs]:[Total '[note 4']]],Calculation!$A49,FALSE)</f>
        <v>0.16</v>
      </c>
      <c r="P49" s="37">
        <f>HLOOKUP(P$2,monthly_data_imports_by_country_thousand_tonnes[[#All],[Crude and NGLs]:[Total '[note 4']]],Calculation!$A49,FALSE)</f>
        <v>132.1</v>
      </c>
      <c r="Q49" s="15">
        <f>HLOOKUP(Q$2,monthly_data_imports_by_country_thousand_tonnes[[#All],[Crude and NGLs]:[Total '[note 4']]],Calculation!$B49,FALSE)</f>
        <v>93.38</v>
      </c>
      <c r="R49" s="6">
        <f>HLOOKUP(R$2,monthly_data_imports_by_country_thousand_tonnes[[#All],[Crude and NGLs]:[Total '[note 4']]],Calculation!$B49,FALSE)</f>
        <v>0</v>
      </c>
      <c r="S49" s="9">
        <f>HLOOKUP(S$2,monthly_data_imports_by_country_thousand_tonnes[[#All],[Crude and NGLs]:[Total '[note 4']]],Calculation!$B49,FALSE)</f>
        <v>93.38</v>
      </c>
      <c r="T49" s="6">
        <f>HLOOKUP(T$2,monthly_data_imports_by_country_thousand_tonnes[[#All],[Crude and NGLs]:[Total '[note 4']]],Calculation!$B49,FALSE)</f>
        <v>0</v>
      </c>
      <c r="U49" s="6">
        <f>HLOOKUP(U$2,monthly_data_imports_by_country_thousand_tonnes[[#All],[Crude and NGLs]:[Total '[note 4']]],Calculation!$B49,FALSE)</f>
        <v>0</v>
      </c>
      <c r="V49" s="6">
        <f>HLOOKUP(V$2,monthly_data_imports_by_country_thousand_tonnes[[#All],[Crude and NGLs]:[Total '[note 4']]],Calculation!$B49,FALSE)</f>
        <v>0</v>
      </c>
      <c r="W49" s="6">
        <f>HLOOKUP(W$2,monthly_data_imports_by_country_thousand_tonnes[[#All],[Crude and NGLs]:[Total '[note 4']]],Calculation!$B49,FALSE)</f>
        <v>0</v>
      </c>
      <c r="X49" s="6">
        <f>HLOOKUP(X$2,monthly_data_imports_by_country_thousand_tonnes[[#All],[Crude and NGLs]:[Total '[note 4']]],Calculation!$B49,FALSE)</f>
        <v>0</v>
      </c>
      <c r="Y49" s="6">
        <f>HLOOKUP(Y$2,monthly_data_imports_by_country_thousand_tonnes[[#All],[Crude and NGLs]:[Total '[note 4']]],Calculation!$B49,FALSE)</f>
        <v>0</v>
      </c>
      <c r="Z49" s="6">
        <f>HLOOKUP(Z$2,monthly_data_imports_by_country_thousand_tonnes[[#All],[Crude and NGLs]:[Total '[note 4']]],Calculation!$B49,FALSE)</f>
        <v>0</v>
      </c>
      <c r="AA49" s="9">
        <f>HLOOKUP(AA$2,monthly_data_imports_by_country_thousand_tonnes[[#All],[Crude and NGLs]:[Total '[note 4']]],Calculation!$B49,FALSE)</f>
        <v>0</v>
      </c>
      <c r="AB49" s="37">
        <f>HLOOKUP(AB$2,monthly_data_imports_by_country_thousand_tonnes[[#All],[Crude and NGLs]:[Total '[note 4']]],Calculation!$B49,FALSE)</f>
        <v>93.38</v>
      </c>
    </row>
    <row r="50" spans="1:28" ht="14.5">
      <c r="A50" s="6">
        <f t="shared" si="0"/>
        <v>1478</v>
      </c>
      <c r="B50" s="6">
        <f t="shared" si="1"/>
        <v>1742</v>
      </c>
      <c r="D50" s="20" t="s">
        <v>39</v>
      </c>
      <c r="E50" s="15">
        <f>HLOOKUP(E$2,monthly_data_imports_by_country_thousand_tonnes[[#All],[Crude and NGLs]:[Total '[note 4']]],Calculation!$A50,FALSE)</f>
        <v>0</v>
      </c>
      <c r="F50" s="6">
        <f>HLOOKUP(F$2,monthly_data_imports_by_country_thousand_tonnes[[#All],[Crude and NGLs]:[Total '[note 4']]],Calculation!$A50,FALSE)</f>
        <v>0</v>
      </c>
      <c r="G50" s="9">
        <f>HLOOKUP(G$2,monthly_data_imports_by_country_thousand_tonnes[[#All],[Crude and NGLs]:[Total '[note 4']]],Calculation!$A50,FALSE)</f>
        <v>0</v>
      </c>
      <c r="H50" s="6">
        <f>HLOOKUP(H$2,monthly_data_imports_by_country_thousand_tonnes[[#All],[Crude and NGLs]:[Total '[note 4']]],Calculation!$A50,FALSE)</f>
        <v>0</v>
      </c>
      <c r="I50" s="6">
        <f>HLOOKUP(I$2,monthly_data_imports_by_country_thousand_tonnes[[#All],[Crude and NGLs]:[Total '[note 4']]],Calculation!$A50,FALSE)</f>
        <v>0</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v>
      </c>
      <c r="O50" s="9">
        <f>HLOOKUP(O$2,monthly_data_imports_by_country_thousand_tonnes[[#All],[Crude and NGLs]:[Total '[note 4']]],Calculation!$A50,FALSE)</f>
        <v>0</v>
      </c>
      <c r="P50" s="37">
        <f>HLOOKUP(P$2,monthly_data_imports_by_country_thousand_tonnes[[#All],[Crude and NGLs]:[Total '[note 4']]],Calculation!$A50,FALSE)</f>
        <v>0</v>
      </c>
      <c r="Q50" s="15">
        <f>HLOOKUP(Q$2,monthly_data_imports_by_country_thousand_tonnes[[#All],[Crude and NGLs]:[Total '[note 4']]],Calculation!$B50,FALSE)</f>
        <v>0</v>
      </c>
      <c r="R50" s="6">
        <f>HLOOKUP(R$2,monthly_data_imports_by_country_thousand_tonnes[[#All],[Crude and NGLs]:[Total '[note 4']]],Calculation!$B50,FALSE)</f>
        <v>0</v>
      </c>
      <c r="S50" s="9">
        <f>HLOOKUP(S$2,monthly_data_imports_by_country_thousand_tonnes[[#All],[Crude and NGLs]:[Total '[note 4']]],Calculation!$B50,FALSE)</f>
        <v>0</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v>
      </c>
      <c r="AA50" s="9">
        <f>HLOOKUP(AA$2,monthly_data_imports_by_country_thousand_tonnes[[#All],[Crude and NGLs]:[Total '[note 4']]],Calculation!$B50,FALSE)</f>
        <v>0</v>
      </c>
      <c r="AB50" s="37">
        <f>HLOOKUP(AB$2,monthly_data_imports_by_country_thousand_tonnes[[#All],[Crude and NGLs]:[Total '[note 4']]],Calculation!$B50,FALSE)</f>
        <v>0</v>
      </c>
    </row>
    <row r="51" spans="1:28" ht="14.5">
      <c r="A51" s="6">
        <f t="shared" si="0"/>
        <v>1479</v>
      </c>
      <c r="B51" s="6">
        <f t="shared" si="1"/>
        <v>1743</v>
      </c>
      <c r="D51" s="20" t="s">
        <v>40</v>
      </c>
      <c r="E51" s="15">
        <f>HLOOKUP(E$2,monthly_data_imports_by_country_thousand_tonnes[[#All],[Crude and NGLs]:[Total '[note 4']]],Calculation!$A51,FALSE)</f>
        <v>0</v>
      </c>
      <c r="F51" s="6">
        <f>HLOOKUP(F$2,monthly_data_imports_by_country_thousand_tonnes[[#All],[Crude and NGLs]:[Total '[note 4']]],Calculation!$A51,FALSE)</f>
        <v>0</v>
      </c>
      <c r="G51" s="9">
        <f>HLOOKUP(G$2,monthly_data_imports_by_country_thousand_tonnes[[#All],[Crude and NGLs]:[Total '[note 4']]],Calculation!$A51,FALSE)</f>
        <v>0</v>
      </c>
      <c r="H51" s="6">
        <f>HLOOKUP(H$2,monthly_data_imports_by_country_thousand_tonnes[[#All],[Crude and NGLs]:[Total '[note 4']]],Calculation!$A51,FALSE)</f>
        <v>0.03</v>
      </c>
      <c r="I51" s="6">
        <f>HLOOKUP(I$2,monthly_data_imports_by_country_thousand_tonnes[[#All],[Crude and NGLs]:[Total '[note 4']]],Calculation!$A51,FALSE)</f>
        <v>0</v>
      </c>
      <c r="J51" s="6">
        <f>HLOOKUP(J$2,monthly_data_imports_by_country_thousand_tonnes[[#All],[Crude and NGLs]:[Total '[note 4']]],Calculation!$A51,FALSE)</f>
        <v>0</v>
      </c>
      <c r="K51" s="6">
        <f>HLOOKUP(K$2,monthly_data_imports_by_country_thousand_tonnes[[#All],[Crude and NGLs]:[Total '[note 4']]],Calculation!$A51,FALSE)</f>
        <v>0</v>
      </c>
      <c r="L51" s="6">
        <f>HLOOKUP(L$2,monthly_data_imports_by_country_thousand_tonnes[[#All],[Crude and NGLs]:[Total '[note 4']]],Calculation!$A51,FALSE)</f>
        <v>0.01</v>
      </c>
      <c r="M51" s="6">
        <f>HLOOKUP(M$2,monthly_data_imports_by_country_thousand_tonnes[[#All],[Crude and NGLs]:[Total '[note 4']]],Calculation!$A51,FALSE)</f>
        <v>0</v>
      </c>
      <c r="N51" s="6">
        <f>HLOOKUP(N$2,monthly_data_imports_by_country_thousand_tonnes[[#All],[Crude and NGLs]:[Total '[note 4']]],Calculation!$A51,FALSE)</f>
        <v>38.29</v>
      </c>
      <c r="O51" s="9">
        <f>HLOOKUP(O$2,monthly_data_imports_by_country_thousand_tonnes[[#All],[Crude and NGLs]:[Total '[note 4']]],Calculation!$A51,FALSE)</f>
        <v>38.33</v>
      </c>
      <c r="P51" s="37">
        <f>HLOOKUP(P$2,monthly_data_imports_by_country_thousand_tonnes[[#All],[Crude and NGLs]:[Total '[note 4']]],Calculation!$A51,FALSE)</f>
        <v>38.33</v>
      </c>
      <c r="Q51" s="15">
        <f>HLOOKUP(Q$2,monthly_data_imports_by_country_thousand_tonnes[[#All],[Crude and NGLs]:[Total '[note 4']]],Calculation!$B51,FALSE)</f>
        <v>0</v>
      </c>
      <c r="R51" s="6">
        <f>HLOOKUP(R$2,monthly_data_imports_by_country_thousand_tonnes[[#All],[Crude and NGLs]:[Total '[note 4']]],Calculation!$B51,FALSE)</f>
        <v>0</v>
      </c>
      <c r="S51" s="9">
        <f>HLOOKUP(S$2,monthly_data_imports_by_country_thousand_tonnes[[#All],[Crude and NGLs]:[Total '[note 4']]],Calculation!$B51,FALSE)</f>
        <v>0</v>
      </c>
      <c r="T51" s="6">
        <f>HLOOKUP(T$2,monthly_data_imports_by_country_thousand_tonnes[[#All],[Crude and NGLs]:[Total '[note 4']]],Calculation!$B51,FALSE)</f>
        <v>0</v>
      </c>
      <c r="U51" s="6">
        <f>HLOOKUP(U$2,monthly_data_imports_by_country_thousand_tonnes[[#All],[Crude and NGLs]:[Total '[note 4']]],Calculation!$B51,FALSE)</f>
        <v>0.4</v>
      </c>
      <c r="V51" s="6">
        <f>HLOOKUP(V$2,monthly_data_imports_by_country_thousand_tonnes[[#All],[Crude and NGLs]:[Total '[note 4']]],Calculation!$B51,FALSE)</f>
        <v>0</v>
      </c>
      <c r="W51" s="6">
        <f>HLOOKUP(W$2,monthly_data_imports_by_country_thousand_tonnes[[#All],[Crude and NGLs]:[Total '[note 4']]],Calculation!$B51,FALSE)</f>
        <v>0</v>
      </c>
      <c r="X51" s="6">
        <f>HLOOKUP(X$2,monthly_data_imports_by_country_thousand_tonnes[[#All],[Crude and NGLs]:[Total '[note 4']]],Calculation!$B51,FALSE)</f>
        <v>23.52</v>
      </c>
      <c r="Y51" s="6">
        <f>HLOOKUP(Y$2,monthly_data_imports_by_country_thousand_tonnes[[#All],[Crude and NGLs]:[Total '[note 4']]],Calculation!$B51,FALSE)</f>
        <v>3.78</v>
      </c>
      <c r="Z51" s="6">
        <f>HLOOKUP(Z$2,monthly_data_imports_by_country_thousand_tonnes[[#All],[Crude and NGLs]:[Total '[note 4']]],Calculation!$B51,FALSE)</f>
        <v>23.99</v>
      </c>
      <c r="AA51" s="9">
        <f>HLOOKUP(AA$2,monthly_data_imports_by_country_thousand_tonnes[[#All],[Crude and NGLs]:[Total '[note 4']]],Calculation!$B51,FALSE)</f>
        <v>51.69</v>
      </c>
      <c r="AB51" s="37">
        <f>HLOOKUP(AB$2,monthly_data_imports_by_country_thousand_tonnes[[#All],[Crude and NGLs]:[Total '[note 4']]],Calculation!$B51,FALSE)</f>
        <v>51.69</v>
      </c>
    </row>
    <row r="52" spans="1:28" ht="14.5">
      <c r="A52" s="6">
        <f t="shared" si="0"/>
        <v>1480</v>
      </c>
      <c r="B52" s="6">
        <f t="shared" si="1"/>
        <v>1744</v>
      </c>
      <c r="D52" s="20" t="s">
        <v>41</v>
      </c>
      <c r="E52" s="15">
        <f>HLOOKUP(E$2,monthly_data_imports_by_country_thousand_tonnes[[#All],[Crude and NGLs]:[Total '[note 4']]],Calculation!$A52,FALSE)</f>
        <v>0</v>
      </c>
      <c r="F52" s="6">
        <f>HLOOKUP(F$2,monthly_data_imports_by_country_thousand_tonnes[[#All],[Crude and NGLs]:[Total '[note 4']]],Calculation!$A52,FALSE)</f>
        <v>18.11</v>
      </c>
      <c r="G52" s="9">
        <f>HLOOKUP(G$2,monthly_data_imports_by_country_thousand_tonnes[[#All],[Crude and NGLs]:[Total '[note 4']]],Calculation!$A52,FALSE)</f>
        <v>18.11</v>
      </c>
      <c r="H52" s="6">
        <f>HLOOKUP(H$2,monthly_data_imports_by_country_thousand_tonnes[[#All],[Crude and NGLs]:[Total '[note 4']]],Calculation!$A52,FALSE)</f>
        <v>0.01</v>
      </c>
      <c r="I52" s="6">
        <f>HLOOKUP(I$2,monthly_data_imports_by_country_thousand_tonnes[[#All],[Crude and NGLs]:[Total '[note 4']]],Calculation!$A52,FALSE)</f>
        <v>0.04</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0.01</v>
      </c>
      <c r="M52" s="6">
        <f>HLOOKUP(M$2,monthly_data_imports_by_country_thousand_tonnes[[#All],[Crude and NGLs]:[Total '[note 4']]],Calculation!$A52,FALSE)</f>
        <v>0</v>
      </c>
      <c r="N52" s="6">
        <f>HLOOKUP(N$2,monthly_data_imports_by_country_thousand_tonnes[[#All],[Crude and NGLs]:[Total '[note 4']]],Calculation!$A52,FALSE)</f>
        <v>12.17</v>
      </c>
      <c r="O52" s="9">
        <f>HLOOKUP(O$2,monthly_data_imports_by_country_thousand_tonnes[[#All],[Crude and NGLs]:[Total '[note 4']]],Calculation!$A52,FALSE)</f>
        <v>12.23</v>
      </c>
      <c r="P52" s="37">
        <f>HLOOKUP(P$2,monthly_data_imports_by_country_thousand_tonnes[[#All],[Crude and NGLs]:[Total '[note 4']]],Calculation!$A52,FALSE)</f>
        <v>30.34</v>
      </c>
      <c r="Q52" s="15">
        <f>HLOOKUP(Q$2,monthly_data_imports_by_country_thousand_tonnes[[#All],[Crude and NGLs]:[Total '[note 4']]],Calculation!$B52,FALSE)</f>
        <v>0</v>
      </c>
      <c r="R52" s="6">
        <f>HLOOKUP(R$2,monthly_data_imports_by_country_thousand_tonnes[[#All],[Crude and NGLs]:[Total '[note 4']]],Calculation!$B52,FALSE)</f>
        <v>0</v>
      </c>
      <c r="S52" s="9">
        <f>HLOOKUP(S$2,monthly_data_imports_by_country_thousand_tonnes[[#All],[Crude and NGLs]:[Total '[note 4']]],Calculation!$B52,FALSE)</f>
        <v>0</v>
      </c>
      <c r="T52" s="6">
        <f>HLOOKUP(T$2,monthly_data_imports_by_country_thousand_tonnes[[#All],[Crude and NGLs]:[Total '[note 4']]],Calculation!$B52,FALSE)</f>
        <v>0</v>
      </c>
      <c r="U52" s="6">
        <f>HLOOKUP(U$2,monthly_data_imports_by_country_thousand_tonnes[[#All],[Crude and NGLs]:[Total '[note 4']]],Calculation!$B52,FALSE)</f>
        <v>0</v>
      </c>
      <c r="V52" s="6">
        <f>HLOOKUP(V$2,monthly_data_imports_by_country_thousand_tonnes[[#All],[Crude and NGLs]:[Total '[note 4']]],Calculation!$B52,FALSE)</f>
        <v>0</v>
      </c>
      <c r="W52" s="6">
        <f>HLOOKUP(W$2,monthly_data_imports_by_country_thousand_tonnes[[#All],[Crude and NGLs]:[Total '[note 4']]],Calculation!$B52,FALSE)</f>
        <v>0</v>
      </c>
      <c r="X52" s="6">
        <f>HLOOKUP(X$2,monthly_data_imports_by_country_thousand_tonnes[[#All],[Crude and NGLs]:[Total '[note 4']]],Calculation!$B52,FALSE)</f>
        <v>0</v>
      </c>
      <c r="Y52" s="6">
        <f>HLOOKUP(Y$2,monthly_data_imports_by_country_thousand_tonnes[[#All],[Crude and NGLs]:[Total '[note 4']]],Calculation!$B52,FALSE)</f>
        <v>0</v>
      </c>
      <c r="Z52" s="6">
        <f>HLOOKUP(Z$2,monthly_data_imports_by_country_thousand_tonnes[[#All],[Crude and NGLs]:[Total '[note 4']]],Calculation!$B52,FALSE)</f>
        <v>16.45</v>
      </c>
      <c r="AA52" s="9">
        <f>HLOOKUP(AA$2,monthly_data_imports_by_country_thousand_tonnes[[#All],[Crude and NGLs]:[Total '[note 4']]],Calculation!$B52,FALSE)</f>
        <v>16.45</v>
      </c>
      <c r="AB52" s="37">
        <f>HLOOKUP(AB$2,monthly_data_imports_by_country_thousand_tonnes[[#All],[Crude and NGLs]:[Total '[note 4']]],Calculation!$B52,FALSE)</f>
        <v>16.45</v>
      </c>
    </row>
    <row r="53" spans="1:28" ht="14.5">
      <c r="A53" s="6">
        <f t="shared" si="0"/>
        <v>1481</v>
      </c>
      <c r="B53" s="6">
        <f t="shared" si="1"/>
        <v>1745</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128.47</v>
      </c>
      <c r="K53" s="6">
        <f>HLOOKUP(K$2,monthly_data_imports_by_country_thousand_tonnes[[#All],[Crude and NGLs]:[Total '[note 4']]],Calculation!$A53,FALSE)</f>
        <v>0</v>
      </c>
      <c r="L53" s="6">
        <f>HLOOKUP(L$2,monthly_data_imports_by_country_thousand_tonnes[[#All],[Crude and NGLs]:[Total '[note 4']]],Calculation!$A53,FALSE)</f>
        <v>32.909999999999997</v>
      </c>
      <c r="M53" s="6">
        <f>HLOOKUP(M$2,monthly_data_imports_by_country_thousand_tonnes[[#All],[Crude and NGLs]:[Total '[note 4']]],Calculation!$A53,FALSE)</f>
        <v>0</v>
      </c>
      <c r="N53" s="6">
        <f>HLOOKUP(N$2,monthly_data_imports_by_country_thousand_tonnes[[#All],[Crude and NGLs]:[Total '[note 4']]],Calculation!$A53,FALSE)</f>
        <v>0.19</v>
      </c>
      <c r="O53" s="9">
        <f>HLOOKUP(O$2,monthly_data_imports_by_country_thousand_tonnes[[#All],[Crude and NGLs]:[Total '[note 4']]],Calculation!$A53,FALSE)</f>
        <v>161.57</v>
      </c>
      <c r="P53" s="37">
        <f>HLOOKUP(P$2,monthly_data_imports_by_country_thousand_tonnes[[#All],[Crude and NGLs]:[Total '[note 4']]],Calculation!$A53,FALSE)</f>
        <v>161.57</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287.52999999999997</v>
      </c>
      <c r="W53" s="6">
        <f>HLOOKUP(W$2,monthly_data_imports_by_country_thousand_tonnes[[#All],[Crude and NGLs]:[Total '[note 4']]],Calculation!$B53,FALSE)</f>
        <v>0</v>
      </c>
      <c r="X53" s="6">
        <f>HLOOKUP(X$2,monthly_data_imports_by_country_thousand_tonnes[[#All],[Crude and NGLs]:[Total '[note 4']]],Calculation!$B53,FALSE)</f>
        <v>8.57</v>
      </c>
      <c r="Y53" s="6">
        <f>HLOOKUP(Y$2,monthly_data_imports_by_country_thousand_tonnes[[#All],[Crude and NGLs]:[Total '[note 4']]],Calculation!$B53,FALSE)</f>
        <v>0</v>
      </c>
      <c r="Z53" s="6">
        <f>HLOOKUP(Z$2,monthly_data_imports_by_country_thousand_tonnes[[#All],[Crude and NGLs]:[Total '[note 4']]],Calculation!$B53,FALSE)</f>
        <v>0</v>
      </c>
      <c r="AA53" s="9">
        <f>HLOOKUP(AA$2,monthly_data_imports_by_country_thousand_tonnes[[#All],[Crude and NGLs]:[Total '[note 4']]],Calculation!$B53,FALSE)</f>
        <v>296.10000000000002</v>
      </c>
      <c r="AB53" s="37">
        <f>HLOOKUP(AB$2,monthly_data_imports_by_country_thousand_tonnes[[#All],[Crude and NGLs]:[Total '[note 4']]],Calculation!$B53,FALSE)</f>
        <v>296.10000000000002</v>
      </c>
    </row>
    <row r="54" spans="1:28" ht="14.5">
      <c r="A54" s="6">
        <f t="shared" si="0"/>
        <v>1482</v>
      </c>
      <c r="B54" s="6">
        <f t="shared" si="1"/>
        <v>1746</v>
      </c>
      <c r="D54" s="20" t="s">
        <v>86</v>
      </c>
      <c r="E54" s="15">
        <f>HLOOKUP(E$2,monthly_data_imports_by_country_thousand_tonnes[[#All],[Crude and NGLs]:[Total '[note 4']]],Calculation!$A54,FALSE)</f>
        <v>0</v>
      </c>
      <c r="F54" s="6">
        <f>HLOOKUP(F$2,monthly_data_imports_by_country_thousand_tonnes[[#All],[Crude and NGLs]:[Total '[note 4']]],Calculation!$A54,FALSE)</f>
        <v>32.17</v>
      </c>
      <c r="G54" s="9">
        <f>HLOOKUP(G$2,monthly_data_imports_by_country_thousand_tonnes[[#All],[Crude and NGLs]:[Total '[note 4']]],Calculation!$A54,FALSE)</f>
        <v>32.17</v>
      </c>
      <c r="H54" s="6">
        <f>HLOOKUP(H$2,monthly_data_imports_by_country_thousand_tonnes[[#All],[Crude and NGLs]:[Total '[note 4']]],Calculation!$A54,FALSE)</f>
        <v>0.02</v>
      </c>
      <c r="I54" s="6">
        <f>HLOOKUP(I$2,monthly_data_imports_by_country_thousand_tonnes[[#All],[Crude and NGLs]:[Total '[note 4']]],Calculation!$A54,FALSE)</f>
        <v>5.87</v>
      </c>
      <c r="J54" s="6">
        <f>HLOOKUP(J$2,monthly_data_imports_by_country_thousand_tonnes[[#All],[Crude and NGLs]:[Total '[note 4']]],Calculation!$A54,FALSE)</f>
        <v>0</v>
      </c>
      <c r="K54" s="6">
        <f>HLOOKUP(K$2,monthly_data_imports_by_country_thousand_tonnes[[#All],[Crude and NGLs]:[Total '[note 4']]],Calculation!$A54,FALSE)</f>
        <v>15.22</v>
      </c>
      <c r="L54" s="6">
        <f>HLOOKUP(L$2,monthly_data_imports_by_country_thousand_tonnes[[#All],[Crude and NGLs]:[Total '[note 4']]],Calculation!$A54,FALSE)</f>
        <v>0</v>
      </c>
      <c r="M54" s="6">
        <f>HLOOKUP(M$2,monthly_data_imports_by_country_thousand_tonnes[[#All],[Crude and NGLs]:[Total '[note 4']]],Calculation!$A54,FALSE)</f>
        <v>0.02</v>
      </c>
      <c r="N54" s="6">
        <f>HLOOKUP(N$2,monthly_data_imports_by_country_thousand_tonnes[[#All],[Crude and NGLs]:[Total '[note 4']]],Calculation!$A54,FALSE)</f>
        <v>7.54</v>
      </c>
      <c r="O54" s="9">
        <f>HLOOKUP(O$2,monthly_data_imports_by_country_thousand_tonnes[[#All],[Crude and NGLs]:[Total '[note 4']]],Calculation!$A54,FALSE)</f>
        <v>28.67</v>
      </c>
      <c r="P54" s="37">
        <f>HLOOKUP(P$2,monthly_data_imports_by_country_thousand_tonnes[[#All],[Crude and NGLs]:[Total '[note 4']]],Calculation!$A54,FALSE)</f>
        <v>60.84</v>
      </c>
      <c r="Q54" s="15">
        <f>HLOOKUP(Q$2,monthly_data_imports_by_country_thousand_tonnes[[#All],[Crude and NGLs]:[Total '[note 4']]],Calculation!$B54,FALSE)</f>
        <v>0</v>
      </c>
      <c r="R54" s="6">
        <f>HLOOKUP(R$2,monthly_data_imports_by_country_thousand_tonnes[[#All],[Crude and NGLs]:[Total '[note 4']]],Calculation!$B54,FALSE)</f>
        <v>40.15</v>
      </c>
      <c r="S54" s="9">
        <f>HLOOKUP(S$2,monthly_data_imports_by_country_thousand_tonnes[[#All],[Crude and NGLs]:[Total '[note 4']]],Calculation!$B54,FALSE)</f>
        <v>40.15</v>
      </c>
      <c r="T54" s="6">
        <f>HLOOKUP(T$2,monthly_data_imports_by_country_thousand_tonnes[[#All],[Crude and NGLs]:[Total '[note 4']]],Calculation!$B54,FALSE)</f>
        <v>0</v>
      </c>
      <c r="U54" s="6">
        <f>HLOOKUP(U$2,monthly_data_imports_by_country_thousand_tonnes[[#All],[Crude and NGLs]:[Total '[note 4']]],Calculation!$B54,FALSE)</f>
        <v>0</v>
      </c>
      <c r="V54" s="6">
        <f>HLOOKUP(V$2,monthly_data_imports_by_country_thousand_tonnes[[#All],[Crude and NGLs]:[Total '[note 4']]],Calculation!$B54,FALSE)</f>
        <v>0</v>
      </c>
      <c r="W54" s="6">
        <f>HLOOKUP(W$2,monthly_data_imports_by_country_thousand_tonnes[[#All],[Crude and NGLs]:[Total '[note 4']]],Calculation!$B54,FALSE)</f>
        <v>0</v>
      </c>
      <c r="X54" s="6">
        <f>HLOOKUP(X$2,monthly_data_imports_by_country_thousand_tonnes[[#All],[Crude and NGLs]:[Total '[note 4']]],Calculation!$B54,FALSE)</f>
        <v>0</v>
      </c>
      <c r="Y54" s="6">
        <f>HLOOKUP(Y$2,monthly_data_imports_by_country_thousand_tonnes[[#All],[Crude and NGLs]:[Total '[note 4']]],Calculation!$B54,FALSE)</f>
        <v>0</v>
      </c>
      <c r="Z54" s="6">
        <f>HLOOKUP(Z$2,monthly_data_imports_by_country_thousand_tonnes[[#All],[Crude and NGLs]:[Total '[note 4']]],Calculation!$B54,FALSE)</f>
        <v>0</v>
      </c>
      <c r="AA54" s="9">
        <f>HLOOKUP(AA$2,monthly_data_imports_by_country_thousand_tonnes[[#All],[Crude and NGLs]:[Total '[note 4']]],Calculation!$B54,FALSE)</f>
        <v>0</v>
      </c>
      <c r="AB54" s="37">
        <f>HLOOKUP(AB$2,monthly_data_imports_by_country_thousand_tonnes[[#All],[Crude and NGLs]:[Total '[note 4']]],Calculation!$B54,FALSE)</f>
        <v>40.15</v>
      </c>
    </row>
    <row r="55" spans="1:28" ht="14.5">
      <c r="A55" s="6">
        <f t="shared" si="0"/>
        <v>1483</v>
      </c>
      <c r="B55" s="6">
        <f t="shared" si="1"/>
        <v>1747</v>
      </c>
      <c r="D55" s="20" t="s">
        <v>43</v>
      </c>
      <c r="E55" s="15">
        <f>HLOOKUP(E$2,monthly_data_imports_by_country_thousand_tonnes[[#All],[Crude and NGLs]:[Total '[note 4']]],Calculation!$A55,FALSE)</f>
        <v>0</v>
      </c>
      <c r="F55" s="6">
        <f>HLOOKUP(F$2,monthly_data_imports_by_country_thousand_tonnes[[#All],[Crude and NGLs]:[Total '[note 4']]],Calculation!$A55,FALSE)</f>
        <v>3.11</v>
      </c>
      <c r="G55" s="9">
        <f>HLOOKUP(G$2,monthly_data_imports_by_country_thousand_tonnes[[#All],[Crude and NGLs]:[Total '[note 4']]],Calculation!$A55,FALSE)</f>
        <v>3.11</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327.54000000000002</v>
      </c>
      <c r="K55" s="6">
        <f>HLOOKUP(K$2,monthly_data_imports_by_country_thousand_tonnes[[#All],[Crude and NGLs]:[Total '[note 4']]],Calculation!$A55,FALSE)</f>
        <v>0</v>
      </c>
      <c r="L55" s="6">
        <f>HLOOKUP(L$2,monthly_data_imports_by_country_thousand_tonnes[[#All],[Crude and NGLs]:[Total '[note 4']]],Calculation!$A55,FALSE)</f>
        <v>65.97</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393.51</v>
      </c>
      <c r="P55" s="37">
        <f>HLOOKUP(P$2,monthly_data_imports_by_country_thousand_tonnes[[#All],[Crude and NGLs]:[Total '[note 4']]],Calculation!$A55,FALSE)</f>
        <v>396.62</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260.64</v>
      </c>
      <c r="W55" s="6">
        <f>HLOOKUP(W$2,monthly_data_imports_by_country_thousand_tonnes[[#All],[Crude and NGLs]:[Total '[note 4']]],Calculation!$B55,FALSE)</f>
        <v>4.3600000000000003</v>
      </c>
      <c r="X55" s="6">
        <f>HLOOKUP(X$2,monthly_data_imports_by_country_thousand_tonnes[[#All],[Crude and NGLs]:[Total '[note 4']]],Calculation!$B55,FALSE)</f>
        <v>102.76</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367.76</v>
      </c>
      <c r="AB55" s="37">
        <f>HLOOKUP(AB$2,monthly_data_imports_by_country_thousand_tonnes[[#All],[Crude and NGLs]:[Total '[note 4']]],Calculation!$B55,FALSE)</f>
        <v>367.76</v>
      </c>
    </row>
    <row r="56" spans="1:28" ht="14.5">
      <c r="A56" s="6">
        <f t="shared" si="0"/>
        <v>1484</v>
      </c>
      <c r="B56" s="6">
        <f t="shared" si="1"/>
        <v>1748</v>
      </c>
      <c r="D56" s="20" t="s">
        <v>88</v>
      </c>
      <c r="E56" s="15">
        <f>HLOOKUP(E$2,monthly_data_imports_by_country_thousand_tonnes[[#All],[Crude and NGLs]:[Total '[note 4']]],Calculation!$A56,FALSE)</f>
        <v>78.03</v>
      </c>
      <c r="F56" s="6">
        <f>HLOOKUP(F$2,monthly_data_imports_by_country_thousand_tonnes[[#All],[Crude and NGLs]:[Total '[note 4']]],Calculation!$A56,FALSE)</f>
        <v>0</v>
      </c>
      <c r="G56" s="9">
        <f>HLOOKUP(G$2,monthly_data_imports_by_country_thousand_tonnes[[#All],[Crude and NGLs]:[Total '[note 4']]],Calculation!$A56,FALSE)</f>
        <v>78.03</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78.03</v>
      </c>
      <c r="Q56" s="15">
        <f>HLOOKUP(Q$2,monthly_data_imports_by_country_thousand_tonnes[[#All],[Crude and NGLs]:[Total '[note 4']]],Calculation!$B56,FALSE)</f>
        <v>446.12</v>
      </c>
      <c r="R56" s="6">
        <f>HLOOKUP(R$2,monthly_data_imports_by_country_thousand_tonnes[[#All],[Crude and NGLs]:[Total '[note 4']]],Calculation!$B56,FALSE)</f>
        <v>0</v>
      </c>
      <c r="S56" s="9">
        <f>HLOOKUP(S$2,monthly_data_imports_by_country_thousand_tonnes[[#All],[Crude and NGLs]:[Total '[note 4']]],Calculation!$B56,FALSE)</f>
        <v>446.12</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446.12</v>
      </c>
    </row>
    <row r="57" spans="1:28" ht="14.5">
      <c r="A57" s="6">
        <f t="shared" si="0"/>
        <v>1485</v>
      </c>
      <c r="B57" s="6">
        <f t="shared" si="1"/>
        <v>1749</v>
      </c>
      <c r="D57" s="20" t="s">
        <v>44</v>
      </c>
      <c r="E57" s="15">
        <f>HLOOKUP(E$2,monthly_data_imports_by_country_thousand_tonnes[[#All],[Crude and NGLs]:[Total '[note 4']]],Calculation!$A57,FALSE)</f>
        <v>0</v>
      </c>
      <c r="F57" s="6">
        <f>HLOOKUP(F$2,monthly_data_imports_by_country_thousand_tonnes[[#All],[Crude and NGLs]:[Total '[note 4']]],Calculation!$A57,FALSE)</f>
        <v>174.55</v>
      </c>
      <c r="G57" s="9">
        <f>HLOOKUP(G$2,monthly_data_imports_by_country_thousand_tonnes[[#All],[Crude and NGLs]:[Total '[note 4']]],Calculation!$A57,FALSE)</f>
        <v>174.55</v>
      </c>
      <c r="H57" s="6">
        <f>HLOOKUP(H$2,monthly_data_imports_by_country_thousand_tonnes[[#All],[Crude and NGLs]:[Total '[note 4']]],Calculation!$A57,FALSE)</f>
        <v>0.14000000000000001</v>
      </c>
      <c r="I57" s="6">
        <f>HLOOKUP(I$2,monthly_data_imports_by_country_thousand_tonnes[[#All],[Crude and NGLs]:[Total '[note 4']]],Calculation!$A57,FALSE)</f>
        <v>38.49</v>
      </c>
      <c r="J57" s="6">
        <f>HLOOKUP(J$2,monthly_data_imports_by_country_thousand_tonnes[[#All],[Crude and NGLs]:[Total '[note 4']]],Calculation!$A57,FALSE)</f>
        <v>82.69</v>
      </c>
      <c r="K57" s="6">
        <f>HLOOKUP(K$2,monthly_data_imports_by_country_thousand_tonnes[[#All],[Crude and NGLs]:[Total '[note 4']]],Calculation!$A57,FALSE)</f>
        <v>0.02</v>
      </c>
      <c r="L57" s="6">
        <f>HLOOKUP(L$2,monthly_data_imports_by_country_thousand_tonnes[[#All],[Crude and NGLs]:[Total '[note 4']]],Calculation!$A57,FALSE)</f>
        <v>317.45</v>
      </c>
      <c r="M57" s="6">
        <f>HLOOKUP(M$2,monthly_data_imports_by_country_thousand_tonnes[[#All],[Crude and NGLs]:[Total '[note 4']]],Calculation!$A57,FALSE)</f>
        <v>0</v>
      </c>
      <c r="N57" s="6">
        <f>HLOOKUP(N$2,monthly_data_imports_by_country_thousand_tonnes[[#All],[Crude and NGLs]:[Total '[note 4']]],Calculation!$A57,FALSE)</f>
        <v>104.46</v>
      </c>
      <c r="O57" s="9">
        <f>HLOOKUP(O$2,monthly_data_imports_by_country_thousand_tonnes[[#All],[Crude and NGLs]:[Total '[note 4']]],Calculation!$A57,FALSE)</f>
        <v>543.25</v>
      </c>
      <c r="P57" s="37">
        <f>HLOOKUP(P$2,monthly_data_imports_by_country_thousand_tonnes[[#All],[Crude and NGLs]:[Total '[note 4']]],Calculation!$A57,FALSE)</f>
        <v>717.8</v>
      </c>
      <c r="Q57" s="15">
        <f>HLOOKUP(Q$2,monthly_data_imports_by_country_thousand_tonnes[[#All],[Crude and NGLs]:[Total '[note 4']]],Calculation!$B57,FALSE)</f>
        <v>0.09</v>
      </c>
      <c r="R57" s="6">
        <f>HLOOKUP(R$2,monthly_data_imports_by_country_thousand_tonnes[[#All],[Crude and NGLs]:[Total '[note 4']]],Calculation!$B57,FALSE)</f>
        <v>13.45</v>
      </c>
      <c r="S57" s="9">
        <f>HLOOKUP(S$2,monthly_data_imports_by_country_thousand_tonnes[[#All],[Crude and NGLs]:[Total '[note 4']]],Calculation!$B57,FALSE)</f>
        <v>13.54</v>
      </c>
      <c r="T57" s="6">
        <f>HLOOKUP(T$2,monthly_data_imports_by_country_thousand_tonnes[[#All],[Crude and NGLs]:[Total '[note 4']]],Calculation!$B57,FALSE)</f>
        <v>0</v>
      </c>
      <c r="U57" s="6">
        <f>HLOOKUP(U$2,monthly_data_imports_by_country_thousand_tonnes[[#All],[Crude and NGLs]:[Total '[note 4']]],Calculation!$B57,FALSE)</f>
        <v>142.97999999999999</v>
      </c>
      <c r="V57" s="6">
        <f>HLOOKUP(V$2,monthly_data_imports_by_country_thousand_tonnes[[#All],[Crude and NGLs]:[Total '[note 4']]],Calculation!$B57,FALSE)</f>
        <v>112.3</v>
      </c>
      <c r="W57" s="6">
        <f>HLOOKUP(W$2,monthly_data_imports_by_country_thousand_tonnes[[#All],[Crude and NGLs]:[Total '[note 4']]],Calculation!$B57,FALSE)</f>
        <v>0</v>
      </c>
      <c r="X57" s="6">
        <f>HLOOKUP(X$2,monthly_data_imports_by_country_thousand_tonnes[[#All],[Crude and NGLs]:[Total '[note 4']]],Calculation!$B57,FALSE)</f>
        <v>286.58</v>
      </c>
      <c r="Y57" s="6">
        <f>HLOOKUP(Y$2,monthly_data_imports_by_country_thousand_tonnes[[#All],[Crude and NGLs]:[Total '[note 4']]],Calculation!$B57,FALSE)</f>
        <v>2.62</v>
      </c>
      <c r="Z57" s="6">
        <f>HLOOKUP(Z$2,monthly_data_imports_by_country_thousand_tonnes[[#All],[Crude and NGLs]:[Total '[note 4']]],Calculation!$B57,FALSE)</f>
        <v>148.6</v>
      </c>
      <c r="AA57" s="9">
        <f>HLOOKUP(AA$2,monthly_data_imports_by_country_thousand_tonnes[[#All],[Crude and NGLs]:[Total '[note 4']]],Calculation!$B57,FALSE)</f>
        <v>693.08</v>
      </c>
      <c r="AB57" s="37">
        <f>HLOOKUP(AB$2,monthly_data_imports_by_country_thousand_tonnes[[#All],[Crude and NGLs]:[Total '[note 4']]],Calculation!$B57,FALSE)</f>
        <v>706.62</v>
      </c>
    </row>
    <row r="58" spans="1:28" ht="14.5">
      <c r="A58" s="6">
        <f t="shared" si="0"/>
        <v>1486</v>
      </c>
      <c r="B58" s="6">
        <f t="shared" si="1"/>
        <v>1750</v>
      </c>
      <c r="D58" s="20" t="s">
        <v>45</v>
      </c>
      <c r="E58" s="15">
        <f>HLOOKUP(E$2,monthly_data_imports_by_country_thousand_tonnes[[#All],[Crude and NGLs]:[Total '[note 4']]],Calculation!$A58,FALSE)</f>
        <v>119.22</v>
      </c>
      <c r="F58" s="6">
        <f>HLOOKUP(F$2,monthly_data_imports_by_country_thousand_tonnes[[#All],[Crude and NGLs]:[Total '[note 4']]],Calculation!$A58,FALSE)</f>
        <v>0</v>
      </c>
      <c r="G58" s="9">
        <f>HLOOKUP(G$2,monthly_data_imports_by_country_thousand_tonnes[[#All],[Crude and NGLs]:[Total '[note 4']]],Calculation!$A58,FALSE)</f>
        <v>119.22</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119.22</v>
      </c>
      <c r="Q58" s="15">
        <f>HLOOKUP(Q$2,monthly_data_imports_by_country_thousand_tonnes[[#All],[Crude and NGLs]:[Total '[note 4']]],Calculation!$B58,FALSE)</f>
        <v>381.22</v>
      </c>
      <c r="R58" s="6">
        <f>HLOOKUP(R$2,monthly_data_imports_by_country_thousand_tonnes[[#All],[Crude and NGLs]:[Total '[note 4']]],Calculation!$B58,FALSE)</f>
        <v>0</v>
      </c>
      <c r="S58" s="9">
        <f>HLOOKUP(S$2,monthly_data_imports_by_country_thousand_tonnes[[#All],[Crude and NGLs]:[Total '[note 4']]],Calculation!$B58,FALSE)</f>
        <v>381.22</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0</v>
      </c>
      <c r="W58" s="6">
        <f>HLOOKUP(W$2,monthly_data_imports_by_country_thousand_tonnes[[#All],[Crude and NGLs]:[Total '[note 4']]],Calculation!$B58,FALSE)</f>
        <v>0</v>
      </c>
      <c r="X58" s="6">
        <f>HLOOKUP(X$2,monthly_data_imports_by_country_thousand_tonnes[[#All],[Crude and NGLs]:[Total '[note 4']]],Calculation!$B58,FALSE)</f>
        <v>0</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0</v>
      </c>
      <c r="AB58" s="37">
        <f>HLOOKUP(AB$2,monthly_data_imports_by_country_thousand_tonnes[[#All],[Crude and NGLs]:[Total '[note 4']]],Calculation!$B58,FALSE)</f>
        <v>381.22</v>
      </c>
    </row>
    <row r="59" spans="1:28" ht="14.5">
      <c r="A59" s="6">
        <f t="shared" si="0"/>
        <v>1487</v>
      </c>
      <c r="B59" s="6">
        <f t="shared" si="1"/>
        <v>1751</v>
      </c>
      <c r="D59" s="20" t="s">
        <v>46</v>
      </c>
      <c r="E59" s="15">
        <f>HLOOKUP(E$2,monthly_data_imports_by_country_thousand_tonnes[[#All],[Crude and NGLs]:[Total '[note 4']]],Calculation!$A59,FALSE)</f>
        <v>1035.7</v>
      </c>
      <c r="F59" s="6">
        <f>HLOOKUP(F$2,monthly_data_imports_by_country_thousand_tonnes[[#All],[Crude and NGLs]:[Total '[note 4']]],Calculation!$A59,FALSE)</f>
        <v>0</v>
      </c>
      <c r="G59" s="9">
        <f>HLOOKUP(G$2,monthly_data_imports_by_country_thousand_tonnes[[#All],[Crude and NGLs]:[Total '[note 4']]],Calculation!$A59,FALSE)</f>
        <v>1035.7</v>
      </c>
      <c r="H59" s="6">
        <f>HLOOKUP(H$2,monthly_data_imports_by_country_thousand_tonnes[[#All],[Crude and NGLs]:[Total '[note 4']]],Calculation!$A59,FALSE)</f>
        <v>0</v>
      </c>
      <c r="I59" s="6">
        <f>HLOOKUP(I$2,monthly_data_imports_by_country_thousand_tonnes[[#All],[Crude and NGLs]:[Total '[note 4']]],Calculation!$A59,FALSE)</f>
        <v>77.42</v>
      </c>
      <c r="J59" s="6">
        <f>HLOOKUP(J$2,monthly_data_imports_by_country_thousand_tonnes[[#All],[Crude and NGLs]:[Total '[note 4']]],Calculation!$A59,FALSE)</f>
        <v>12.71</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20.91</v>
      </c>
      <c r="O59" s="9">
        <f>HLOOKUP(O$2,monthly_data_imports_by_country_thousand_tonnes[[#All],[Crude and NGLs]:[Total '[note 4']]],Calculation!$A59,FALSE)</f>
        <v>111.04</v>
      </c>
      <c r="P59" s="37">
        <f>HLOOKUP(P$2,monthly_data_imports_by_country_thousand_tonnes[[#All],[Crude and NGLs]:[Total '[note 4']]],Calculation!$A59,FALSE)</f>
        <v>1146.74</v>
      </c>
      <c r="Q59" s="15">
        <f>HLOOKUP(Q$2,monthly_data_imports_by_country_thousand_tonnes[[#All],[Crude and NGLs]:[Total '[note 4']]],Calculation!$B59,FALSE)</f>
        <v>993.71</v>
      </c>
      <c r="R59" s="6">
        <f>HLOOKUP(R$2,monthly_data_imports_by_country_thousand_tonnes[[#All],[Crude and NGLs]:[Total '[note 4']]],Calculation!$B59,FALSE)</f>
        <v>0</v>
      </c>
      <c r="S59" s="9">
        <f>HLOOKUP(S$2,monthly_data_imports_by_country_thousand_tonnes[[#All],[Crude and NGLs]:[Total '[note 4']]],Calculation!$B59,FALSE)</f>
        <v>993.71</v>
      </c>
      <c r="T59" s="6">
        <f>HLOOKUP(T$2,monthly_data_imports_by_country_thousand_tonnes[[#All],[Crude and NGLs]:[Total '[note 4']]],Calculation!$B59,FALSE)</f>
        <v>0</v>
      </c>
      <c r="U59" s="6">
        <f>HLOOKUP(U$2,monthly_data_imports_by_country_thousand_tonnes[[#All],[Crude and NGLs]:[Total '[note 4']]],Calculation!$B59,FALSE)</f>
        <v>65.930000000000007</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20.05</v>
      </c>
      <c r="AA59" s="9">
        <f>HLOOKUP(AA$2,monthly_data_imports_by_country_thousand_tonnes[[#All],[Crude and NGLs]:[Total '[note 4']]],Calculation!$B59,FALSE)</f>
        <v>85.98</v>
      </c>
      <c r="AB59" s="37">
        <f>HLOOKUP(AB$2,monthly_data_imports_by_country_thousand_tonnes[[#All],[Crude and NGLs]:[Total '[note 4']]],Calculation!$B59,FALSE)</f>
        <v>1079.69</v>
      </c>
    </row>
    <row r="60" spans="1:28" ht="14.5">
      <c r="A60" s="6">
        <f t="shared" si="0"/>
        <v>1488</v>
      </c>
      <c r="B60" s="6">
        <f t="shared" si="1"/>
        <v>1752</v>
      </c>
      <c r="D60" s="20" t="s">
        <v>89</v>
      </c>
      <c r="E60" s="15">
        <f>HLOOKUP(E$2,monthly_data_imports_by_country_thousand_tonnes[[#All],[Crude and NGLs]:[Total '[note 4']]],Calculation!$A60,FALSE)</f>
        <v>0</v>
      </c>
      <c r="F60" s="6">
        <f>HLOOKUP(F$2,monthly_data_imports_by_country_thousand_tonnes[[#All],[Crude and NGLs]:[Total '[note 4']]],Calculation!$A60,FALSE)</f>
        <v>0</v>
      </c>
      <c r="G60" s="9">
        <f>HLOOKUP(G$2,monthly_data_imports_by_country_thousand_tonnes[[#All],[Crude and NGLs]:[Total '[note 4']]],Calculation!$A60,FALSE)</f>
        <v>0</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15.29</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15.29</v>
      </c>
      <c r="P60" s="37">
        <f>HLOOKUP(P$2,monthly_data_imports_by_country_thousand_tonnes[[#All],[Crude and NGLs]:[Total '[note 4']]],Calculation!$A60,FALSE)</f>
        <v>15.29</v>
      </c>
      <c r="Q60" s="15">
        <f>HLOOKUP(Q$2,monthly_data_imports_by_country_thousand_tonnes[[#All],[Crude and NGLs]:[Total '[note 4']]],Calculation!$B60,FALSE)</f>
        <v>0</v>
      </c>
      <c r="R60" s="6">
        <f>HLOOKUP(R$2,monthly_data_imports_by_country_thousand_tonnes[[#All],[Crude and NGLs]:[Total '[note 4']]],Calculation!$B60,FALSE)</f>
        <v>0</v>
      </c>
      <c r="S60" s="9">
        <f>HLOOKUP(S$2,monthly_data_imports_by_country_thousand_tonnes[[#All],[Crude and NGLs]:[Total '[note 4']]],Calculation!$B60,FALSE)</f>
        <v>0</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0.56000000000000005</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0.56000000000000005</v>
      </c>
      <c r="AB60" s="37">
        <f>HLOOKUP(AB$2,monthly_data_imports_by_country_thousand_tonnes[[#All],[Crude and NGLs]:[Total '[note 4']]],Calculation!$B60,FALSE)</f>
        <v>0.56000000000000005</v>
      </c>
    </row>
    <row r="61" spans="1:28" ht="14.5">
      <c r="A61" s="6">
        <f t="shared" si="0"/>
        <v>1489</v>
      </c>
      <c r="B61" s="6">
        <f t="shared" si="1"/>
        <v>1753</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1490</v>
      </c>
      <c r="B62" s="6">
        <f t="shared" si="1"/>
        <v>1754</v>
      </c>
      <c r="D62" s="20" t="s">
        <v>48</v>
      </c>
      <c r="E62" s="15">
        <f>HLOOKUP(E$2,monthly_data_imports_by_country_thousand_tonnes[[#All],[Crude and NGLs]:[Total '[note 4']]],Calculation!$A62,FALSE)</f>
        <v>0</v>
      </c>
      <c r="F62" s="6">
        <f>HLOOKUP(F$2,monthly_data_imports_by_country_thousand_tonnes[[#All],[Crude and NGLs]:[Total '[note 4']]],Calculation!$A62,FALSE)</f>
        <v>13.5</v>
      </c>
      <c r="G62" s="9">
        <f>HLOOKUP(G$2,monthly_data_imports_by_country_thousand_tonnes[[#All],[Crude and NGLs]:[Total '[note 4']]],Calculation!$A62,FALSE)</f>
        <v>13.5</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101.5</v>
      </c>
      <c r="K62" s="6">
        <f>HLOOKUP(K$2,monthly_data_imports_by_country_thousand_tonnes[[#All],[Crude and NGLs]:[Total '[note 4']]],Calculation!$A62,FALSE)</f>
        <v>0</v>
      </c>
      <c r="L62" s="6">
        <f>HLOOKUP(L$2,monthly_data_imports_by_country_thousand_tonnes[[#All],[Crude and NGLs]:[Total '[note 4']]],Calculation!$A62,FALSE)</f>
        <v>31.17</v>
      </c>
      <c r="M62" s="6">
        <f>HLOOKUP(M$2,monthly_data_imports_by_country_thousand_tonnes[[#All],[Crude and NGLs]:[Total '[note 4']]],Calculation!$A62,FALSE)</f>
        <v>0</v>
      </c>
      <c r="N62" s="6">
        <f>HLOOKUP(N$2,monthly_data_imports_by_country_thousand_tonnes[[#All],[Crude and NGLs]:[Total '[note 4']]],Calculation!$A62,FALSE)</f>
        <v>0</v>
      </c>
      <c r="O62" s="9">
        <f>HLOOKUP(O$2,monthly_data_imports_by_country_thousand_tonnes[[#All],[Crude and NGLs]:[Total '[note 4']]],Calculation!$A62,FALSE)</f>
        <v>132.66999999999999</v>
      </c>
      <c r="P62" s="37">
        <f>HLOOKUP(P$2,monthly_data_imports_by_country_thousand_tonnes[[#All],[Crude and NGLs]:[Total '[note 4']]],Calculation!$A62,FALSE)</f>
        <v>146.16999999999999</v>
      </c>
      <c r="Q62" s="15">
        <f>HLOOKUP(Q$2,monthly_data_imports_by_country_thousand_tonnes[[#All],[Crude and NGLs]:[Total '[note 4']]],Calculation!$B62,FALSE)</f>
        <v>0</v>
      </c>
      <c r="R62" s="6">
        <f>HLOOKUP(R$2,monthly_data_imports_by_country_thousand_tonnes[[#All],[Crude and NGLs]:[Total '[note 4']]],Calculation!$B62,FALSE)</f>
        <v>56</v>
      </c>
      <c r="S62" s="9">
        <f>HLOOKUP(S$2,monthly_data_imports_by_country_thousand_tonnes[[#All],[Crude and NGLs]:[Total '[note 4']]],Calculation!$B62,FALSE)</f>
        <v>56</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0</v>
      </c>
      <c r="W62" s="6">
        <f>HLOOKUP(W$2,monthly_data_imports_by_country_thousand_tonnes[[#All],[Crude and NGLs]:[Total '[note 4']]],Calculation!$B62,FALSE)</f>
        <v>0</v>
      </c>
      <c r="X62" s="6">
        <f>HLOOKUP(X$2,monthly_data_imports_by_country_thousand_tonnes[[#All],[Crude and NGLs]:[Total '[note 4']]],Calculation!$B62,FALSE)</f>
        <v>0</v>
      </c>
      <c r="Y62" s="6">
        <f>HLOOKUP(Y$2,monthly_data_imports_by_country_thousand_tonnes[[#All],[Crude and NGLs]:[Total '[note 4']]],Calculation!$B62,FALSE)</f>
        <v>0</v>
      </c>
      <c r="Z62" s="6">
        <f>HLOOKUP(Z$2,monthly_data_imports_by_country_thousand_tonnes[[#All],[Crude and NGLs]:[Total '[note 4']]],Calculation!$B62,FALSE)</f>
        <v>0</v>
      </c>
      <c r="AA62" s="9">
        <f>HLOOKUP(AA$2,monthly_data_imports_by_country_thousand_tonnes[[#All],[Crude and NGLs]:[Total '[note 4']]],Calculation!$B62,FALSE)</f>
        <v>0</v>
      </c>
      <c r="AB62" s="37">
        <f>HLOOKUP(AB$2,monthly_data_imports_by_country_thousand_tonnes[[#All],[Crude and NGLs]:[Total '[note 4']]],Calculation!$B62,FALSE)</f>
        <v>56</v>
      </c>
    </row>
    <row r="63" spans="1:28" ht="14.5">
      <c r="A63" s="6">
        <f t="shared" si="0"/>
        <v>1491</v>
      </c>
      <c r="B63" s="6">
        <f t="shared" si="1"/>
        <v>1755</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36.57</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0</v>
      </c>
      <c r="M63" s="6">
        <f>HLOOKUP(M$2,monthly_data_imports_by_country_thousand_tonnes[[#All],[Crude and NGLs]:[Total '[note 4']]],Calculation!$A63,FALSE)</f>
        <v>0</v>
      </c>
      <c r="N63" s="6">
        <f>HLOOKUP(N$2,monthly_data_imports_by_country_thousand_tonnes[[#All],[Crude and NGLs]:[Total '[note 4']]],Calculation!$A63,FALSE)</f>
        <v>20.94</v>
      </c>
      <c r="O63" s="9">
        <f>HLOOKUP(O$2,monthly_data_imports_by_country_thousand_tonnes[[#All],[Crude and NGLs]:[Total '[note 4']]],Calculation!$A63,FALSE)</f>
        <v>57.51</v>
      </c>
      <c r="P63" s="37">
        <f>HLOOKUP(P$2,monthly_data_imports_by_country_thousand_tonnes[[#All],[Crude and NGLs]:[Total '[note 4']]],Calculation!$A63,FALSE)</f>
        <v>57.51</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38.61</v>
      </c>
      <c r="V63" s="6">
        <f>HLOOKUP(V$2,monthly_data_imports_by_country_thousand_tonnes[[#All],[Crude and NGLs]:[Total '[note 4']]],Calculation!$B63,FALSE)</f>
        <v>0</v>
      </c>
      <c r="W63" s="6">
        <f>HLOOKUP(W$2,monthly_data_imports_by_country_thousand_tonnes[[#All],[Crude and NGLs]:[Total '[note 4']]],Calculation!$B63,FALSE)</f>
        <v>0</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16.46</v>
      </c>
      <c r="AA63" s="9">
        <f>HLOOKUP(AA$2,monthly_data_imports_by_country_thousand_tonnes[[#All],[Crude and NGLs]:[Total '[note 4']]],Calculation!$B63,FALSE)</f>
        <v>55.07</v>
      </c>
      <c r="AB63" s="37">
        <f>HLOOKUP(AB$2,monthly_data_imports_by_country_thousand_tonnes[[#All],[Crude and NGLs]:[Total '[note 4']]],Calculation!$B63,FALSE)</f>
        <v>55.07</v>
      </c>
    </row>
    <row r="64" spans="1:28" ht="14.5">
      <c r="A64" s="6">
        <f t="shared" si="0"/>
        <v>1492</v>
      </c>
      <c r="B64" s="6">
        <f t="shared" si="1"/>
        <v>1756</v>
      </c>
      <c r="D64" s="20" t="s">
        <v>49</v>
      </c>
      <c r="E64" s="15">
        <f>HLOOKUP(E$2,monthly_data_imports_by_country_thousand_tonnes[[#All],[Crude and NGLs]:[Total '[note 4']]],Calculation!$A64,FALSE)</f>
        <v>0.08</v>
      </c>
      <c r="F64" s="6">
        <f>HLOOKUP(F$2,monthly_data_imports_by_country_thousand_tonnes[[#All],[Crude and NGLs]:[Total '[note 4']]],Calculation!$A64,FALSE)</f>
        <v>0</v>
      </c>
      <c r="G64" s="9">
        <f>HLOOKUP(G$2,monthly_data_imports_by_country_thousand_tonnes[[#All],[Crude and NGLs]:[Total '[note 4']]],Calculation!$A64,FALSE)</f>
        <v>0.08</v>
      </c>
      <c r="H64" s="6">
        <f>HLOOKUP(H$2,monthly_data_imports_by_country_thousand_tonnes[[#All],[Crude and NGLs]:[Total '[note 4']]],Calculation!$A64,FALSE)</f>
        <v>0</v>
      </c>
      <c r="I64" s="6">
        <f>HLOOKUP(I$2,monthly_data_imports_by_country_thousand_tonnes[[#All],[Crude and NGLs]:[Total '[note 4']]],Calculation!$A64,FALSE)</f>
        <v>17.89</v>
      </c>
      <c r="J64" s="6">
        <f>HLOOKUP(J$2,monthly_data_imports_by_country_thousand_tonnes[[#All],[Crude and NGLs]:[Total '[note 4']]],Calculation!$A64,FALSE)</f>
        <v>0</v>
      </c>
      <c r="K64" s="6">
        <f>HLOOKUP(K$2,monthly_data_imports_by_country_thousand_tonnes[[#All],[Crude and NGLs]:[Total '[note 4']]],Calculation!$A64,FALSE)</f>
        <v>0</v>
      </c>
      <c r="L64" s="6">
        <f>HLOOKUP(L$2,monthly_data_imports_by_country_thousand_tonnes[[#All],[Crude and NGLs]:[Total '[note 4']]],Calculation!$A64,FALSE)</f>
        <v>0.02</v>
      </c>
      <c r="M64" s="6">
        <f>HLOOKUP(M$2,monthly_data_imports_by_country_thousand_tonnes[[#All],[Crude and NGLs]:[Total '[note 4']]],Calculation!$A64,FALSE)</f>
        <v>0</v>
      </c>
      <c r="N64" s="6">
        <f>HLOOKUP(N$2,monthly_data_imports_by_country_thousand_tonnes[[#All],[Crude and NGLs]:[Total '[note 4']]],Calculation!$A64,FALSE)</f>
        <v>7.54</v>
      </c>
      <c r="O64" s="9">
        <f>HLOOKUP(O$2,monthly_data_imports_by_country_thousand_tonnes[[#All],[Crude and NGLs]:[Total '[note 4']]],Calculation!$A64,FALSE)</f>
        <v>25.45</v>
      </c>
      <c r="P64" s="37">
        <f>HLOOKUP(P$2,monthly_data_imports_by_country_thousand_tonnes[[#All],[Crude and NGLs]:[Total '[note 4']]],Calculation!$A64,FALSE)</f>
        <v>25.53</v>
      </c>
      <c r="Q64" s="15">
        <f>HLOOKUP(Q$2,monthly_data_imports_by_country_thousand_tonnes[[#All],[Crude and NGLs]:[Total '[note 4']]],Calculation!$B64,FALSE)</f>
        <v>0.03</v>
      </c>
      <c r="R64" s="6">
        <f>HLOOKUP(R$2,monthly_data_imports_by_country_thousand_tonnes[[#All],[Crude and NGLs]:[Total '[note 4']]],Calculation!$B64,FALSE)</f>
        <v>76.430000000000007</v>
      </c>
      <c r="S64" s="9">
        <f>HLOOKUP(S$2,monthly_data_imports_by_country_thousand_tonnes[[#All],[Crude and NGLs]:[Total '[note 4']]],Calculation!$B64,FALSE)</f>
        <v>76.459999999999994</v>
      </c>
      <c r="T64" s="6">
        <f>HLOOKUP(T$2,monthly_data_imports_by_country_thousand_tonnes[[#All],[Crude and NGLs]:[Total '[note 4']]],Calculation!$B64,FALSE)</f>
        <v>0</v>
      </c>
      <c r="U64" s="6">
        <f>HLOOKUP(U$2,monthly_data_imports_by_country_thousand_tonnes[[#All],[Crude and NGLs]:[Total '[note 4']]],Calculation!$B64,FALSE)</f>
        <v>39.53</v>
      </c>
      <c r="V64" s="6">
        <f>HLOOKUP(V$2,monthly_data_imports_by_country_thousand_tonnes[[#All],[Crude and NGLs]:[Total '[note 4']]],Calculation!$B64,FALSE)</f>
        <v>40.159999999999997</v>
      </c>
      <c r="W64" s="6">
        <f>HLOOKUP(W$2,monthly_data_imports_by_country_thousand_tonnes[[#All],[Crude and NGLs]:[Total '[note 4']]],Calculation!$B64,FALSE)</f>
        <v>0</v>
      </c>
      <c r="X64" s="6">
        <f>HLOOKUP(X$2,monthly_data_imports_by_country_thousand_tonnes[[#All],[Crude and NGLs]:[Total '[note 4']]],Calculation!$B64,FALSE)</f>
        <v>0</v>
      </c>
      <c r="Y64" s="6">
        <f>HLOOKUP(Y$2,monthly_data_imports_by_country_thousand_tonnes[[#All],[Crude and NGLs]:[Total '[note 4']]],Calculation!$B64,FALSE)</f>
        <v>0</v>
      </c>
      <c r="Z64" s="6">
        <f>HLOOKUP(Z$2,monthly_data_imports_by_country_thousand_tonnes[[#All],[Crude and NGLs]:[Total '[note 4']]],Calculation!$B64,FALSE)</f>
        <v>9.3800000000000008</v>
      </c>
      <c r="AA64" s="9">
        <f>HLOOKUP(AA$2,monthly_data_imports_by_country_thousand_tonnes[[#All],[Crude and NGLs]:[Total '[note 4']]],Calculation!$B64,FALSE)</f>
        <v>89.07</v>
      </c>
      <c r="AB64" s="37">
        <f>HLOOKUP(AB$2,monthly_data_imports_by_country_thousand_tonnes[[#All],[Crude and NGLs]:[Total '[note 4']]],Calculation!$B64,FALSE)</f>
        <v>165.53</v>
      </c>
    </row>
    <row r="65" spans="1:28" ht="14.5">
      <c r="A65" s="15">
        <f t="shared" si="0"/>
        <v>1493</v>
      </c>
      <c r="B65" s="6">
        <f t="shared" si="1"/>
        <v>1757</v>
      </c>
      <c r="D65" s="20" t="s">
        <v>50</v>
      </c>
      <c r="E65" s="15">
        <f>HLOOKUP(E$2,monthly_data_imports_by_country_thousand_tonnes[[#All],[Crude and NGLs]:[Total '[note 4']]],Calculation!$A65,FALSE)</f>
        <v>379.47</v>
      </c>
      <c r="F65" s="6">
        <f>HLOOKUP(F$2,monthly_data_imports_by_country_thousand_tonnes[[#All],[Crude and NGLs]:[Total '[note 4']]],Calculation!$A65,FALSE)</f>
        <v>0</v>
      </c>
      <c r="G65" s="9">
        <f>HLOOKUP(G$2,monthly_data_imports_by_country_thousand_tonnes[[#All],[Crude and NGLs]:[Total '[note 4']]],Calculation!$A65,FALSE)</f>
        <v>379.47</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6.88</v>
      </c>
      <c r="O65" s="9">
        <f>HLOOKUP(O$2,monthly_data_imports_by_country_thousand_tonnes[[#All],[Crude and NGLs]:[Total '[note 4']]],Calculation!$A65,FALSE)</f>
        <v>6.88</v>
      </c>
      <c r="P65" s="37">
        <f>HLOOKUP(P$2,monthly_data_imports_by_country_thousand_tonnes[[#All],[Crude and NGLs]:[Total '[note 4']]],Calculation!$A65,FALSE)</f>
        <v>386.35</v>
      </c>
      <c r="Q65" s="15">
        <f>HLOOKUP(Q$2,monthly_data_imports_by_country_thousand_tonnes[[#All],[Crude and NGLs]:[Total '[note 4']]],Calculation!$B65,FALSE)</f>
        <v>139.80000000000001</v>
      </c>
      <c r="R65" s="6">
        <f>HLOOKUP(R$2,monthly_data_imports_by_country_thousand_tonnes[[#All],[Crude and NGLs]:[Total '[note 4']]],Calculation!$B65,FALSE)</f>
        <v>0</v>
      </c>
      <c r="S65" s="9">
        <f>HLOOKUP(S$2,monthly_data_imports_by_country_thousand_tonnes[[#All],[Crude and NGLs]:[Total '[note 4']]],Calculation!$B65,FALSE)</f>
        <v>139.80000000000001</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8.3699999999999992</v>
      </c>
      <c r="AA65" s="9">
        <f>HLOOKUP(AA$2,monthly_data_imports_by_country_thousand_tonnes[[#All],[Crude and NGLs]:[Total '[note 4']]],Calculation!$B65,FALSE)</f>
        <v>8.3699999999999992</v>
      </c>
      <c r="AB65" s="37">
        <f>HLOOKUP(AB$2,monthly_data_imports_by_country_thousand_tonnes[[#All],[Crude and NGLs]:[Total '[note 4']]],Calculation!$B65,FALSE)</f>
        <v>148.16999999999999</v>
      </c>
    </row>
    <row r="66" spans="1:28" ht="14.5">
      <c r="A66" s="15">
        <f t="shared" si="0"/>
        <v>1494</v>
      </c>
      <c r="B66" s="6">
        <f t="shared" si="1"/>
        <v>1758</v>
      </c>
      <c r="D66" s="20" t="s">
        <v>51</v>
      </c>
      <c r="E66" s="15">
        <f>HLOOKUP(E$2,monthly_data_imports_by_country_thousand_tonnes[[#All],[Crude and NGLs]:[Total '[note 4']]],Calculation!$A66,FALSE)</f>
        <v>73.3</v>
      </c>
      <c r="F66" s="6">
        <f>HLOOKUP(F$2,monthly_data_imports_by_country_thousand_tonnes[[#All],[Crude and NGLs]:[Total '[note 4']]],Calculation!$A66,FALSE)</f>
        <v>0</v>
      </c>
      <c r="G66" s="9">
        <f>HLOOKUP(G$2,monthly_data_imports_by_country_thousand_tonnes[[#All],[Crude and NGLs]:[Total '[note 4']]],Calculation!$A66,FALSE)</f>
        <v>73.3</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198.4</v>
      </c>
      <c r="K66" s="6">
        <f>HLOOKUP(K$2,monthly_data_imports_by_country_thousand_tonnes[[#All],[Crude and NGLs]:[Total '[note 4']]],Calculation!$A66,FALSE)</f>
        <v>0</v>
      </c>
      <c r="L66" s="6">
        <f>HLOOKUP(L$2,monthly_data_imports_by_country_thousand_tonnes[[#All],[Crude and NGLs]:[Total '[note 4']]],Calculation!$A66,FALSE)</f>
        <v>40</v>
      </c>
      <c r="M66" s="6">
        <f>HLOOKUP(M$2,monthly_data_imports_by_country_thousand_tonnes[[#All],[Crude and NGLs]:[Total '[note 4']]],Calculation!$A66,FALSE)</f>
        <v>0.02</v>
      </c>
      <c r="N66" s="6">
        <f>HLOOKUP(N$2,monthly_data_imports_by_country_thousand_tonnes[[#All],[Crude and NGLs]:[Total '[note 4']]],Calculation!$A66,FALSE)</f>
        <v>0.74</v>
      </c>
      <c r="O66" s="9">
        <f>HLOOKUP(O$2,monthly_data_imports_by_country_thousand_tonnes[[#All],[Crude and NGLs]:[Total '[note 4']]],Calculation!$A66,FALSE)</f>
        <v>239.16</v>
      </c>
      <c r="P66" s="37">
        <f>HLOOKUP(P$2,monthly_data_imports_by_country_thousand_tonnes[[#All],[Crude and NGLs]:[Total '[note 4']]],Calculation!$A66,FALSE)</f>
        <v>312.45999999999998</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155.65</v>
      </c>
      <c r="W66" s="6">
        <f>HLOOKUP(W$2,monthly_data_imports_by_country_thousand_tonnes[[#All],[Crude and NGLs]:[Total '[note 4']]],Calculation!$B66,FALSE)</f>
        <v>0</v>
      </c>
      <c r="X66" s="6">
        <f>HLOOKUP(X$2,monthly_data_imports_by_country_thousand_tonnes[[#All],[Crude and NGLs]:[Total '[note 4']]],Calculation!$B66,FALSE)</f>
        <v>42.52</v>
      </c>
      <c r="Y66" s="6">
        <f>HLOOKUP(Y$2,monthly_data_imports_by_country_thousand_tonnes[[#All],[Crude and NGLs]:[Total '[note 4']]],Calculation!$B66,FALSE)</f>
        <v>8.1</v>
      </c>
      <c r="Z66" s="6">
        <f>HLOOKUP(Z$2,monthly_data_imports_by_country_thousand_tonnes[[#All],[Crude and NGLs]:[Total '[note 4']]],Calculation!$B66,FALSE)</f>
        <v>0</v>
      </c>
      <c r="AA66" s="9">
        <f>HLOOKUP(AA$2,monthly_data_imports_by_country_thousand_tonnes[[#All],[Crude and NGLs]:[Total '[note 4']]],Calculation!$B66,FALSE)</f>
        <v>206.27</v>
      </c>
      <c r="AB66" s="37">
        <f>HLOOKUP(AB$2,monthly_data_imports_by_country_thousand_tonnes[[#All],[Crude and NGLs]:[Total '[note 4']]],Calculation!$B66,FALSE)</f>
        <v>206.27</v>
      </c>
    </row>
    <row r="67" spans="1:28" ht="14.5">
      <c r="A67" s="15">
        <f t="shared" si="0"/>
        <v>1495</v>
      </c>
      <c r="B67" s="6">
        <f t="shared" si="1"/>
        <v>1759</v>
      </c>
      <c r="D67" s="20" t="s">
        <v>52</v>
      </c>
      <c r="E67" s="15">
        <f>HLOOKUP(E$2,monthly_data_imports_by_country_thousand_tonnes[[#All],[Crude and NGLs]:[Total '[note 4']]],Calculation!$A67,FALSE)</f>
        <v>1006.02</v>
      </c>
      <c r="F67" s="6">
        <f>HLOOKUP(F$2,monthly_data_imports_by_country_thousand_tonnes[[#All],[Crude and NGLs]:[Total '[note 4']]],Calculation!$A67,FALSE)</f>
        <v>0</v>
      </c>
      <c r="G67" s="9">
        <f>HLOOKUP(G$2,monthly_data_imports_by_country_thousand_tonnes[[#All],[Crude and NGLs]:[Total '[note 4']]],Calculation!$A67,FALSE)</f>
        <v>1006.02</v>
      </c>
      <c r="H67" s="6">
        <f>HLOOKUP(H$2,monthly_data_imports_by_country_thousand_tonnes[[#All],[Crude and NGLs]:[Total '[note 4']]],Calculation!$A67,FALSE)</f>
        <v>1.36</v>
      </c>
      <c r="I67" s="6">
        <f>HLOOKUP(I$2,monthly_data_imports_by_country_thousand_tonnes[[#All],[Crude and NGLs]:[Total '[note 4']]],Calculation!$A67,FALSE)</f>
        <v>38.69</v>
      </c>
      <c r="J67" s="6">
        <f>HLOOKUP(J$2,monthly_data_imports_by_country_thousand_tonnes[[#All],[Crude and NGLs]:[Total '[note 4']]],Calculation!$A67,FALSE)</f>
        <v>62.96</v>
      </c>
      <c r="K67" s="6">
        <f>HLOOKUP(K$2,monthly_data_imports_by_country_thousand_tonnes[[#All],[Crude and NGLs]:[Total '[note 4']]],Calculation!$A67,FALSE)</f>
        <v>0</v>
      </c>
      <c r="L67" s="6">
        <f>HLOOKUP(L$2,monthly_data_imports_by_country_thousand_tonnes[[#All],[Crude and NGLs]:[Total '[note 4']]],Calculation!$A67,FALSE)</f>
        <v>305.39999999999998</v>
      </c>
      <c r="M67" s="6">
        <f>HLOOKUP(M$2,monthly_data_imports_by_country_thousand_tonnes[[#All],[Crude and NGLs]:[Total '[note 4']]],Calculation!$A67,FALSE)</f>
        <v>7.08</v>
      </c>
      <c r="N67" s="6">
        <f>HLOOKUP(N$2,monthly_data_imports_by_country_thousand_tonnes[[#All],[Crude and NGLs]:[Total '[note 4']]],Calculation!$A67,FALSE)</f>
        <v>48.27</v>
      </c>
      <c r="O67" s="9">
        <f>HLOOKUP(O$2,monthly_data_imports_by_country_thousand_tonnes[[#All],[Crude and NGLs]:[Total '[note 4']]],Calculation!$A67,FALSE)</f>
        <v>463.76</v>
      </c>
      <c r="P67" s="37">
        <f>HLOOKUP(P$2,monthly_data_imports_by_country_thousand_tonnes[[#All],[Crude and NGLs]:[Total '[note 4']]],Calculation!$A67,FALSE)</f>
        <v>1469.78</v>
      </c>
      <c r="Q67" s="15">
        <f>HLOOKUP(Q$2,monthly_data_imports_by_country_thousand_tonnes[[#All],[Crude and NGLs]:[Total '[note 4']]],Calculation!$B67,FALSE)</f>
        <v>1067.78</v>
      </c>
      <c r="R67" s="6">
        <f>HLOOKUP(R$2,monthly_data_imports_by_country_thousand_tonnes[[#All],[Crude and NGLs]:[Total '[note 4']]],Calculation!$B67,FALSE)</f>
        <v>0</v>
      </c>
      <c r="S67" s="9">
        <f>HLOOKUP(S$2,monthly_data_imports_by_country_thousand_tonnes[[#All],[Crude and NGLs]:[Total '[note 4']]],Calculation!$B67,FALSE)</f>
        <v>1067.78</v>
      </c>
      <c r="T67" s="6">
        <f>HLOOKUP(T$2,monthly_data_imports_by_country_thousand_tonnes[[#All],[Crude and NGLs]:[Total '[note 4']]],Calculation!$B67,FALSE)</f>
        <v>0</v>
      </c>
      <c r="U67" s="6">
        <f>HLOOKUP(U$2,monthly_data_imports_by_country_thousand_tonnes[[#All],[Crude and NGLs]:[Total '[note 4']]],Calculation!$B67,FALSE)</f>
        <v>0</v>
      </c>
      <c r="V67" s="6">
        <f>HLOOKUP(V$2,monthly_data_imports_by_country_thousand_tonnes[[#All],[Crude and NGLs]:[Total '[note 4']]],Calculation!$B67,FALSE)</f>
        <v>0</v>
      </c>
      <c r="W67" s="6">
        <f>HLOOKUP(W$2,monthly_data_imports_by_country_thousand_tonnes[[#All],[Crude and NGLs]:[Total '[note 4']]],Calculation!$B67,FALSE)</f>
        <v>0</v>
      </c>
      <c r="X67" s="6">
        <f>HLOOKUP(X$2,monthly_data_imports_by_country_thousand_tonnes[[#All],[Crude and NGLs]:[Total '[note 4']]],Calculation!$B67,FALSE)</f>
        <v>598.94000000000005</v>
      </c>
      <c r="Y67" s="6">
        <f>HLOOKUP(Y$2,monthly_data_imports_by_country_thousand_tonnes[[#All],[Crude and NGLs]:[Total '[note 4']]],Calculation!$B67,FALSE)</f>
        <v>0</v>
      </c>
      <c r="Z67" s="6">
        <f>HLOOKUP(Z$2,monthly_data_imports_by_country_thousand_tonnes[[#All],[Crude and NGLs]:[Total '[note 4']]],Calculation!$B67,FALSE)</f>
        <v>0</v>
      </c>
      <c r="AA67" s="9">
        <f>HLOOKUP(AA$2,monthly_data_imports_by_country_thousand_tonnes[[#All],[Crude and NGLs]:[Total '[note 4']]],Calculation!$B67,FALSE)</f>
        <v>598.94000000000005</v>
      </c>
      <c r="AB67" s="37">
        <f>HLOOKUP(AB$2,monthly_data_imports_by_country_thousand_tonnes[[#All],[Crude and NGLs]:[Total '[note 4']]],Calculation!$B67,FALSE)</f>
        <v>1666.72</v>
      </c>
    </row>
    <row r="68" spans="1:28" ht="14.5">
      <c r="A68" s="15">
        <f t="shared" si="0"/>
        <v>1496</v>
      </c>
      <c r="B68" s="6">
        <f t="shared" si="1"/>
        <v>1760</v>
      </c>
      <c r="D68" s="20" t="s">
        <v>69</v>
      </c>
      <c r="E68" s="27">
        <f>HLOOKUP(E$2,monthly_data_imports_by_country_thousand_tonnes[[#All],[Crude and NGLs]:[Total '[note 4']]],Calculation!$A68,FALSE)</f>
        <v>825.75</v>
      </c>
      <c r="F68" s="14">
        <f>HLOOKUP(F$2,monthly_data_imports_by_country_thousand_tonnes[[#All],[Crude and NGLs]:[Total '[note 4']]],Calculation!$A68,FALSE)</f>
        <v>218.19</v>
      </c>
      <c r="G68" s="13">
        <f>HLOOKUP(G$2,monthly_data_imports_by_country_thousand_tonnes[[#All],[Crude and NGLs]:[Total '[note 4']]],Calculation!$A68,FALSE)</f>
        <v>1043.94</v>
      </c>
      <c r="H68" s="14">
        <f>HLOOKUP(H$2,monthly_data_imports_by_country_thousand_tonnes[[#All],[Crude and NGLs]:[Total '[note 4']]],Calculation!$A68,FALSE)</f>
        <v>3.05</v>
      </c>
      <c r="I68" s="14">
        <f>HLOOKUP(I$2,monthly_data_imports_by_country_thousand_tonnes[[#All],[Crude and NGLs]:[Total '[note 4']]],Calculation!$A68,FALSE)</f>
        <v>7.31</v>
      </c>
      <c r="J68" s="14">
        <f>HLOOKUP(J$2,monthly_data_imports_by_country_thousand_tonnes[[#All],[Crude and NGLs]:[Total '[note 4']]],Calculation!$A68,FALSE)</f>
        <v>107.4</v>
      </c>
      <c r="K68" s="14">
        <f>HLOOKUP(K$2,monthly_data_imports_by_country_thousand_tonnes[[#All],[Crude and NGLs]:[Total '[note 4']]],Calculation!$A68,FALSE)</f>
        <v>0</v>
      </c>
      <c r="L68" s="14">
        <f>HLOOKUP(L$2,monthly_data_imports_by_country_thousand_tonnes[[#All],[Crude and NGLs]:[Total '[note 4']]],Calculation!$A68,FALSE)</f>
        <v>25.32</v>
      </c>
      <c r="M68" s="14">
        <f>HLOOKUP(M$2,monthly_data_imports_by_country_thousand_tonnes[[#All],[Crude and NGLs]:[Total '[note 4']]],Calculation!$A68,FALSE)</f>
        <v>0</v>
      </c>
      <c r="N68" s="14">
        <f>HLOOKUP(N$2,monthly_data_imports_by_country_thousand_tonnes[[#All],[Crude and NGLs]:[Total '[note 4']]],Calculation!$A68,FALSE)</f>
        <v>80.06</v>
      </c>
      <c r="O68" s="13">
        <f>HLOOKUP(O$2,monthly_data_imports_by_country_thousand_tonnes[[#All],[Crude and NGLs]:[Total '[note 4']]],Calculation!$A68,FALSE)</f>
        <v>223.14</v>
      </c>
      <c r="P68" s="38">
        <f>HLOOKUP(P$2,monthly_data_imports_by_country_thousand_tonnes[[#All],[Crude and NGLs]:[Total '[note 4']]],Calculation!$A68,FALSE)</f>
        <v>1267.08</v>
      </c>
      <c r="Q68" s="27">
        <f>HLOOKUP(Q$2,monthly_data_imports_by_country_thousand_tonnes[[#All],[Crude and NGLs]:[Total '[note 4']]],Calculation!$B68,FALSE)</f>
        <v>403.85</v>
      </c>
      <c r="R68" s="14">
        <f>HLOOKUP(R$2,monthly_data_imports_by_country_thousand_tonnes[[#All],[Crude and NGLs]:[Total '[note 4']]],Calculation!$B68,FALSE)</f>
        <v>84.14</v>
      </c>
      <c r="S68" s="13">
        <f>HLOOKUP(S$2,monthly_data_imports_by_country_thousand_tonnes[[#All],[Crude and NGLs]:[Total '[note 4']]],Calculation!$B68,FALSE)</f>
        <v>487.99</v>
      </c>
      <c r="T68" s="14">
        <f>HLOOKUP(T$2,monthly_data_imports_by_country_thousand_tonnes[[#All],[Crude and NGLs]:[Total '[note 4']]],Calculation!$B68,FALSE)</f>
        <v>11.78</v>
      </c>
      <c r="U68" s="14">
        <f>HLOOKUP(U$2,monthly_data_imports_by_country_thousand_tonnes[[#All],[Crude and NGLs]:[Total '[note 4']]],Calculation!$B68,FALSE)</f>
        <v>5.83</v>
      </c>
      <c r="V68" s="14">
        <f>HLOOKUP(V$2,monthly_data_imports_by_country_thousand_tonnes[[#All],[Crude and NGLs]:[Total '[note 4']]],Calculation!$B68,FALSE)</f>
        <v>149.61000000000001</v>
      </c>
      <c r="W68" s="14">
        <f>HLOOKUP(W$2,monthly_data_imports_by_country_thousand_tonnes[[#All],[Crude and NGLs]:[Total '[note 4']]],Calculation!$B68,FALSE)</f>
        <v>3.41</v>
      </c>
      <c r="X68" s="14">
        <f>HLOOKUP(X$2,monthly_data_imports_by_country_thousand_tonnes[[#All],[Crude and NGLs]:[Total '[note 4']]],Calculation!$B68,FALSE)</f>
        <v>15.72</v>
      </c>
      <c r="Y68" s="14">
        <f>HLOOKUP(Y$2,monthly_data_imports_by_country_thousand_tonnes[[#All],[Crude and NGLs]:[Total '[note 4']]],Calculation!$B68,FALSE)</f>
        <v>0</v>
      </c>
      <c r="Z68" s="14">
        <f>HLOOKUP(Z$2,monthly_data_imports_by_country_thousand_tonnes[[#All],[Crude and NGLs]:[Total '[note 4']]],Calculation!$B68,FALSE)</f>
        <v>31</v>
      </c>
      <c r="AA68" s="13">
        <f>HLOOKUP(AA$2,monthly_data_imports_by_country_thousand_tonnes[[#All],[Crude and NGLs]:[Total '[note 4']]],Calculation!$B68,FALSE)</f>
        <v>217.35</v>
      </c>
      <c r="AB68" s="38">
        <f>HLOOKUP(AB$2,monthly_data_imports_by_country_thousand_tonnes[[#All],[Crude and NGLs]:[Total '[note 4']]],Calculation!$B68,FALSE)</f>
        <v>705.34</v>
      </c>
    </row>
    <row r="69" spans="1:28" ht="14.5">
      <c r="A69" s="28">
        <f t="shared" si="0"/>
        <v>1497</v>
      </c>
      <c r="B69" s="29">
        <f t="shared" si="1"/>
        <v>1761</v>
      </c>
      <c r="C69" s="29"/>
      <c r="D69" s="21" t="s">
        <v>70</v>
      </c>
      <c r="E69" s="28">
        <f>HLOOKUP(E$2,monthly_data_imports_by_country_thousand_tonnes[[#All],[Crude and NGLs]:[Total '[note 4']]],Calculation!$A69,FALSE)</f>
        <v>3609.11</v>
      </c>
      <c r="F69" s="29">
        <f>HLOOKUP(F$2,monthly_data_imports_by_country_thousand_tonnes[[#All],[Crude and NGLs]:[Total '[note 4']]],Calculation!$A69,FALSE)</f>
        <v>530.87</v>
      </c>
      <c r="G69" s="30">
        <f>HLOOKUP(G$2,monthly_data_imports_by_country_thousand_tonnes[[#All],[Crude and NGLs]:[Total '[note 4']]],Calculation!$A69,FALSE)</f>
        <v>4139.9799999999996</v>
      </c>
      <c r="H69" s="29">
        <f>HLOOKUP(H$2,monthly_data_imports_by_country_thousand_tonnes[[#All],[Crude and NGLs]:[Total '[note 4']]],Calculation!$A69,FALSE)</f>
        <v>4.63</v>
      </c>
      <c r="I69" s="29">
        <f>HLOOKUP(I$2,monthly_data_imports_by_country_thousand_tonnes[[#All],[Crude and NGLs]:[Total '[note 4']]],Calculation!$A69,FALSE)</f>
        <v>246.61</v>
      </c>
      <c r="J69" s="29">
        <f>HLOOKUP(J$2,monthly_data_imports_by_country_thousand_tonnes[[#All],[Crude and NGLs]:[Total '[note 4']]],Calculation!$A69,FALSE)</f>
        <v>1034.05</v>
      </c>
      <c r="K69" s="29">
        <f>HLOOKUP(K$2,monthly_data_imports_by_country_thousand_tonnes[[#All],[Crude and NGLs]:[Total '[note 4']]],Calculation!$A69,FALSE)</f>
        <v>15.24</v>
      </c>
      <c r="L69" s="29">
        <f>HLOOKUP(L$2,monthly_data_imports_by_country_thousand_tonnes[[#All],[Crude and NGLs]:[Total '[note 4']]],Calculation!$A69,FALSE)</f>
        <v>982.88</v>
      </c>
      <c r="M69" s="29">
        <f>HLOOKUP(M$2,monthly_data_imports_by_country_thousand_tonnes[[#All],[Crude and NGLs]:[Total '[note 4']]],Calculation!$A69,FALSE)</f>
        <v>11.01</v>
      </c>
      <c r="N69" s="29">
        <f>HLOOKUP(N$2,monthly_data_imports_by_country_thousand_tonnes[[#All],[Crude and NGLs]:[Total '[note 4']]],Calculation!$A69,FALSE)</f>
        <v>381.47</v>
      </c>
      <c r="O69" s="29">
        <f>HLOOKUP(O$2,monthly_data_imports_by_country_thousand_tonnes[[#All],[Crude and NGLs]:[Total '[note 4']]],Calculation!$A69,FALSE)</f>
        <v>2675.89</v>
      </c>
      <c r="P69" s="39">
        <f>HLOOKUP(P$2,monthly_data_imports_by_country_thousand_tonnes[[#All],[Crude and NGLs]:[Total '[note 4']]],Calculation!$A69,FALSE)</f>
        <v>6815.87</v>
      </c>
      <c r="Q69" s="28">
        <f>HLOOKUP(Q$2,monthly_data_imports_by_country_thousand_tonnes[[#All],[Crude and NGLs]:[Total '[note 4']]],Calculation!$B69,FALSE)</f>
        <v>3525.98</v>
      </c>
      <c r="R69" s="29">
        <f>HLOOKUP(R$2,monthly_data_imports_by_country_thousand_tonnes[[#All],[Crude and NGLs]:[Total '[note 4']]],Calculation!$B69,FALSE)</f>
        <v>270.17</v>
      </c>
      <c r="S69" s="30">
        <f>HLOOKUP(S$2,monthly_data_imports_by_country_thousand_tonnes[[#All],[Crude and NGLs]:[Total '[note 4']]],Calculation!$B69,FALSE)</f>
        <v>3796.15</v>
      </c>
      <c r="T69" s="29">
        <f>HLOOKUP(T$2,monthly_data_imports_by_country_thousand_tonnes[[#All],[Crude and NGLs]:[Total '[note 4']]],Calculation!$B69,FALSE)</f>
        <v>13.18</v>
      </c>
      <c r="U69" s="29">
        <f>HLOOKUP(U$2,monthly_data_imports_by_country_thousand_tonnes[[#All],[Crude and NGLs]:[Total '[note 4']]],Calculation!$B69,FALSE)</f>
        <v>298.94</v>
      </c>
      <c r="V69" s="29">
        <f>HLOOKUP(V$2,monthly_data_imports_by_country_thousand_tonnes[[#All],[Crude and NGLs]:[Total '[note 4']]],Calculation!$B69,FALSE)</f>
        <v>1005.89</v>
      </c>
      <c r="W69" s="29">
        <f>HLOOKUP(W$2,monthly_data_imports_by_country_thousand_tonnes[[#All],[Crude and NGLs]:[Total '[note 4']]],Calculation!$B69,FALSE)</f>
        <v>7.77</v>
      </c>
      <c r="X69" s="29">
        <f>HLOOKUP(X$2,monthly_data_imports_by_country_thousand_tonnes[[#All],[Crude and NGLs]:[Total '[note 4']]],Calculation!$B69,FALSE)</f>
        <v>1177.24</v>
      </c>
      <c r="Y69" s="29">
        <f>HLOOKUP(Y$2,monthly_data_imports_by_country_thousand_tonnes[[#All],[Crude and NGLs]:[Total '[note 4']]],Calculation!$B69,FALSE)</f>
        <v>19.54</v>
      </c>
      <c r="Z69" s="29">
        <f>HLOOKUP(Z$2,monthly_data_imports_by_country_thousand_tonnes[[#All],[Crude and NGLs]:[Total '[note 4']]],Calculation!$B69,FALSE)</f>
        <v>295.63</v>
      </c>
      <c r="AA69" s="29">
        <f>HLOOKUP(AA$2,monthly_data_imports_by_country_thousand_tonnes[[#All],[Crude and NGLs]:[Total '[note 4']]],Calculation!$B69,FALSE)</f>
        <v>2818.19</v>
      </c>
      <c r="AB69" s="39">
        <f>HLOOKUP(AB$2,monthly_data_imports_by_country_thousand_tonnes[[#All],[Crude and NGLs]:[Total '[note 4']]],Calculation!$B69,FALSE)</f>
        <v>6614.34</v>
      </c>
    </row>
    <row r="71" spans="1:28">
      <c r="A71" s="40" t="s">
        <v>109</v>
      </c>
    </row>
    <row r="72" spans="1:28" ht="14.5">
      <c r="D72" s="41" t="s">
        <v>37</v>
      </c>
      <c r="E72" s="24">
        <f>SUM(E4,E26,E48)</f>
        <v>0</v>
      </c>
      <c r="F72" s="25">
        <f t="shared" ref="F72:AB83" si="2">SUM(F4,F26,F48)</f>
        <v>48.25</v>
      </c>
      <c r="G72" s="26">
        <f t="shared" si="2"/>
        <v>48.25</v>
      </c>
      <c r="H72" s="25">
        <f t="shared" si="2"/>
        <v>2.23</v>
      </c>
      <c r="I72" s="25">
        <f t="shared" si="2"/>
        <v>86.5</v>
      </c>
      <c r="J72" s="25">
        <f t="shared" si="2"/>
        <v>20.55</v>
      </c>
      <c r="K72" s="25">
        <f t="shared" si="2"/>
        <v>0</v>
      </c>
      <c r="L72" s="25">
        <f t="shared" si="2"/>
        <v>333.70000000000005</v>
      </c>
      <c r="M72" s="25">
        <f t="shared" si="2"/>
        <v>4.4400000000000004</v>
      </c>
      <c r="N72" s="25">
        <f t="shared" si="2"/>
        <v>137.41</v>
      </c>
      <c r="O72" s="26">
        <f t="shared" si="2"/>
        <v>584.83000000000004</v>
      </c>
      <c r="P72" s="36">
        <f t="shared" si="2"/>
        <v>633.08000000000004</v>
      </c>
      <c r="Q72" s="24">
        <f t="shared" si="2"/>
        <v>0</v>
      </c>
      <c r="R72" s="25">
        <f t="shared" si="2"/>
        <v>23.88</v>
      </c>
      <c r="S72" s="26">
        <f t="shared" si="2"/>
        <v>23.88</v>
      </c>
      <c r="T72" s="25">
        <f t="shared" si="2"/>
        <v>5.12</v>
      </c>
      <c r="U72" s="25">
        <f t="shared" si="2"/>
        <v>140.16</v>
      </c>
      <c r="V72" s="25">
        <f t="shared" si="2"/>
        <v>36.1</v>
      </c>
      <c r="W72" s="25">
        <f t="shared" si="2"/>
        <v>0.03</v>
      </c>
      <c r="X72" s="25">
        <f t="shared" si="2"/>
        <v>523.40000000000009</v>
      </c>
      <c r="Y72" s="25">
        <f t="shared" si="2"/>
        <v>15.54</v>
      </c>
      <c r="Z72" s="25">
        <f t="shared" si="2"/>
        <v>55.43</v>
      </c>
      <c r="AA72" s="26">
        <f t="shared" si="2"/>
        <v>775.78</v>
      </c>
      <c r="AB72" s="36">
        <f t="shared" si="2"/>
        <v>799.66</v>
      </c>
    </row>
    <row r="73" spans="1:28" ht="14.5">
      <c r="D73" s="20" t="s">
        <v>38</v>
      </c>
      <c r="E73" s="15">
        <f t="shared" ref="E73:T93" si="3">SUM(E5,E27,E49)</f>
        <v>231.35000000000002</v>
      </c>
      <c r="F73" s="6">
        <f t="shared" si="3"/>
        <v>40.4</v>
      </c>
      <c r="G73" s="9">
        <f t="shared" si="3"/>
        <v>271.75</v>
      </c>
      <c r="H73" s="6">
        <f t="shared" si="3"/>
        <v>0</v>
      </c>
      <c r="I73" s="6">
        <f t="shared" si="3"/>
        <v>0</v>
      </c>
      <c r="J73" s="6">
        <f t="shared" si="3"/>
        <v>0</v>
      </c>
      <c r="K73" s="6">
        <f t="shared" si="3"/>
        <v>0</v>
      </c>
      <c r="L73" s="6">
        <f t="shared" si="3"/>
        <v>0.63</v>
      </c>
      <c r="M73" s="6">
        <f t="shared" si="3"/>
        <v>0</v>
      </c>
      <c r="N73" s="6">
        <f t="shared" si="3"/>
        <v>0.45000000000000007</v>
      </c>
      <c r="O73" s="9">
        <f t="shared" si="3"/>
        <v>1.0799999999999998</v>
      </c>
      <c r="P73" s="37">
        <f t="shared" si="3"/>
        <v>272.83</v>
      </c>
      <c r="Q73" s="15">
        <f>SUM(Q5,Q27,Q49)</f>
        <v>93.38</v>
      </c>
      <c r="R73" s="6">
        <f t="shared" si="3"/>
        <v>0</v>
      </c>
      <c r="S73" s="9">
        <f t="shared" si="3"/>
        <v>93.38</v>
      </c>
      <c r="T73" s="6">
        <f t="shared" si="3"/>
        <v>0</v>
      </c>
      <c r="U73" s="6">
        <f t="shared" si="2"/>
        <v>0</v>
      </c>
      <c r="V73" s="6">
        <f t="shared" si="2"/>
        <v>0</v>
      </c>
      <c r="W73" s="6">
        <f t="shared" si="2"/>
        <v>0</v>
      </c>
      <c r="X73" s="6">
        <f t="shared" si="2"/>
        <v>0</v>
      </c>
      <c r="Y73" s="6">
        <f t="shared" si="2"/>
        <v>0</v>
      </c>
      <c r="Z73" s="6">
        <f t="shared" si="2"/>
        <v>0.30000000000000004</v>
      </c>
      <c r="AA73" s="9">
        <f t="shared" si="2"/>
        <v>0.30000000000000004</v>
      </c>
      <c r="AB73" s="37">
        <f t="shared" si="2"/>
        <v>93.679999999999993</v>
      </c>
    </row>
    <row r="74" spans="1:28" ht="14.5">
      <c r="D74" s="20" t="s">
        <v>39</v>
      </c>
      <c r="E74" s="15">
        <f t="shared" si="3"/>
        <v>0</v>
      </c>
      <c r="F74" s="6">
        <f t="shared" si="2"/>
        <v>0.1</v>
      </c>
      <c r="G74" s="9">
        <f t="shared" si="2"/>
        <v>0.1</v>
      </c>
      <c r="H74" s="6">
        <f t="shared" si="2"/>
        <v>0</v>
      </c>
      <c r="I74" s="6">
        <f t="shared" si="2"/>
        <v>82.12</v>
      </c>
      <c r="J74" s="6">
        <f t="shared" si="2"/>
        <v>0</v>
      </c>
      <c r="K74" s="6">
        <f t="shared" si="2"/>
        <v>0</v>
      </c>
      <c r="L74" s="6">
        <f t="shared" si="2"/>
        <v>5.54</v>
      </c>
      <c r="M74" s="6">
        <f t="shared" si="2"/>
        <v>0</v>
      </c>
      <c r="N74" s="6">
        <f t="shared" si="2"/>
        <v>0.01</v>
      </c>
      <c r="O74" s="9">
        <f t="shared" si="2"/>
        <v>87.67</v>
      </c>
      <c r="P74" s="37">
        <f t="shared" si="2"/>
        <v>87.77</v>
      </c>
      <c r="Q74" s="15">
        <f t="shared" si="2"/>
        <v>0</v>
      </c>
      <c r="R74" s="6">
        <f t="shared" si="2"/>
        <v>0</v>
      </c>
      <c r="S74" s="9">
        <f t="shared" si="2"/>
        <v>0</v>
      </c>
      <c r="T74" s="6">
        <f t="shared" si="2"/>
        <v>0</v>
      </c>
      <c r="U74" s="6">
        <f t="shared" si="2"/>
        <v>2.57</v>
      </c>
      <c r="V74" s="6">
        <f t="shared" si="2"/>
        <v>0</v>
      </c>
      <c r="W74" s="6">
        <f t="shared" si="2"/>
        <v>0</v>
      </c>
      <c r="X74" s="6">
        <f t="shared" si="2"/>
        <v>0</v>
      </c>
      <c r="Y74" s="6">
        <f t="shared" si="2"/>
        <v>0</v>
      </c>
      <c r="Z74" s="6">
        <f t="shared" si="2"/>
        <v>0.02</v>
      </c>
      <c r="AA74" s="9">
        <f t="shared" si="2"/>
        <v>2.59</v>
      </c>
      <c r="AB74" s="37">
        <f t="shared" si="2"/>
        <v>2.59</v>
      </c>
    </row>
    <row r="75" spans="1:28" ht="14.5">
      <c r="D75" s="20" t="s">
        <v>40</v>
      </c>
      <c r="E75" s="15">
        <f t="shared" si="3"/>
        <v>0</v>
      </c>
      <c r="F75" s="6">
        <f t="shared" si="2"/>
        <v>0</v>
      </c>
      <c r="G75" s="9">
        <f t="shared" si="2"/>
        <v>0</v>
      </c>
      <c r="H75" s="6">
        <f t="shared" si="2"/>
        <v>0.13</v>
      </c>
      <c r="I75" s="6">
        <f t="shared" si="2"/>
        <v>0</v>
      </c>
      <c r="J75" s="6">
        <f t="shared" si="2"/>
        <v>14.63</v>
      </c>
      <c r="K75" s="6">
        <f t="shared" si="2"/>
        <v>0</v>
      </c>
      <c r="L75" s="6">
        <f t="shared" si="2"/>
        <v>59.97</v>
      </c>
      <c r="M75" s="6">
        <f t="shared" si="2"/>
        <v>0.5</v>
      </c>
      <c r="N75" s="6">
        <f t="shared" si="2"/>
        <v>82.7</v>
      </c>
      <c r="O75" s="9">
        <f t="shared" si="2"/>
        <v>157.93</v>
      </c>
      <c r="P75" s="37">
        <f t="shared" si="2"/>
        <v>157.93</v>
      </c>
      <c r="Q75" s="15">
        <f t="shared" si="2"/>
        <v>0</v>
      </c>
      <c r="R75" s="6">
        <f t="shared" si="2"/>
        <v>22.18</v>
      </c>
      <c r="S75" s="9">
        <f t="shared" si="2"/>
        <v>22.18</v>
      </c>
      <c r="T75" s="6">
        <f t="shared" si="2"/>
        <v>0.11</v>
      </c>
      <c r="U75" s="6">
        <f t="shared" si="2"/>
        <v>0.4</v>
      </c>
      <c r="V75" s="6">
        <f t="shared" si="2"/>
        <v>15.92</v>
      </c>
      <c r="W75" s="6">
        <f t="shared" si="2"/>
        <v>0</v>
      </c>
      <c r="X75" s="6">
        <f t="shared" si="2"/>
        <v>23.52</v>
      </c>
      <c r="Y75" s="6">
        <f t="shared" si="2"/>
        <v>3.78</v>
      </c>
      <c r="Z75" s="6">
        <f t="shared" si="2"/>
        <v>54.629999999999995</v>
      </c>
      <c r="AA75" s="9">
        <f t="shared" si="2"/>
        <v>98.36</v>
      </c>
      <c r="AB75" s="37">
        <f t="shared" si="2"/>
        <v>120.53999999999999</v>
      </c>
    </row>
    <row r="76" spans="1:28" ht="14.5">
      <c r="D76" s="20" t="s">
        <v>41</v>
      </c>
      <c r="E76" s="15">
        <f t="shared" si="3"/>
        <v>0</v>
      </c>
      <c r="F76" s="6">
        <f t="shared" si="2"/>
        <v>38.96</v>
      </c>
      <c r="G76" s="9">
        <f t="shared" si="2"/>
        <v>38.96</v>
      </c>
      <c r="H76" s="6">
        <f t="shared" si="2"/>
        <v>0.01</v>
      </c>
      <c r="I76" s="6">
        <f t="shared" si="2"/>
        <v>0.08</v>
      </c>
      <c r="J76" s="6">
        <f t="shared" si="2"/>
        <v>0</v>
      </c>
      <c r="K76" s="6">
        <f t="shared" si="2"/>
        <v>0</v>
      </c>
      <c r="L76" s="6">
        <f t="shared" si="2"/>
        <v>0.05</v>
      </c>
      <c r="M76" s="6">
        <f t="shared" si="2"/>
        <v>0</v>
      </c>
      <c r="N76" s="6">
        <f t="shared" si="2"/>
        <v>36.07</v>
      </c>
      <c r="O76" s="9">
        <f t="shared" si="2"/>
        <v>36.21</v>
      </c>
      <c r="P76" s="37">
        <f t="shared" si="2"/>
        <v>75.17</v>
      </c>
      <c r="Q76" s="15">
        <f t="shared" si="2"/>
        <v>0</v>
      </c>
      <c r="R76" s="6">
        <f t="shared" si="2"/>
        <v>19.810000000000002</v>
      </c>
      <c r="S76" s="9">
        <f t="shared" si="2"/>
        <v>19.810000000000002</v>
      </c>
      <c r="T76" s="6">
        <f t="shared" si="2"/>
        <v>0.05</v>
      </c>
      <c r="U76" s="6">
        <f t="shared" si="2"/>
        <v>7.0000000000000007E-2</v>
      </c>
      <c r="V76" s="6">
        <f t="shared" si="2"/>
        <v>0</v>
      </c>
      <c r="W76" s="6">
        <f t="shared" si="2"/>
        <v>0</v>
      </c>
      <c r="X76" s="6">
        <f t="shared" si="2"/>
        <v>1.18</v>
      </c>
      <c r="Y76" s="6">
        <f t="shared" si="2"/>
        <v>0</v>
      </c>
      <c r="Z76" s="6">
        <f t="shared" si="2"/>
        <v>36.57</v>
      </c>
      <c r="AA76" s="9">
        <f t="shared" si="2"/>
        <v>37.870000000000005</v>
      </c>
      <c r="AB76" s="37">
        <f t="shared" si="2"/>
        <v>57.680000000000007</v>
      </c>
    </row>
    <row r="77" spans="1:28" ht="14.5">
      <c r="D77" s="20" t="s">
        <v>42</v>
      </c>
      <c r="E77" s="15">
        <f t="shared" si="3"/>
        <v>0</v>
      </c>
      <c r="F77" s="6">
        <f t="shared" si="2"/>
        <v>0</v>
      </c>
      <c r="G77" s="9">
        <f t="shared" si="2"/>
        <v>0</v>
      </c>
      <c r="H77" s="6">
        <f t="shared" si="2"/>
        <v>0</v>
      </c>
      <c r="I77" s="6">
        <f t="shared" si="2"/>
        <v>0</v>
      </c>
      <c r="J77" s="6">
        <f t="shared" si="2"/>
        <v>329.48</v>
      </c>
      <c r="K77" s="6">
        <f t="shared" si="2"/>
        <v>0</v>
      </c>
      <c r="L77" s="6">
        <f t="shared" si="2"/>
        <v>316.41999999999996</v>
      </c>
      <c r="M77" s="6">
        <f t="shared" si="2"/>
        <v>0</v>
      </c>
      <c r="N77" s="6">
        <f t="shared" si="2"/>
        <v>3.89</v>
      </c>
      <c r="O77" s="9">
        <f t="shared" si="2"/>
        <v>649.79</v>
      </c>
      <c r="P77" s="37">
        <f t="shared" si="2"/>
        <v>649.79</v>
      </c>
      <c r="Q77" s="15">
        <f t="shared" si="2"/>
        <v>0.31</v>
      </c>
      <c r="R77" s="6">
        <f t="shared" si="2"/>
        <v>0</v>
      </c>
      <c r="S77" s="9">
        <f t="shared" si="2"/>
        <v>0.31</v>
      </c>
      <c r="T77" s="6">
        <f t="shared" si="2"/>
        <v>0</v>
      </c>
      <c r="U77" s="6">
        <f t="shared" si="2"/>
        <v>4.95</v>
      </c>
      <c r="V77" s="6">
        <f t="shared" si="2"/>
        <v>703.18000000000006</v>
      </c>
      <c r="W77" s="6">
        <f t="shared" si="2"/>
        <v>0</v>
      </c>
      <c r="X77" s="6">
        <f t="shared" si="2"/>
        <v>44.45</v>
      </c>
      <c r="Y77" s="6">
        <f t="shared" si="2"/>
        <v>10.43</v>
      </c>
      <c r="Z77" s="6">
        <f t="shared" si="2"/>
        <v>0.5</v>
      </c>
      <c r="AA77" s="9">
        <f t="shared" si="2"/>
        <v>763.51</v>
      </c>
      <c r="AB77" s="37">
        <f t="shared" si="2"/>
        <v>763.81999999999994</v>
      </c>
    </row>
    <row r="78" spans="1:28" ht="14.5">
      <c r="D78" s="20" t="s">
        <v>86</v>
      </c>
      <c r="E78" s="15">
        <f t="shared" si="3"/>
        <v>0</v>
      </c>
      <c r="F78" s="6">
        <f t="shared" si="2"/>
        <v>132.20999999999998</v>
      </c>
      <c r="G78" s="9">
        <f t="shared" si="2"/>
        <v>132.20999999999998</v>
      </c>
      <c r="H78" s="6">
        <f t="shared" si="2"/>
        <v>0.02</v>
      </c>
      <c r="I78" s="6">
        <f t="shared" si="2"/>
        <v>80.88</v>
      </c>
      <c r="J78" s="6">
        <f t="shared" si="2"/>
        <v>13.08</v>
      </c>
      <c r="K78" s="6">
        <f t="shared" si="2"/>
        <v>26.82</v>
      </c>
      <c r="L78" s="6">
        <f t="shared" si="2"/>
        <v>3.63</v>
      </c>
      <c r="M78" s="6">
        <f t="shared" si="2"/>
        <v>0.08</v>
      </c>
      <c r="N78" s="6">
        <f t="shared" si="2"/>
        <v>13.739999999999998</v>
      </c>
      <c r="O78" s="9">
        <f t="shared" si="2"/>
        <v>138.25</v>
      </c>
      <c r="P78" s="37">
        <f t="shared" si="2"/>
        <v>270.46000000000004</v>
      </c>
      <c r="Q78" s="15">
        <f t="shared" si="2"/>
        <v>0</v>
      </c>
      <c r="R78" s="6">
        <f t="shared" si="2"/>
        <v>40.15</v>
      </c>
      <c r="S78" s="9">
        <f t="shared" si="2"/>
        <v>40.15</v>
      </c>
      <c r="T78" s="6">
        <f t="shared" si="2"/>
        <v>0.04</v>
      </c>
      <c r="U78" s="6">
        <f t="shared" si="2"/>
        <v>0</v>
      </c>
      <c r="V78" s="6">
        <f t="shared" si="2"/>
        <v>0</v>
      </c>
      <c r="W78" s="6">
        <f t="shared" si="2"/>
        <v>3.39</v>
      </c>
      <c r="X78" s="6">
        <f t="shared" si="2"/>
        <v>0</v>
      </c>
      <c r="Y78" s="6">
        <f t="shared" si="2"/>
        <v>0.03</v>
      </c>
      <c r="Z78" s="6">
        <f t="shared" si="2"/>
        <v>31.74</v>
      </c>
      <c r="AA78" s="9">
        <f t="shared" si="2"/>
        <v>35.200000000000003</v>
      </c>
      <c r="AB78" s="37">
        <f t="shared" si="2"/>
        <v>75.349999999999994</v>
      </c>
    </row>
    <row r="79" spans="1:28" ht="14.5">
      <c r="D79" s="20" t="s">
        <v>43</v>
      </c>
      <c r="E79" s="15">
        <f t="shared" si="3"/>
        <v>0</v>
      </c>
      <c r="F79" s="6">
        <f t="shared" si="2"/>
        <v>6.6</v>
      </c>
      <c r="G79" s="9">
        <f t="shared" si="2"/>
        <v>6.6</v>
      </c>
      <c r="H79" s="6">
        <f t="shared" si="2"/>
        <v>0</v>
      </c>
      <c r="I79" s="6">
        <f t="shared" si="2"/>
        <v>0</v>
      </c>
      <c r="J79" s="6">
        <f t="shared" si="2"/>
        <v>724.03</v>
      </c>
      <c r="K79" s="6">
        <f t="shared" si="2"/>
        <v>0</v>
      </c>
      <c r="L79" s="6">
        <f t="shared" si="2"/>
        <v>110.5</v>
      </c>
      <c r="M79" s="6">
        <f t="shared" si="2"/>
        <v>0</v>
      </c>
      <c r="N79" s="6">
        <f t="shared" si="2"/>
        <v>0</v>
      </c>
      <c r="O79" s="9">
        <f t="shared" si="2"/>
        <v>834.53</v>
      </c>
      <c r="P79" s="37">
        <f t="shared" si="2"/>
        <v>841.13</v>
      </c>
      <c r="Q79" s="15">
        <f t="shared" si="2"/>
        <v>0</v>
      </c>
      <c r="R79" s="6">
        <f t="shared" si="2"/>
        <v>0</v>
      </c>
      <c r="S79" s="9">
        <f t="shared" si="2"/>
        <v>0</v>
      </c>
      <c r="T79" s="6">
        <f t="shared" si="2"/>
        <v>0</v>
      </c>
      <c r="U79" s="6">
        <f t="shared" si="2"/>
        <v>0</v>
      </c>
      <c r="V79" s="6">
        <f t="shared" si="2"/>
        <v>904.38</v>
      </c>
      <c r="W79" s="6">
        <f t="shared" si="2"/>
        <v>8.59</v>
      </c>
      <c r="X79" s="6">
        <f t="shared" si="2"/>
        <v>102.76</v>
      </c>
      <c r="Y79" s="6">
        <f t="shared" si="2"/>
        <v>0</v>
      </c>
      <c r="Z79" s="6">
        <f t="shared" si="2"/>
        <v>0</v>
      </c>
      <c r="AA79" s="9">
        <f t="shared" si="2"/>
        <v>1015.73</v>
      </c>
      <c r="AB79" s="37">
        <f t="shared" si="2"/>
        <v>1015.73</v>
      </c>
    </row>
    <row r="80" spans="1:28" ht="14.5">
      <c r="D80" s="20" t="s">
        <v>88</v>
      </c>
      <c r="E80" s="15">
        <f t="shared" si="3"/>
        <v>817.42</v>
      </c>
      <c r="F80" s="6">
        <f t="shared" si="2"/>
        <v>0</v>
      </c>
      <c r="G80" s="9">
        <f t="shared" si="2"/>
        <v>817.42</v>
      </c>
      <c r="H80" s="6">
        <f t="shared" si="2"/>
        <v>0</v>
      </c>
      <c r="I80" s="6">
        <f t="shared" si="2"/>
        <v>0</v>
      </c>
      <c r="J80" s="6">
        <f t="shared" si="2"/>
        <v>0</v>
      </c>
      <c r="K80" s="6">
        <f t="shared" si="2"/>
        <v>0</v>
      </c>
      <c r="L80" s="6">
        <f t="shared" si="2"/>
        <v>0</v>
      </c>
      <c r="M80" s="6">
        <f t="shared" si="2"/>
        <v>0</v>
      </c>
      <c r="N80" s="6">
        <f t="shared" si="2"/>
        <v>0</v>
      </c>
      <c r="O80" s="9">
        <f t="shared" si="2"/>
        <v>0</v>
      </c>
      <c r="P80" s="37">
        <f t="shared" si="2"/>
        <v>817.42</v>
      </c>
      <c r="Q80" s="15">
        <f t="shared" si="2"/>
        <v>1198.92</v>
      </c>
      <c r="R80" s="6">
        <f t="shared" si="2"/>
        <v>0</v>
      </c>
      <c r="S80" s="9">
        <f t="shared" si="2"/>
        <v>1198.92</v>
      </c>
      <c r="T80" s="6">
        <f t="shared" si="2"/>
        <v>0</v>
      </c>
      <c r="U80" s="6">
        <f t="shared" si="2"/>
        <v>0</v>
      </c>
      <c r="V80" s="6">
        <f t="shared" si="2"/>
        <v>25.72</v>
      </c>
      <c r="W80" s="6">
        <f t="shared" si="2"/>
        <v>0</v>
      </c>
      <c r="X80" s="6">
        <f t="shared" si="2"/>
        <v>0</v>
      </c>
      <c r="Y80" s="6">
        <f t="shared" si="2"/>
        <v>0</v>
      </c>
      <c r="Z80" s="6">
        <f t="shared" si="2"/>
        <v>0</v>
      </c>
      <c r="AA80" s="9">
        <f t="shared" si="2"/>
        <v>25.72</v>
      </c>
      <c r="AB80" s="37">
        <f t="shared" si="2"/>
        <v>1224.6399999999999</v>
      </c>
    </row>
    <row r="81" spans="4:28" ht="14.5">
      <c r="D81" s="20" t="s">
        <v>44</v>
      </c>
      <c r="E81" s="15">
        <f t="shared" si="3"/>
        <v>0</v>
      </c>
      <c r="F81" s="6">
        <f t="shared" si="2"/>
        <v>258.90999999999997</v>
      </c>
      <c r="G81" s="9">
        <f t="shared" si="2"/>
        <v>258.90999999999997</v>
      </c>
      <c r="H81" s="6">
        <f t="shared" si="2"/>
        <v>3.29</v>
      </c>
      <c r="I81" s="6">
        <f t="shared" si="2"/>
        <v>235</v>
      </c>
      <c r="J81" s="6">
        <f t="shared" si="2"/>
        <v>378.75</v>
      </c>
      <c r="K81" s="6">
        <f t="shared" si="2"/>
        <v>64.759999999999991</v>
      </c>
      <c r="L81" s="6">
        <f t="shared" si="2"/>
        <v>916.29</v>
      </c>
      <c r="M81" s="6">
        <f t="shared" si="2"/>
        <v>5</v>
      </c>
      <c r="N81" s="6">
        <f t="shared" si="2"/>
        <v>305.99</v>
      </c>
      <c r="O81" s="9">
        <f t="shared" si="2"/>
        <v>1909.08</v>
      </c>
      <c r="P81" s="37">
        <f t="shared" si="2"/>
        <v>2167.9899999999998</v>
      </c>
      <c r="Q81" s="15">
        <f t="shared" si="2"/>
        <v>0.09</v>
      </c>
      <c r="R81" s="6">
        <f t="shared" si="2"/>
        <v>186.01999999999998</v>
      </c>
      <c r="S81" s="9">
        <f t="shared" si="2"/>
        <v>186.10999999999999</v>
      </c>
      <c r="T81" s="6">
        <f t="shared" si="2"/>
        <v>1.7999999999999998</v>
      </c>
      <c r="U81" s="6">
        <f t="shared" si="2"/>
        <v>403.86</v>
      </c>
      <c r="V81" s="6">
        <f t="shared" si="2"/>
        <v>262.53000000000003</v>
      </c>
      <c r="W81" s="6">
        <f t="shared" si="2"/>
        <v>30.34</v>
      </c>
      <c r="X81" s="6">
        <f t="shared" si="2"/>
        <v>894.74</v>
      </c>
      <c r="Y81" s="6">
        <f t="shared" si="2"/>
        <v>8.39</v>
      </c>
      <c r="Z81" s="6">
        <f t="shared" si="2"/>
        <v>364.18</v>
      </c>
      <c r="AA81" s="9">
        <f t="shared" si="2"/>
        <v>1965.8400000000001</v>
      </c>
      <c r="AB81" s="37">
        <f t="shared" si="2"/>
        <v>2151.9499999999998</v>
      </c>
    </row>
    <row r="82" spans="4:28" ht="14.5">
      <c r="D82" s="20" t="s">
        <v>45</v>
      </c>
      <c r="E82" s="15">
        <f t="shared" si="3"/>
        <v>474.53999999999996</v>
      </c>
      <c r="F82" s="6">
        <f t="shared" si="2"/>
        <v>0</v>
      </c>
      <c r="G82" s="9">
        <f t="shared" si="2"/>
        <v>474.53999999999996</v>
      </c>
      <c r="H82" s="6">
        <f t="shared" si="2"/>
        <v>0</v>
      </c>
      <c r="I82" s="6">
        <f t="shared" si="2"/>
        <v>0</v>
      </c>
      <c r="J82" s="6">
        <f t="shared" si="2"/>
        <v>0</v>
      </c>
      <c r="K82" s="6">
        <f t="shared" si="2"/>
        <v>0</v>
      </c>
      <c r="L82" s="6">
        <f t="shared" si="2"/>
        <v>14.99</v>
      </c>
      <c r="M82" s="6">
        <f t="shared" si="2"/>
        <v>0</v>
      </c>
      <c r="N82" s="6">
        <f t="shared" si="2"/>
        <v>0</v>
      </c>
      <c r="O82" s="9">
        <f t="shared" si="2"/>
        <v>14.99</v>
      </c>
      <c r="P82" s="37">
        <f t="shared" si="2"/>
        <v>489.53</v>
      </c>
      <c r="Q82" s="15">
        <f t="shared" si="2"/>
        <v>745.63</v>
      </c>
      <c r="R82" s="6">
        <f t="shared" si="2"/>
        <v>0</v>
      </c>
      <c r="S82" s="9">
        <f t="shared" si="2"/>
        <v>745.63</v>
      </c>
      <c r="T82" s="6">
        <f t="shared" si="2"/>
        <v>0</v>
      </c>
      <c r="U82" s="6">
        <f t="shared" si="2"/>
        <v>0</v>
      </c>
      <c r="V82" s="6">
        <f t="shared" si="2"/>
        <v>42</v>
      </c>
      <c r="W82" s="6">
        <f t="shared" si="2"/>
        <v>0</v>
      </c>
      <c r="X82" s="6">
        <f t="shared" si="2"/>
        <v>0</v>
      </c>
      <c r="Y82" s="6">
        <f t="shared" si="2"/>
        <v>0</v>
      </c>
      <c r="Z82" s="6">
        <f t="shared" si="2"/>
        <v>0</v>
      </c>
      <c r="AA82" s="9">
        <f t="shared" si="2"/>
        <v>42</v>
      </c>
      <c r="AB82" s="37">
        <f t="shared" si="2"/>
        <v>787.63</v>
      </c>
    </row>
    <row r="83" spans="4:28" ht="14.5">
      <c r="D83" s="20" t="s">
        <v>46</v>
      </c>
      <c r="E83" s="15">
        <f t="shared" si="3"/>
        <v>3828.4700000000003</v>
      </c>
      <c r="F83" s="6">
        <f t="shared" si="2"/>
        <v>0</v>
      </c>
      <c r="G83" s="9">
        <f t="shared" si="2"/>
        <v>3828.4700000000003</v>
      </c>
      <c r="H83" s="6">
        <f t="shared" si="2"/>
        <v>0</v>
      </c>
      <c r="I83" s="6">
        <f t="shared" si="2"/>
        <v>110.63</v>
      </c>
      <c r="J83" s="6">
        <f t="shared" si="2"/>
        <v>12.71</v>
      </c>
      <c r="K83" s="6">
        <f t="shared" si="2"/>
        <v>0</v>
      </c>
      <c r="L83" s="6">
        <f t="shared" si="2"/>
        <v>0</v>
      </c>
      <c r="M83" s="6">
        <f t="shared" si="2"/>
        <v>0</v>
      </c>
      <c r="N83" s="6">
        <f t="shared" si="2"/>
        <v>20.91</v>
      </c>
      <c r="O83" s="9">
        <f t="shared" si="2"/>
        <v>144.25</v>
      </c>
      <c r="P83" s="37">
        <f t="shared" si="2"/>
        <v>3972.7200000000003</v>
      </c>
      <c r="Q83" s="15">
        <f t="shared" si="2"/>
        <v>3188.74</v>
      </c>
      <c r="R83" s="6">
        <f t="shared" si="2"/>
        <v>0</v>
      </c>
      <c r="S83" s="9">
        <f t="shared" si="2"/>
        <v>3188.74</v>
      </c>
      <c r="T83" s="6">
        <f t="shared" si="2"/>
        <v>0</v>
      </c>
      <c r="U83" s="6">
        <f t="shared" si="2"/>
        <v>183.35</v>
      </c>
      <c r="V83" s="6">
        <f t="shared" si="2"/>
        <v>0</v>
      </c>
      <c r="W83" s="6">
        <f t="shared" ref="F83:AB93" si="4">SUM(W15,W37,W59)</f>
        <v>0</v>
      </c>
      <c r="X83" s="6">
        <f t="shared" si="4"/>
        <v>0</v>
      </c>
      <c r="Y83" s="6">
        <f t="shared" si="4"/>
        <v>0</v>
      </c>
      <c r="Z83" s="6">
        <f t="shared" si="4"/>
        <v>58.760000000000005</v>
      </c>
      <c r="AA83" s="9">
        <f t="shared" si="4"/>
        <v>242.11</v>
      </c>
      <c r="AB83" s="37">
        <f t="shared" si="4"/>
        <v>3430.85</v>
      </c>
    </row>
    <row r="84" spans="4:28" ht="14.5">
      <c r="D84" s="20" t="s">
        <v>89</v>
      </c>
      <c r="E84" s="15">
        <f t="shared" si="3"/>
        <v>0</v>
      </c>
      <c r="F84" s="6">
        <f t="shared" si="4"/>
        <v>0</v>
      </c>
      <c r="G84" s="9">
        <f t="shared" si="4"/>
        <v>0</v>
      </c>
      <c r="H84" s="6">
        <f t="shared" si="4"/>
        <v>0</v>
      </c>
      <c r="I84" s="6">
        <f t="shared" si="4"/>
        <v>0</v>
      </c>
      <c r="J84" s="6">
        <f t="shared" si="4"/>
        <v>0</v>
      </c>
      <c r="K84" s="6">
        <f t="shared" si="4"/>
        <v>0</v>
      </c>
      <c r="L84" s="6">
        <f t="shared" si="4"/>
        <v>57.949999999999996</v>
      </c>
      <c r="M84" s="6">
        <f t="shared" si="4"/>
        <v>0</v>
      </c>
      <c r="N84" s="6">
        <f t="shared" si="4"/>
        <v>0</v>
      </c>
      <c r="O84" s="9">
        <f t="shared" si="4"/>
        <v>57.949999999999996</v>
      </c>
      <c r="P84" s="37">
        <f t="shared" si="4"/>
        <v>57.949999999999996</v>
      </c>
      <c r="Q84" s="15">
        <f t="shared" si="4"/>
        <v>0</v>
      </c>
      <c r="R84" s="6">
        <f t="shared" si="4"/>
        <v>0</v>
      </c>
      <c r="S84" s="9">
        <f t="shared" si="4"/>
        <v>0</v>
      </c>
      <c r="T84" s="6">
        <f t="shared" si="4"/>
        <v>0</v>
      </c>
      <c r="U84" s="6">
        <f t="shared" si="4"/>
        <v>0</v>
      </c>
      <c r="V84" s="6">
        <f t="shared" si="4"/>
        <v>0</v>
      </c>
      <c r="W84" s="6">
        <f t="shared" si="4"/>
        <v>0</v>
      </c>
      <c r="X84" s="6">
        <f t="shared" si="4"/>
        <v>48.790000000000006</v>
      </c>
      <c r="Y84" s="6">
        <f t="shared" si="4"/>
        <v>0</v>
      </c>
      <c r="Z84" s="6">
        <f t="shared" si="4"/>
        <v>0</v>
      </c>
      <c r="AA84" s="9">
        <f t="shared" si="4"/>
        <v>48.790000000000006</v>
      </c>
      <c r="AB84" s="37">
        <f t="shared" si="4"/>
        <v>48.790000000000006</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111.16</v>
      </c>
      <c r="G86" s="9">
        <f t="shared" si="4"/>
        <v>111.16</v>
      </c>
      <c r="H86" s="6">
        <f t="shared" si="4"/>
        <v>0</v>
      </c>
      <c r="I86" s="6">
        <f t="shared" si="4"/>
        <v>0</v>
      </c>
      <c r="J86" s="6">
        <f t="shared" si="4"/>
        <v>239.91</v>
      </c>
      <c r="K86" s="6">
        <f t="shared" si="4"/>
        <v>0</v>
      </c>
      <c r="L86" s="6">
        <f t="shared" si="4"/>
        <v>613.4</v>
      </c>
      <c r="M86" s="6">
        <f t="shared" si="4"/>
        <v>0</v>
      </c>
      <c r="N86" s="6">
        <f t="shared" si="4"/>
        <v>0</v>
      </c>
      <c r="O86" s="9">
        <f t="shared" si="4"/>
        <v>853.31000000000006</v>
      </c>
      <c r="P86" s="37">
        <f t="shared" si="4"/>
        <v>964.46999999999991</v>
      </c>
      <c r="Q86" s="15">
        <f t="shared" si="4"/>
        <v>0</v>
      </c>
      <c r="R86" s="6">
        <f t="shared" si="4"/>
        <v>147.34</v>
      </c>
      <c r="S86" s="9">
        <f t="shared" si="4"/>
        <v>147.34</v>
      </c>
      <c r="T86" s="6">
        <f t="shared" si="4"/>
        <v>0</v>
      </c>
      <c r="U86" s="6">
        <f t="shared" si="4"/>
        <v>0</v>
      </c>
      <c r="V86" s="6">
        <f t="shared" si="4"/>
        <v>59.9</v>
      </c>
      <c r="W86" s="6">
        <f t="shared" si="4"/>
        <v>0</v>
      </c>
      <c r="X86" s="6">
        <f t="shared" si="4"/>
        <v>165.91</v>
      </c>
      <c r="Y86" s="6">
        <f t="shared" si="4"/>
        <v>0</v>
      </c>
      <c r="Z86" s="6">
        <f t="shared" si="4"/>
        <v>0.28000000000000003</v>
      </c>
      <c r="AA86" s="9">
        <f t="shared" si="4"/>
        <v>226.09</v>
      </c>
      <c r="AB86" s="37">
        <f t="shared" si="4"/>
        <v>373.43</v>
      </c>
    </row>
    <row r="87" spans="4:28" ht="14.5">
      <c r="D87" s="20" t="s">
        <v>87</v>
      </c>
      <c r="E87" s="15">
        <f t="shared" si="3"/>
        <v>0</v>
      </c>
      <c r="F87" s="6">
        <f t="shared" si="4"/>
        <v>0</v>
      </c>
      <c r="G87" s="9">
        <f t="shared" si="4"/>
        <v>0</v>
      </c>
      <c r="H87" s="6">
        <f t="shared" si="4"/>
        <v>0</v>
      </c>
      <c r="I87" s="6">
        <f t="shared" si="4"/>
        <v>36.57</v>
      </c>
      <c r="J87" s="6">
        <f t="shared" si="4"/>
        <v>0</v>
      </c>
      <c r="K87" s="6">
        <f t="shared" si="4"/>
        <v>0</v>
      </c>
      <c r="L87" s="6">
        <f t="shared" si="4"/>
        <v>0</v>
      </c>
      <c r="M87" s="6">
        <f t="shared" si="4"/>
        <v>0</v>
      </c>
      <c r="N87" s="6">
        <f t="shared" si="4"/>
        <v>47.050000000000004</v>
      </c>
      <c r="O87" s="9">
        <f t="shared" si="4"/>
        <v>83.62</v>
      </c>
      <c r="P87" s="37">
        <f t="shared" si="4"/>
        <v>83.62</v>
      </c>
      <c r="Q87" s="15">
        <f t="shared" si="4"/>
        <v>0</v>
      </c>
      <c r="R87" s="6">
        <f t="shared" si="4"/>
        <v>0</v>
      </c>
      <c r="S87" s="9">
        <f t="shared" si="4"/>
        <v>0</v>
      </c>
      <c r="T87" s="6">
        <f t="shared" si="4"/>
        <v>0</v>
      </c>
      <c r="U87" s="6">
        <f t="shared" si="4"/>
        <v>75.52</v>
      </c>
      <c r="V87" s="6">
        <f t="shared" si="4"/>
        <v>0</v>
      </c>
      <c r="W87" s="6">
        <f t="shared" si="4"/>
        <v>0</v>
      </c>
      <c r="X87" s="6">
        <f t="shared" si="4"/>
        <v>0</v>
      </c>
      <c r="Y87" s="6">
        <f t="shared" si="4"/>
        <v>0</v>
      </c>
      <c r="Z87" s="6">
        <f t="shared" si="4"/>
        <v>49.81</v>
      </c>
      <c r="AA87" s="9">
        <f t="shared" si="4"/>
        <v>125.32999999999998</v>
      </c>
      <c r="AB87" s="37">
        <f t="shared" si="4"/>
        <v>125.32999999999998</v>
      </c>
    </row>
    <row r="88" spans="4:28" ht="14.5">
      <c r="D88" s="20" t="s">
        <v>49</v>
      </c>
      <c r="E88" s="15">
        <f t="shared" si="3"/>
        <v>0.1</v>
      </c>
      <c r="F88" s="6">
        <f t="shared" si="4"/>
        <v>26.82</v>
      </c>
      <c r="G88" s="9">
        <f t="shared" si="4"/>
        <v>26.919999999999998</v>
      </c>
      <c r="H88" s="6">
        <f t="shared" si="4"/>
        <v>0</v>
      </c>
      <c r="I88" s="6">
        <f t="shared" si="4"/>
        <v>107.89</v>
      </c>
      <c r="J88" s="6">
        <f t="shared" si="4"/>
        <v>0</v>
      </c>
      <c r="K88" s="6">
        <f t="shared" si="4"/>
        <v>0</v>
      </c>
      <c r="L88" s="6">
        <f t="shared" si="4"/>
        <v>0.02</v>
      </c>
      <c r="M88" s="6">
        <f t="shared" si="4"/>
        <v>0</v>
      </c>
      <c r="N88" s="6">
        <f t="shared" si="4"/>
        <v>22.4</v>
      </c>
      <c r="O88" s="9">
        <f t="shared" si="4"/>
        <v>130.31</v>
      </c>
      <c r="P88" s="37">
        <f t="shared" si="4"/>
        <v>157.22999999999999</v>
      </c>
      <c r="Q88" s="15">
        <f t="shared" si="4"/>
        <v>0.03</v>
      </c>
      <c r="R88" s="6">
        <f t="shared" si="4"/>
        <v>198.71</v>
      </c>
      <c r="S88" s="9">
        <f t="shared" si="4"/>
        <v>198.74</v>
      </c>
      <c r="T88" s="6">
        <f t="shared" si="4"/>
        <v>0</v>
      </c>
      <c r="U88" s="6">
        <f t="shared" si="4"/>
        <v>78.34</v>
      </c>
      <c r="V88" s="6">
        <f t="shared" si="4"/>
        <v>94.77</v>
      </c>
      <c r="W88" s="6">
        <f t="shared" si="4"/>
        <v>0</v>
      </c>
      <c r="X88" s="6">
        <f t="shared" si="4"/>
        <v>72.09</v>
      </c>
      <c r="Y88" s="6">
        <f t="shared" si="4"/>
        <v>0</v>
      </c>
      <c r="Z88" s="6">
        <f t="shared" si="4"/>
        <v>18.010000000000002</v>
      </c>
      <c r="AA88" s="9">
        <f t="shared" si="4"/>
        <v>263.20999999999998</v>
      </c>
      <c r="AB88" s="37">
        <f t="shared" si="4"/>
        <v>461.95000000000005</v>
      </c>
    </row>
    <row r="89" spans="4:28" ht="14.5">
      <c r="D89" s="20" t="s">
        <v>50</v>
      </c>
      <c r="E89" s="15">
        <f t="shared" si="3"/>
        <v>521.79</v>
      </c>
      <c r="F89" s="6">
        <f t="shared" si="4"/>
        <v>0</v>
      </c>
      <c r="G89" s="9">
        <f t="shared" si="4"/>
        <v>521.79</v>
      </c>
      <c r="H89" s="6">
        <f t="shared" si="4"/>
        <v>0</v>
      </c>
      <c r="I89" s="6">
        <f t="shared" si="4"/>
        <v>7.9</v>
      </c>
      <c r="J89" s="6">
        <f t="shared" si="4"/>
        <v>0</v>
      </c>
      <c r="K89" s="6">
        <f t="shared" si="4"/>
        <v>0</v>
      </c>
      <c r="L89" s="6">
        <f t="shared" si="4"/>
        <v>0</v>
      </c>
      <c r="M89" s="6">
        <f t="shared" si="4"/>
        <v>0</v>
      </c>
      <c r="N89" s="6">
        <f t="shared" si="4"/>
        <v>6.8999999999999995</v>
      </c>
      <c r="O89" s="9">
        <f t="shared" si="4"/>
        <v>14.8</v>
      </c>
      <c r="P89" s="37">
        <f t="shared" si="4"/>
        <v>536.59</v>
      </c>
      <c r="Q89" s="15">
        <f t="shared" si="4"/>
        <v>496.99</v>
      </c>
      <c r="R89" s="6">
        <f t="shared" si="4"/>
        <v>0</v>
      </c>
      <c r="S89" s="9">
        <f t="shared" si="4"/>
        <v>496.99</v>
      </c>
      <c r="T89" s="6">
        <f t="shared" si="4"/>
        <v>0</v>
      </c>
      <c r="U89" s="6">
        <f t="shared" si="4"/>
        <v>0</v>
      </c>
      <c r="V89" s="6">
        <f t="shared" si="4"/>
        <v>0</v>
      </c>
      <c r="W89" s="6">
        <f t="shared" si="4"/>
        <v>0</v>
      </c>
      <c r="X89" s="6">
        <f t="shared" si="4"/>
        <v>0</v>
      </c>
      <c r="Y89" s="6">
        <f t="shared" si="4"/>
        <v>0</v>
      </c>
      <c r="Z89" s="6">
        <f t="shared" si="4"/>
        <v>41.62</v>
      </c>
      <c r="AA89" s="9">
        <f t="shared" si="4"/>
        <v>41.62</v>
      </c>
      <c r="AB89" s="37">
        <f t="shared" si="4"/>
        <v>538.61</v>
      </c>
    </row>
    <row r="90" spans="4:28" ht="14.5">
      <c r="D90" s="20" t="s">
        <v>51</v>
      </c>
      <c r="E90" s="15">
        <f t="shared" si="3"/>
        <v>73.3</v>
      </c>
      <c r="F90" s="6">
        <f t="shared" si="4"/>
        <v>0</v>
      </c>
      <c r="G90" s="9">
        <f t="shared" si="4"/>
        <v>73.3</v>
      </c>
      <c r="H90" s="6">
        <f t="shared" si="4"/>
        <v>0</v>
      </c>
      <c r="I90" s="6">
        <f t="shared" si="4"/>
        <v>0</v>
      </c>
      <c r="J90" s="6">
        <f t="shared" si="4"/>
        <v>362.16999999999996</v>
      </c>
      <c r="K90" s="6">
        <f t="shared" si="4"/>
        <v>0</v>
      </c>
      <c r="L90" s="6">
        <f t="shared" si="4"/>
        <v>67.510000000000005</v>
      </c>
      <c r="M90" s="6">
        <f t="shared" si="4"/>
        <v>0.14000000000000001</v>
      </c>
      <c r="N90" s="6">
        <f t="shared" si="4"/>
        <v>2.15</v>
      </c>
      <c r="O90" s="9">
        <f t="shared" si="4"/>
        <v>431.97</v>
      </c>
      <c r="P90" s="37">
        <f t="shared" si="4"/>
        <v>505.27</v>
      </c>
      <c r="Q90" s="15">
        <f t="shared" si="4"/>
        <v>0</v>
      </c>
      <c r="R90" s="6">
        <f t="shared" si="4"/>
        <v>0</v>
      </c>
      <c r="S90" s="9">
        <f t="shared" si="4"/>
        <v>0</v>
      </c>
      <c r="T90" s="6">
        <f t="shared" si="4"/>
        <v>0</v>
      </c>
      <c r="U90" s="6">
        <f t="shared" si="4"/>
        <v>0</v>
      </c>
      <c r="V90" s="6">
        <f t="shared" si="4"/>
        <v>470.86</v>
      </c>
      <c r="W90" s="6">
        <f t="shared" si="4"/>
        <v>0</v>
      </c>
      <c r="X90" s="6">
        <f t="shared" si="4"/>
        <v>148.63</v>
      </c>
      <c r="Y90" s="6">
        <f t="shared" si="4"/>
        <v>15.61</v>
      </c>
      <c r="Z90" s="6">
        <f t="shared" si="4"/>
        <v>2.2199999999999998</v>
      </c>
      <c r="AA90" s="9">
        <f t="shared" si="4"/>
        <v>637.31999999999994</v>
      </c>
      <c r="AB90" s="37">
        <f t="shared" si="4"/>
        <v>637.31999999999994</v>
      </c>
    </row>
    <row r="91" spans="4:28" ht="14.5">
      <c r="D91" s="20" t="s">
        <v>52</v>
      </c>
      <c r="E91" s="15">
        <f t="shared" si="3"/>
        <v>3266.13</v>
      </c>
      <c r="F91" s="6">
        <f t="shared" si="4"/>
        <v>0</v>
      </c>
      <c r="G91" s="9">
        <f t="shared" si="4"/>
        <v>3266.13</v>
      </c>
      <c r="H91" s="6">
        <f t="shared" si="4"/>
        <v>1.36</v>
      </c>
      <c r="I91" s="6">
        <f t="shared" si="4"/>
        <v>38.729999999999997</v>
      </c>
      <c r="J91" s="6">
        <f t="shared" si="4"/>
        <v>62.96</v>
      </c>
      <c r="K91" s="6">
        <f t="shared" si="4"/>
        <v>0</v>
      </c>
      <c r="L91" s="6">
        <f t="shared" si="4"/>
        <v>781.19</v>
      </c>
      <c r="M91" s="6">
        <f t="shared" si="4"/>
        <v>30.11</v>
      </c>
      <c r="N91" s="6">
        <f t="shared" si="4"/>
        <v>122.1</v>
      </c>
      <c r="O91" s="9">
        <f t="shared" si="4"/>
        <v>1036.45</v>
      </c>
      <c r="P91" s="37">
        <f t="shared" si="4"/>
        <v>4302.58</v>
      </c>
      <c r="Q91" s="15">
        <f t="shared" si="4"/>
        <v>3557.84</v>
      </c>
      <c r="R91" s="6">
        <f t="shared" si="4"/>
        <v>0</v>
      </c>
      <c r="S91" s="9">
        <f t="shared" si="4"/>
        <v>3557.84</v>
      </c>
      <c r="T91" s="6">
        <f t="shared" si="4"/>
        <v>0</v>
      </c>
      <c r="U91" s="6">
        <f t="shared" si="4"/>
        <v>0.04</v>
      </c>
      <c r="V91" s="6">
        <f t="shared" si="4"/>
        <v>0</v>
      </c>
      <c r="W91" s="6">
        <f t="shared" si="4"/>
        <v>0</v>
      </c>
      <c r="X91" s="6">
        <f t="shared" si="4"/>
        <v>1440.79</v>
      </c>
      <c r="Y91" s="6">
        <f t="shared" si="4"/>
        <v>0</v>
      </c>
      <c r="Z91" s="6">
        <f t="shared" si="4"/>
        <v>101.91999999999999</v>
      </c>
      <c r="AA91" s="9">
        <f t="shared" si="4"/>
        <v>1542.75</v>
      </c>
      <c r="AB91" s="37">
        <f t="shared" si="4"/>
        <v>5100.59</v>
      </c>
    </row>
    <row r="92" spans="4:28" ht="14.5">
      <c r="D92" s="20" t="s">
        <v>69</v>
      </c>
      <c r="E92" s="27">
        <f t="shared" si="3"/>
        <v>1370.5900000000001</v>
      </c>
      <c r="F92" s="14">
        <f t="shared" si="4"/>
        <v>335.01</v>
      </c>
      <c r="G92" s="13">
        <f t="shared" si="4"/>
        <v>1705.6</v>
      </c>
      <c r="H92" s="14">
        <f t="shared" si="4"/>
        <v>61.879999999999995</v>
      </c>
      <c r="I92" s="14">
        <f t="shared" si="4"/>
        <v>67.03</v>
      </c>
      <c r="J92" s="14">
        <f t="shared" si="4"/>
        <v>425.35</v>
      </c>
      <c r="K92" s="14">
        <f t="shared" si="4"/>
        <v>1.79</v>
      </c>
      <c r="L92" s="14">
        <f t="shared" si="4"/>
        <v>35.659999999999997</v>
      </c>
      <c r="M92" s="14">
        <f t="shared" si="4"/>
        <v>0</v>
      </c>
      <c r="N92" s="14">
        <f t="shared" si="4"/>
        <v>132.49</v>
      </c>
      <c r="O92" s="13">
        <f t="shared" si="4"/>
        <v>724.19999999999993</v>
      </c>
      <c r="P92" s="38">
        <f t="shared" si="4"/>
        <v>2429.8000000000002</v>
      </c>
      <c r="Q92" s="27">
        <f t="shared" si="4"/>
        <v>1723.5500000000002</v>
      </c>
      <c r="R92" s="14">
        <f t="shared" si="4"/>
        <v>156.15</v>
      </c>
      <c r="S92" s="13">
        <f t="shared" si="4"/>
        <v>1879.7</v>
      </c>
      <c r="T92" s="14">
        <f t="shared" si="4"/>
        <v>84.77</v>
      </c>
      <c r="U92" s="14">
        <f t="shared" si="4"/>
        <v>150.05000000000001</v>
      </c>
      <c r="V92" s="14">
        <f t="shared" si="4"/>
        <v>201.18</v>
      </c>
      <c r="W92" s="14">
        <f t="shared" si="4"/>
        <v>6.93</v>
      </c>
      <c r="X92" s="14">
        <f t="shared" si="4"/>
        <v>47.03</v>
      </c>
      <c r="Y92" s="14">
        <f t="shared" si="4"/>
        <v>17.100000000000001</v>
      </c>
      <c r="Z92" s="14">
        <f t="shared" si="4"/>
        <v>94.76</v>
      </c>
      <c r="AA92" s="13">
        <f t="shared" si="4"/>
        <v>601.82000000000005</v>
      </c>
      <c r="AB92" s="38">
        <f t="shared" si="4"/>
        <v>2481.52</v>
      </c>
    </row>
    <row r="93" spans="4:28" ht="14.5">
      <c r="D93" s="21" t="s">
        <v>70</v>
      </c>
      <c r="E93" s="28">
        <f t="shared" si="3"/>
        <v>10583.69</v>
      </c>
      <c r="F93" s="29">
        <f t="shared" si="4"/>
        <v>998.42</v>
      </c>
      <c r="G93" s="30">
        <f t="shared" si="4"/>
        <v>11582.11</v>
      </c>
      <c r="H93" s="29">
        <f t="shared" si="4"/>
        <v>68.919999999999987</v>
      </c>
      <c r="I93" s="29">
        <f t="shared" si="4"/>
        <v>853.33</v>
      </c>
      <c r="J93" s="29">
        <f t="shared" si="4"/>
        <v>2583.62</v>
      </c>
      <c r="K93" s="29">
        <f t="shared" si="4"/>
        <v>93.36999999999999</v>
      </c>
      <c r="L93" s="29">
        <f t="shared" si="4"/>
        <v>3317.45</v>
      </c>
      <c r="M93" s="29">
        <f t="shared" si="4"/>
        <v>40.270000000000003</v>
      </c>
      <c r="N93" s="29">
        <f t="shared" si="4"/>
        <v>934.26</v>
      </c>
      <c r="O93" s="29">
        <f t="shared" si="4"/>
        <v>7891.2199999999993</v>
      </c>
      <c r="P93" s="39">
        <f t="shared" si="4"/>
        <v>19473.329999999998</v>
      </c>
      <c r="Q93" s="28">
        <f t="shared" si="4"/>
        <v>11005.48</v>
      </c>
      <c r="R93" s="29">
        <f t="shared" si="4"/>
        <v>794.24</v>
      </c>
      <c r="S93" s="30">
        <f t="shared" si="4"/>
        <v>11799.720000000001</v>
      </c>
      <c r="T93" s="29">
        <f t="shared" si="4"/>
        <v>91.890000000000015</v>
      </c>
      <c r="U93" s="29">
        <f t="shared" si="4"/>
        <v>1039.31</v>
      </c>
      <c r="V93" s="29">
        <f t="shared" si="4"/>
        <v>2816.54</v>
      </c>
      <c r="W93" s="29">
        <f t="shared" si="4"/>
        <v>49.28</v>
      </c>
      <c r="X93" s="29">
        <f t="shared" si="4"/>
        <v>3513.29</v>
      </c>
      <c r="Y93" s="29">
        <f t="shared" si="4"/>
        <v>70.88</v>
      </c>
      <c r="Z93" s="29">
        <f t="shared" si="4"/>
        <v>910.75</v>
      </c>
      <c r="AA93" s="29">
        <f t="shared" si="4"/>
        <v>8491.94</v>
      </c>
      <c r="AB93" s="39">
        <f t="shared" si="4"/>
        <v>20291.66</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721"/>
  <sheetViews>
    <sheetView topLeftCell="A1668" workbookViewId="0">
      <selection activeCell="L1690" sqref="L1690"/>
    </sheetView>
  </sheetViews>
  <sheetFormatPr defaultRowHeight="14.5"/>
  <cols>
    <col min="22" max="22" width="10.54296875" bestFit="1" customWidth="1"/>
  </cols>
  <sheetData>
    <row r="5" spans="1:23">
      <c r="A5" t="str">
        <f>Month!A5</f>
        <v>Year</v>
      </c>
      <c r="B5" t="str">
        <f>Month!B5</f>
        <v xml:space="preserve">Month </v>
      </c>
      <c r="C5" t="str">
        <f>Month!C5</f>
        <v>Origin [note 5]</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2661639.2599999979</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2832956.2100000018</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2722243.1299999948</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3003296.6299999957</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22.47</v>
      </c>
      <c r="M798">
        <f>Month!M798</f>
        <v>5.59</v>
      </c>
      <c r="N798">
        <f>Month!N798</f>
        <v>149</v>
      </c>
      <c r="O798">
        <f>Month!O798</f>
        <v>210.73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36.229999999999997</v>
      </c>
      <c r="M819">
        <f>Month!M819</f>
        <v>224.29</v>
      </c>
      <c r="N819">
        <f>Month!N819</f>
        <v>2014.11</v>
      </c>
      <c r="O819">
        <f>Month!O819</f>
        <v>4842.16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17.62</v>
      </c>
      <c r="M840">
        <f>Month!M840</f>
        <v>7.51</v>
      </c>
      <c r="N840">
        <f>Month!N840</f>
        <v>110.85</v>
      </c>
      <c r="O840">
        <f>Month!O840</f>
        <v>377.03</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26.77</v>
      </c>
      <c r="M841">
        <f>Month!M841</f>
        <v>175.02</v>
      </c>
      <c r="N841">
        <f>Month!N841</f>
        <v>1720.37</v>
      </c>
      <c r="O841">
        <f>Month!O841</f>
        <v>3497.23</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14.57</v>
      </c>
      <c r="N864">
        <f>Month!N864</f>
        <v>179.71</v>
      </c>
      <c r="O864">
        <f>Month!O864</f>
        <v>179.71</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209.65</v>
      </c>
      <c r="N873">
        <f>Month!N873</f>
        <v>425.77</v>
      </c>
      <c r="O873">
        <f>Month!O873</f>
        <v>542.24</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308.13</v>
      </c>
      <c r="N885">
        <f>Month!N885</f>
        <v>1973.36</v>
      </c>
      <c r="O885">
        <f>Month!O885</f>
        <v>5333.87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126.75</v>
      </c>
      <c r="L886">
        <f>Month!L886</f>
        <v>0</v>
      </c>
      <c r="M886">
        <f>Month!M886</f>
        <v>29.51</v>
      </c>
      <c r="N886">
        <f>Month!N886</f>
        <v>201.95</v>
      </c>
      <c r="O886">
        <f>Month!O886</f>
        <v>201.95</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197.27</v>
      </c>
      <c r="L895">
        <f>Month!L895</f>
        <v>20.18</v>
      </c>
      <c r="M895">
        <f>Month!M895</f>
        <v>144.75</v>
      </c>
      <c r="N895">
        <f>Month!N895</f>
        <v>458.68</v>
      </c>
      <c r="O895">
        <f>Month!O895</f>
        <v>484.71</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53.54</v>
      </c>
      <c r="L897">
        <f>Month!L897</f>
        <v>0</v>
      </c>
      <c r="M897">
        <f>Month!M897</f>
        <v>0</v>
      </c>
      <c r="N897">
        <f>Month!N897</f>
        <v>111.18</v>
      </c>
      <c r="O897">
        <f>Month!O897</f>
        <v>1328.15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93.22</v>
      </c>
      <c r="L902">
        <f>Month!L902</f>
        <v>0</v>
      </c>
      <c r="M902">
        <f>Month!M902</f>
        <v>5.69</v>
      </c>
      <c r="N902">
        <f>Month!N902</f>
        <v>131.51</v>
      </c>
      <c r="O902">
        <f>Month!O902</f>
        <v>181.89</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35.799999999999997</v>
      </c>
      <c r="L905">
        <f>Month!L905</f>
        <v>0</v>
      </c>
      <c r="M905">
        <f>Month!M905</f>
        <v>37.86</v>
      </c>
      <c r="N905">
        <f>Month!N905</f>
        <v>73.67</v>
      </c>
      <c r="O905">
        <f>Month!O905</f>
        <v>1290.04</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1124.8599999999999</v>
      </c>
      <c r="L907">
        <f>Month!L907</f>
        <v>35.51</v>
      </c>
      <c r="M907">
        <f>Month!M907</f>
        <v>277.82</v>
      </c>
      <c r="N907">
        <f>Month!N907</f>
        <v>2115.44</v>
      </c>
      <c r="O907">
        <f>Month!O907</f>
        <v>6033.21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123.01</v>
      </c>
      <c r="L974">
        <f>Month!L974</f>
        <v>20.97</v>
      </c>
      <c r="M974">
        <f>Month!M974</f>
        <v>15.49</v>
      </c>
      <c r="N974">
        <f>Month!N974</f>
        <v>172.66</v>
      </c>
      <c r="O974">
        <f>Month!O974</f>
        <v>201.03</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204.79</v>
      </c>
      <c r="L983">
        <f>Month!L983</f>
        <v>52.59</v>
      </c>
      <c r="M983">
        <f>Month!M983</f>
        <v>185.72</v>
      </c>
      <c r="N983">
        <f>Month!N983</f>
        <v>470.81</v>
      </c>
      <c r="O983">
        <f>Month!O983</f>
        <v>503.14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84.47</v>
      </c>
      <c r="L988">
        <f>Month!L988</f>
        <v>96.98</v>
      </c>
      <c r="M988">
        <f>Month!M988</f>
        <v>0</v>
      </c>
      <c r="N988">
        <f>Month!N988</f>
        <v>181.45</v>
      </c>
      <c r="O988">
        <f>Month!O988</f>
        <v>181.45</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226.68</v>
      </c>
      <c r="L990">
        <f>Month!L990</f>
        <v>0</v>
      </c>
      <c r="M990">
        <f>Month!M990</f>
        <v>0.21</v>
      </c>
      <c r="N990">
        <f>Month!N990</f>
        <v>266.39</v>
      </c>
      <c r="O990">
        <f>Month!O990</f>
        <v>292.67</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1271.75</v>
      </c>
      <c r="L995">
        <f>Month!L995</f>
        <v>183.91</v>
      </c>
      <c r="M995">
        <f>Month!M995</f>
        <v>349.78</v>
      </c>
      <c r="N995">
        <f>Month!N995</f>
        <v>2433.38</v>
      </c>
      <c r="O995">
        <f>Month!O995</f>
        <v>6113.04</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28.56</v>
      </c>
      <c r="K996">
        <f>Month!K996</f>
        <v>93.85</v>
      </c>
      <c r="L996">
        <f>Month!L996</f>
        <v>0.11</v>
      </c>
      <c r="M996">
        <f>Month!M996</f>
        <v>11.77</v>
      </c>
      <c r="N996">
        <f>Month!N996</f>
        <v>218.68</v>
      </c>
      <c r="O996">
        <f>Month!O996</f>
        <v>218.68</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54.07</v>
      </c>
      <c r="K1005">
        <f>Month!K1005</f>
        <v>455.61</v>
      </c>
      <c r="L1005">
        <f>Month!L1005</f>
        <v>59.07</v>
      </c>
      <c r="M1005">
        <f>Month!M1005</f>
        <v>94.75</v>
      </c>
      <c r="N1005">
        <f>Month!N1005</f>
        <v>878.01</v>
      </c>
      <c r="O1005">
        <f>Month!O1005</f>
        <v>891.8</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95.75</v>
      </c>
      <c r="L1010">
        <f>Month!L1010</f>
        <v>0</v>
      </c>
      <c r="M1010">
        <f>Month!M1010</f>
        <v>0</v>
      </c>
      <c r="N1010">
        <f>Month!N1010</f>
        <v>95.75</v>
      </c>
      <c r="O1010">
        <f>Month!O1010</f>
        <v>95.75</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101</v>
      </c>
      <c r="L1012">
        <f>Month!L1012</f>
        <v>49.19</v>
      </c>
      <c r="M1012">
        <f>Month!M1012</f>
        <v>0.24</v>
      </c>
      <c r="N1012">
        <f>Month!N1012</f>
        <v>216.56</v>
      </c>
      <c r="O1012">
        <f>Month!O1012</f>
        <v>292.98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55.84</v>
      </c>
      <c r="K1015">
        <f>Month!K1015</f>
        <v>48.75</v>
      </c>
      <c r="L1015">
        <f>Month!L1015</f>
        <v>0</v>
      </c>
      <c r="M1015">
        <f>Month!M1015</f>
        <v>11.72</v>
      </c>
      <c r="N1015">
        <f>Month!N1015</f>
        <v>116.32</v>
      </c>
      <c r="O1015">
        <f>Month!O1015</f>
        <v>951.72</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166.51</v>
      </c>
      <c r="K1017">
        <f>Month!K1017</f>
        <v>1199.5</v>
      </c>
      <c r="L1017">
        <f>Month!L1017</f>
        <v>137.19999999999999</v>
      </c>
      <c r="M1017">
        <f>Month!M1017</f>
        <v>215.05</v>
      </c>
      <c r="N1017">
        <f>Month!N1017</f>
        <v>2734.2</v>
      </c>
      <c r="O1017">
        <f>Month!O1017</f>
        <v>6515.39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58.52</v>
      </c>
      <c r="J1018">
        <f>Month!J1018</f>
        <v>0</v>
      </c>
      <c r="K1018">
        <f>Month!K1018</f>
        <v>192.47</v>
      </c>
      <c r="L1018">
        <f>Month!L1018</f>
        <v>187.78</v>
      </c>
      <c r="M1018">
        <f>Month!M1018</f>
        <v>34.909999999999997</v>
      </c>
      <c r="N1018">
        <f>Month!N1018</f>
        <v>506.96</v>
      </c>
      <c r="O1018">
        <f>Month!O1018</f>
        <v>506.96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26.31</v>
      </c>
      <c r="J1027">
        <f>Month!J1027</f>
        <v>42.25</v>
      </c>
      <c r="K1027">
        <f>Month!K1027</f>
        <v>169.91</v>
      </c>
      <c r="L1027">
        <f>Month!L1027</f>
        <v>0</v>
      </c>
      <c r="M1027">
        <f>Month!M1027</f>
        <v>132.49</v>
      </c>
      <c r="N1027">
        <f>Month!N1027</f>
        <v>451.64</v>
      </c>
      <c r="O1027">
        <f>Month!O1027</f>
        <v>451.64</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18.38</v>
      </c>
      <c r="J1029">
        <f>Month!J1029</f>
        <v>0</v>
      </c>
      <c r="K1029">
        <f>Month!K1029</f>
        <v>38.57</v>
      </c>
      <c r="L1029">
        <f>Month!L1029</f>
        <v>0</v>
      </c>
      <c r="M1029">
        <f>Month!M1029</f>
        <v>4.49</v>
      </c>
      <c r="N1029">
        <f>Month!N1029</f>
        <v>120.16</v>
      </c>
      <c r="O1029">
        <f>Month!O1029</f>
        <v>1272.4000000000001</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81.89</v>
      </c>
      <c r="J1032">
        <f>Month!J1032</f>
        <v>0</v>
      </c>
      <c r="K1032">
        <f>Month!K1032</f>
        <v>88.89</v>
      </c>
      <c r="L1032">
        <f>Month!L1032</f>
        <v>0</v>
      </c>
      <c r="M1032">
        <f>Month!M1032</f>
        <v>0</v>
      </c>
      <c r="N1032">
        <f>Month!N1032</f>
        <v>170.78</v>
      </c>
      <c r="O1032">
        <f>Month!O1032</f>
        <v>170.78</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32.51</v>
      </c>
      <c r="L1034">
        <f>Month!L1034</f>
        <v>0</v>
      </c>
      <c r="M1034">
        <f>Month!M1034</f>
        <v>16.920000000000002</v>
      </c>
      <c r="N1034">
        <f>Month!N1034</f>
        <v>87.46</v>
      </c>
      <c r="O1034">
        <f>Month!O1034</f>
        <v>111.59</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372.08</v>
      </c>
      <c r="J1039">
        <f>Month!J1039</f>
        <v>81.239999999999995</v>
      </c>
      <c r="K1039">
        <f>Month!K1039</f>
        <v>1171.05</v>
      </c>
      <c r="L1039">
        <f>Month!L1039</f>
        <v>251.78</v>
      </c>
      <c r="M1039">
        <f>Month!M1039</f>
        <v>258.83999999999997</v>
      </c>
      <c r="N1039">
        <f>Month!N1039</f>
        <v>2473.9899999999998</v>
      </c>
      <c r="O1039">
        <f>Month!O1039</f>
        <v>6566.45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77.66</v>
      </c>
      <c r="L1062">
        <f>Month!L1062</f>
        <v>23.62</v>
      </c>
      <c r="M1062">
        <f>Month!M1062</f>
        <v>26.23</v>
      </c>
      <c r="N1062">
        <f>Month!N1062</f>
        <v>129.07</v>
      </c>
      <c r="O1062">
        <f>Month!O1062</f>
        <v>129.07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89.78</v>
      </c>
      <c r="L1071">
        <f>Month!L1071</f>
        <v>0</v>
      </c>
      <c r="M1071">
        <f>Month!M1071</f>
        <v>120.34</v>
      </c>
      <c r="N1071">
        <f>Month!N1071</f>
        <v>230.06</v>
      </c>
      <c r="O1071">
        <f>Month!O1071</f>
        <v>242.85</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21.51</v>
      </c>
      <c r="N1073">
        <f>Month!N1073</f>
        <v>69.88</v>
      </c>
      <c r="O1073">
        <f>Month!O1073</f>
        <v>1051.44</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45.05</v>
      </c>
      <c r="L1078">
        <f>Month!L1078</f>
        <v>0</v>
      </c>
      <c r="M1078">
        <f>Month!M1078</f>
        <v>15.05</v>
      </c>
      <c r="N1078">
        <f>Month!N1078</f>
        <v>137.58000000000001</v>
      </c>
      <c r="O1078">
        <f>Month!O1078</f>
        <v>180.8</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0.27</v>
      </c>
      <c r="L1082">
        <f>Month!L1082</f>
        <v>5.0999999999999996</v>
      </c>
      <c r="M1082">
        <f>Month!M1082</f>
        <v>42.23</v>
      </c>
      <c r="N1082">
        <f>Month!N1082</f>
        <v>178.66</v>
      </c>
      <c r="O1082">
        <f>Month!O1082</f>
        <v>688.24</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649.94000000000005</v>
      </c>
      <c r="L1083">
        <f>Month!L1083</f>
        <v>52.67</v>
      </c>
      <c r="M1083">
        <f>Month!M1083</f>
        <v>257.48</v>
      </c>
      <c r="N1083">
        <f>Month!N1083</f>
        <v>1790.76</v>
      </c>
      <c r="O1083">
        <f>Month!O1083</f>
        <v>5455.64</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169.35</v>
      </c>
      <c r="L1084">
        <f>Month!L1084</f>
        <v>7.6</v>
      </c>
      <c r="M1084">
        <f>Month!M1084</f>
        <v>46.76</v>
      </c>
      <c r="N1084">
        <f>Month!N1084</f>
        <v>252.53</v>
      </c>
      <c r="O1084">
        <f>Month!O1084</f>
        <v>252.53</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82.39</v>
      </c>
      <c r="L1093">
        <f>Month!L1093</f>
        <v>0</v>
      </c>
      <c r="M1093">
        <f>Month!M1093</f>
        <v>74.13</v>
      </c>
      <c r="N1093">
        <f>Month!N1093</f>
        <v>213.67</v>
      </c>
      <c r="O1093">
        <f>Month!O1093</f>
        <v>234.73</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232.68</v>
      </c>
      <c r="L1100">
        <f>Month!L1100</f>
        <v>0</v>
      </c>
      <c r="M1100">
        <f>Month!M1100</f>
        <v>18.89</v>
      </c>
      <c r="N1100">
        <f>Month!N1100</f>
        <v>294.61</v>
      </c>
      <c r="O1100">
        <f>Month!O1100</f>
        <v>387.82</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0.13</v>
      </c>
      <c r="L1103">
        <f>Month!L1103</f>
        <v>0</v>
      </c>
      <c r="M1103">
        <f>Month!M1103</f>
        <v>3.3</v>
      </c>
      <c r="N1103">
        <f>Month!N1103</f>
        <v>3.44</v>
      </c>
      <c r="O1103">
        <f>Month!O1103</f>
        <v>757.3</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1140.6099999999999</v>
      </c>
      <c r="L1105">
        <f>Month!L1105</f>
        <v>52.96</v>
      </c>
      <c r="M1105">
        <f>Month!M1105</f>
        <v>199.53</v>
      </c>
      <c r="N1105">
        <f>Month!N1105</f>
        <v>2170.0500000000002</v>
      </c>
      <c r="O1105">
        <f>Month!O1105</f>
        <v>5716.65</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-7.77</v>
      </c>
      <c r="K1115">
        <f>Month!K1115</f>
        <v>121.05</v>
      </c>
      <c r="L1115">
        <f>Month!L1115</f>
        <v>0</v>
      </c>
      <c r="M1115">
        <f>Month!M1115</f>
        <v>92.17</v>
      </c>
      <c r="N1115">
        <f>Month!N1115</f>
        <v>251.82</v>
      </c>
      <c r="O1115">
        <f>Month!O1115</f>
        <v>286.57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-6.44</v>
      </c>
      <c r="K1120">
        <f>Month!K1120</f>
        <v>23.56</v>
      </c>
      <c r="L1120">
        <f>Month!L1120</f>
        <v>0</v>
      </c>
      <c r="M1120">
        <f>Month!M1120</f>
        <v>0</v>
      </c>
      <c r="N1120">
        <f>Month!N1120</f>
        <v>111.83</v>
      </c>
      <c r="O1120">
        <f>Month!O1120</f>
        <v>111.83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-13.58</v>
      </c>
      <c r="K1127">
        <f>Month!K1127</f>
        <v>996.45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32.19</v>
      </c>
      <c r="M1128">
        <f>Month!M1128</f>
        <v>33.54</v>
      </c>
      <c r="N1128">
        <f>Month!N1128</f>
        <v>192.01</v>
      </c>
      <c r="O1128">
        <f>Month!O1128</f>
        <v>202.29</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29.26</v>
      </c>
      <c r="J1137">
        <f>Month!J1137</f>
        <v>12.52</v>
      </c>
      <c r="K1137">
        <f>Month!K1137</f>
        <v>120.56</v>
      </c>
      <c r="L1137">
        <f>Month!L1137</f>
        <v>0</v>
      </c>
      <c r="M1137">
        <f>Month!M1137</f>
        <v>125.92</v>
      </c>
      <c r="N1137">
        <f>Month!N1137</f>
        <v>348.84</v>
      </c>
      <c r="O1137">
        <f>Month!O1137</f>
        <v>348.84</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250.8</v>
      </c>
      <c r="J1142">
        <f>Month!J1142</f>
        <v>11.03</v>
      </c>
      <c r="K1142">
        <f>Month!K1142</f>
        <v>53.97</v>
      </c>
      <c r="L1142">
        <f>Month!L1142</f>
        <v>0</v>
      </c>
      <c r="M1142">
        <f>Month!M1142</f>
        <v>0</v>
      </c>
      <c r="N1142">
        <f>Month!N1142</f>
        <v>315.8</v>
      </c>
      <c r="O1142">
        <f>Month!O1142</f>
        <v>315.8</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13.34</v>
      </c>
      <c r="M1147">
        <f>Month!M1147</f>
        <v>44.83</v>
      </c>
      <c r="N1147">
        <f>Month!N1147</f>
        <v>191.64</v>
      </c>
      <c r="O1147">
        <f>Month!O1147</f>
        <v>1372.67</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59.02</v>
      </c>
      <c r="N1148">
        <f>Month!N1148</f>
        <v>354.18</v>
      </c>
      <c r="O1148">
        <f>Month!O1148</f>
        <v>1210.6400000000001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780.07</v>
      </c>
      <c r="J1149">
        <f>Month!J1149</f>
        <v>26.3</v>
      </c>
      <c r="K1149">
        <f>Month!K1149</f>
        <v>1036.3800000000001</v>
      </c>
      <c r="L1149">
        <f>Month!L1149</f>
        <v>63.34</v>
      </c>
      <c r="M1149">
        <f>Month!M1149</f>
        <v>347.33</v>
      </c>
      <c r="N1149">
        <f>Month!N1149</f>
        <v>2506.4899999999998</v>
      </c>
      <c r="O1149">
        <f>Month!O1149</f>
        <v>5979.54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36.6</v>
      </c>
      <c r="J1150">
        <f>Month!J1150</f>
        <v>0</v>
      </c>
      <c r="K1150">
        <f>Month!K1150</f>
        <v>117.46</v>
      </c>
      <c r="L1150">
        <f>Month!L1150</f>
        <v>15.01</v>
      </c>
      <c r="M1150">
        <f>Month!M1150</f>
        <v>24.72</v>
      </c>
      <c r="N1150">
        <f>Month!N1150</f>
        <v>204.57</v>
      </c>
      <c r="O1150">
        <f>Month!O1150</f>
        <v>204.57</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87.34</v>
      </c>
      <c r="J1159">
        <f>Month!J1159</f>
        <v>0.05</v>
      </c>
      <c r="K1159">
        <f>Month!K1159</f>
        <v>161.88999999999999</v>
      </c>
      <c r="L1159">
        <f>Month!L1159</f>
        <v>0</v>
      </c>
      <c r="M1159">
        <f>Month!M1159</f>
        <v>158.08000000000001</v>
      </c>
      <c r="N1159">
        <f>Month!N1159</f>
        <v>452.57</v>
      </c>
      <c r="O1159">
        <f>Month!O1159</f>
        <v>509.04</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132.07</v>
      </c>
      <c r="J1164">
        <f>Month!J1164</f>
        <v>0</v>
      </c>
      <c r="K1164">
        <f>Month!K1164</f>
        <v>67.989999999999995</v>
      </c>
      <c r="L1164">
        <f>Month!L1164</f>
        <v>0</v>
      </c>
      <c r="M1164">
        <f>Month!M1164</f>
        <v>0</v>
      </c>
      <c r="N1164">
        <f>Month!N1164</f>
        <v>200.06</v>
      </c>
      <c r="O1164">
        <f>Month!O1164</f>
        <v>200.06</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63.14</v>
      </c>
      <c r="L1166">
        <f>Month!L1166</f>
        <v>0</v>
      </c>
      <c r="M1166">
        <f>Month!M1166</f>
        <v>3.87</v>
      </c>
      <c r="N1166">
        <f>Month!N1166</f>
        <v>165.12</v>
      </c>
      <c r="O1166">
        <f>Month!O1166</f>
        <v>240.4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0.12</v>
      </c>
      <c r="L1169">
        <f>Month!L1169</f>
        <v>0</v>
      </c>
      <c r="M1169">
        <f>Month!M1169</f>
        <v>14.53</v>
      </c>
      <c r="N1169">
        <f>Month!N1169</f>
        <v>14.66</v>
      </c>
      <c r="O1169">
        <f>Month!O1169</f>
        <v>1402.92</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617.21</v>
      </c>
      <c r="J1171">
        <f>Month!J1171</f>
        <v>22.47</v>
      </c>
      <c r="K1171">
        <f>Month!K1171</f>
        <v>1034.6199999999999</v>
      </c>
      <c r="L1171">
        <f>Month!L1171</f>
        <v>36.56</v>
      </c>
      <c r="M1171">
        <f>Month!M1171</f>
        <v>269.32</v>
      </c>
      <c r="N1171">
        <f>Month!N1171</f>
        <v>2255.8000000000002</v>
      </c>
      <c r="O1171">
        <f>Month!O1171</f>
        <v>6547.07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11.48</v>
      </c>
      <c r="J1172">
        <f>Month!J1172</f>
        <v>0</v>
      </c>
      <c r="K1172">
        <f>Month!K1172</f>
        <v>363.5</v>
      </c>
      <c r="L1172">
        <f>Month!L1172</f>
        <v>3.5</v>
      </c>
      <c r="M1172">
        <f>Month!M1172</f>
        <v>15.61</v>
      </c>
      <c r="N1172">
        <f>Month!N1172</f>
        <v>429.19</v>
      </c>
      <c r="O1172">
        <f>Month!O1172</f>
        <v>454.69</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36</v>
      </c>
      <c r="J1181">
        <f>Month!J1181</f>
        <v>30.04</v>
      </c>
      <c r="K1181">
        <f>Month!K1181</f>
        <v>135.75</v>
      </c>
      <c r="L1181">
        <f>Month!L1181</f>
        <v>0</v>
      </c>
      <c r="M1181">
        <f>Month!M1181</f>
        <v>137.85</v>
      </c>
      <c r="N1181">
        <f>Month!N1181</f>
        <v>399.43</v>
      </c>
      <c r="O1181">
        <f>Month!O1181</f>
        <v>399.43</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2.21</v>
      </c>
      <c r="N1183">
        <f>Month!N1183</f>
        <v>54.39</v>
      </c>
      <c r="O1183">
        <f>Month!O1183</f>
        <v>753.37</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186.93</v>
      </c>
      <c r="J1186">
        <f>Month!J1186</f>
        <v>0</v>
      </c>
      <c r="K1186">
        <f>Month!K1186</f>
        <v>181.14</v>
      </c>
      <c r="L1186">
        <f>Month!L1186</f>
        <v>18.72</v>
      </c>
      <c r="M1186">
        <f>Month!M1186</f>
        <v>0</v>
      </c>
      <c r="N1186">
        <f>Month!N1186</f>
        <v>386.79</v>
      </c>
      <c r="O1186">
        <f>Month!O1186</f>
        <v>386.79</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76.34</v>
      </c>
      <c r="L1191">
        <f>Month!L1191</f>
        <v>0</v>
      </c>
      <c r="M1191">
        <f>Month!M1191</f>
        <v>3.38</v>
      </c>
      <c r="N1191">
        <f>Month!N1191</f>
        <v>79.75</v>
      </c>
      <c r="O1191">
        <f>Month!O1191</f>
        <v>941.85</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624.1</v>
      </c>
      <c r="J1193">
        <f>Month!J1193</f>
        <v>45.01</v>
      </c>
      <c r="K1193">
        <f>Month!K1193</f>
        <v>1141.47</v>
      </c>
      <c r="L1193">
        <f>Month!L1193</f>
        <v>38.229999999999997</v>
      </c>
      <c r="M1193">
        <f>Month!M1193</f>
        <v>243.74</v>
      </c>
      <c r="N1193">
        <f>Month!N1193</f>
        <v>2436.6999999999998</v>
      </c>
      <c r="O1193">
        <f>Month!O1193</f>
        <v>5881.43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211.27</v>
      </c>
      <c r="L1238">
        <f>Month!L1238</f>
        <v>0.01</v>
      </c>
      <c r="M1238">
        <f>Month!M1238</f>
        <v>66.47</v>
      </c>
      <c r="N1238">
        <f>Month!N1238</f>
        <v>307.58999999999997</v>
      </c>
      <c r="O1238">
        <f>Month!O1238</f>
        <v>325.74</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349.25</v>
      </c>
      <c r="L1247">
        <f>Month!L1247</f>
        <v>0</v>
      </c>
      <c r="M1247">
        <f>Month!M1247</f>
        <v>80.87</v>
      </c>
      <c r="N1247">
        <f>Month!N1247</f>
        <v>536.33000000000004</v>
      </c>
      <c r="O1247">
        <f>Month!O1247</f>
        <v>568.66</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3.97</v>
      </c>
      <c r="L1249">
        <f>Month!L1249</f>
        <v>0</v>
      </c>
      <c r="M1249">
        <f>Month!M1249</f>
        <v>0</v>
      </c>
      <c r="N1249">
        <f>Month!N1249</f>
        <v>63.55</v>
      </c>
      <c r="O1249">
        <f>Month!O1249</f>
        <v>1246.01</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101.14</v>
      </c>
      <c r="L1252">
        <f>Month!L1252</f>
        <v>0</v>
      </c>
      <c r="M1252">
        <f>Month!M1252</f>
        <v>0</v>
      </c>
      <c r="N1252">
        <f>Month!N1252</f>
        <v>164.08</v>
      </c>
      <c r="O1252">
        <f>Month!O1252</f>
        <v>164.08</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265.51</v>
      </c>
      <c r="L1257">
        <f>Month!L1257</f>
        <v>0</v>
      </c>
      <c r="M1257">
        <f>Month!M1257</f>
        <v>25.22</v>
      </c>
      <c r="N1257">
        <f>Month!N1257</f>
        <v>329.21</v>
      </c>
      <c r="O1257">
        <f>Month!O1257</f>
        <v>2266.4699999999998</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1235.73</v>
      </c>
      <c r="L1259">
        <f>Month!L1259</f>
        <v>12.48</v>
      </c>
      <c r="M1259">
        <f>Month!M1259</f>
        <v>268.29000000000002</v>
      </c>
      <c r="N1259">
        <f>Month!N1259</f>
        <v>2558.98</v>
      </c>
      <c r="O1259">
        <f>Month!O1259</f>
        <v>6928.36</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193.69</v>
      </c>
      <c r="L1260">
        <f>Month!L1260</f>
        <v>0</v>
      </c>
      <c r="M1260">
        <f>Month!M1260</f>
        <v>15.04</v>
      </c>
      <c r="N1260">
        <f>Month!N1260</f>
        <v>230.16</v>
      </c>
      <c r="O1260">
        <f>Month!O1260</f>
        <v>281.37</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109.68</v>
      </c>
      <c r="J1269">
        <f>Month!J1269</f>
        <v>35.5</v>
      </c>
      <c r="K1269">
        <f>Month!K1269</f>
        <v>146.56</v>
      </c>
      <c r="L1269">
        <f>Month!L1269</f>
        <v>17.940000000000001</v>
      </c>
      <c r="M1269">
        <f>Month!M1269</f>
        <v>75.94</v>
      </c>
      <c r="N1269">
        <f>Month!N1269</f>
        <v>431.87</v>
      </c>
      <c r="O1269">
        <f>Month!O1269</f>
        <v>445.34</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69.040000000000006</v>
      </c>
      <c r="J1274">
        <f>Month!J1274</f>
        <v>0</v>
      </c>
      <c r="K1274">
        <f>Month!K1274</f>
        <v>33.92</v>
      </c>
      <c r="L1274">
        <f>Month!L1274</f>
        <v>0</v>
      </c>
      <c r="M1274">
        <f>Month!M1274</f>
        <v>0</v>
      </c>
      <c r="N1274">
        <f>Month!N1274</f>
        <v>102.96</v>
      </c>
      <c r="O1274">
        <f>Month!O1274</f>
        <v>102.96</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16.3</v>
      </c>
      <c r="L1276">
        <f>Month!L1276</f>
        <v>0</v>
      </c>
      <c r="M1276">
        <f>Month!M1276</f>
        <v>8.3800000000000008</v>
      </c>
      <c r="N1276">
        <f>Month!N1276</f>
        <v>24.73</v>
      </c>
      <c r="O1276">
        <f>Month!O1276</f>
        <v>119.55</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205.46</v>
      </c>
      <c r="L1279">
        <f>Month!L1279</f>
        <v>0</v>
      </c>
      <c r="M1279">
        <f>Month!M1279</f>
        <v>34.17</v>
      </c>
      <c r="N1279">
        <f>Month!N1279</f>
        <v>275.73</v>
      </c>
      <c r="O1279">
        <f>Month!O1279</f>
        <v>1693.14</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768.75</v>
      </c>
      <c r="J1281">
        <f>Month!J1281</f>
        <v>71.599999999999994</v>
      </c>
      <c r="K1281">
        <f>Month!K1281</f>
        <v>912.76</v>
      </c>
      <c r="L1281">
        <f>Month!L1281</f>
        <v>29.98</v>
      </c>
      <c r="M1281">
        <f>Month!M1281</f>
        <v>237.05</v>
      </c>
      <c r="N1281">
        <f>Month!N1281</f>
        <v>2287.41</v>
      </c>
      <c r="O1281">
        <f>Month!O1281</f>
        <v>5904.69</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38.26</v>
      </c>
      <c r="J1291">
        <f>Month!J1291</f>
        <v>16.79</v>
      </c>
      <c r="K1291">
        <f>Month!K1291</f>
        <v>239.76</v>
      </c>
      <c r="L1291">
        <f>Month!L1291</f>
        <v>0</v>
      </c>
      <c r="M1291">
        <f>Month!M1291</f>
        <v>81.430000000000007</v>
      </c>
      <c r="N1291">
        <f>Month!N1291</f>
        <v>467.5</v>
      </c>
      <c r="O1291">
        <f>Month!O1291</f>
        <v>539.57000000000005</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130.02000000000001</v>
      </c>
      <c r="J1296">
        <f>Month!J1296</f>
        <v>0</v>
      </c>
      <c r="K1296">
        <f>Month!K1296</f>
        <v>146.97999999999999</v>
      </c>
      <c r="L1296">
        <f>Month!L1296</f>
        <v>4.66</v>
      </c>
      <c r="M1296">
        <f>Month!M1296</f>
        <v>0</v>
      </c>
      <c r="N1296">
        <f>Month!N1296</f>
        <v>281.66000000000003</v>
      </c>
      <c r="O1296">
        <f>Month!O1296</f>
        <v>379.07</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43.21</v>
      </c>
      <c r="J1301">
        <f>Month!J1301</f>
        <v>0</v>
      </c>
      <c r="K1301">
        <f>Month!K1301</f>
        <v>207.13</v>
      </c>
      <c r="L1301">
        <f>Month!L1301</f>
        <v>0</v>
      </c>
      <c r="M1301">
        <f>Month!M1301</f>
        <v>18.850000000000001</v>
      </c>
      <c r="N1301">
        <f>Month!N1301</f>
        <v>269.2</v>
      </c>
      <c r="O1301">
        <f>Month!O1301</f>
        <v>1660.48</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803.25</v>
      </c>
      <c r="J1303">
        <f>Month!J1303</f>
        <v>31.75</v>
      </c>
      <c r="K1303">
        <f>Month!K1303</f>
        <v>1060.9100000000001</v>
      </c>
      <c r="L1303">
        <f>Month!L1303</f>
        <v>38.21</v>
      </c>
      <c r="M1303">
        <f>Month!M1303</f>
        <v>227.6</v>
      </c>
      <c r="N1303">
        <f>Month!N1303</f>
        <v>2515.61</v>
      </c>
      <c r="O1303">
        <f>Month!O1303</f>
        <v>6062.85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0.03</v>
      </c>
      <c r="K1304">
        <f>Month!K1304</f>
        <v>72.95</v>
      </c>
      <c r="L1304">
        <f>Month!L1304</f>
        <v>37.630000000000003</v>
      </c>
      <c r="M1304">
        <f>Month!M1304</f>
        <v>53.07</v>
      </c>
      <c r="N1304">
        <f>Month!N1304</f>
        <v>166.28</v>
      </c>
      <c r="O1304">
        <f>Month!O1304</f>
        <v>180.96</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97.71</v>
      </c>
      <c r="K1313">
        <f>Month!K1313</f>
        <v>408.78</v>
      </c>
      <c r="L1313">
        <f>Month!L1313</f>
        <v>0</v>
      </c>
      <c r="M1313">
        <f>Month!M1313</f>
        <v>83.24</v>
      </c>
      <c r="N1313">
        <f>Month!N1313</f>
        <v>677.59</v>
      </c>
      <c r="O1313">
        <f>Month!O1313</f>
        <v>746.88</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106.93</v>
      </c>
      <c r="L1320">
        <f>Month!L1320</f>
        <v>0</v>
      </c>
      <c r="M1320">
        <f>Month!M1320</f>
        <v>15.45</v>
      </c>
      <c r="N1320">
        <f>Month!N1320</f>
        <v>158.51</v>
      </c>
      <c r="O1320">
        <f>Month!O1320</f>
        <v>264.20999999999998</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417.7</v>
      </c>
      <c r="L1323">
        <f>Month!L1323</f>
        <v>0</v>
      </c>
      <c r="M1323">
        <f>Month!M1323</f>
        <v>63.96</v>
      </c>
      <c r="N1323">
        <f>Month!N1323</f>
        <v>484.43</v>
      </c>
      <c r="O1323">
        <f>Month!O1323</f>
        <v>1772.91</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2" customFormat="1">
      <c r="A1325" s="132">
        <f>Month!A1325</f>
        <v>2022</v>
      </c>
      <c r="B1325" s="132" t="str">
        <f>Month!B1325</f>
        <v>December</v>
      </c>
      <c r="C1325" s="132" t="str">
        <f>Month!C1325</f>
        <v>Total imports</v>
      </c>
      <c r="D1325" s="132">
        <f>Month!D1325</f>
        <v>4059.66</v>
      </c>
      <c r="E1325" s="132">
        <f>Month!E1325</f>
        <v>310.83999999999997</v>
      </c>
      <c r="F1325" s="132">
        <f>Month!F1325</f>
        <v>4370.5</v>
      </c>
      <c r="G1325" s="132">
        <f>Month!G1325</f>
        <v>45.01</v>
      </c>
      <c r="H1325" s="132">
        <f>Month!H1325</f>
        <v>188.71</v>
      </c>
      <c r="I1325" s="132">
        <f>Month!I1325</f>
        <v>606.58000000000004</v>
      </c>
      <c r="J1325" s="132">
        <f>Month!J1325</f>
        <v>117.69</v>
      </c>
      <c r="K1325" s="132">
        <f>Month!K1325</f>
        <v>1374.62</v>
      </c>
      <c r="L1325" s="132">
        <f>Month!L1325</f>
        <v>73.14</v>
      </c>
      <c r="M1325" s="132">
        <f>Month!M1325</f>
        <v>262.83999999999997</v>
      </c>
      <c r="N1325" s="132">
        <f>Month!N1325</f>
        <v>2668.59</v>
      </c>
      <c r="O1325" s="132">
        <f>Month!O1325</f>
        <v>7039.09</v>
      </c>
      <c r="P1325" s="132">
        <v>4</v>
      </c>
      <c r="Q1325" s="132">
        <f t="shared" si="19"/>
        <v>4</v>
      </c>
    </row>
    <row r="1326" spans="1:17">
      <c r="A1326">
        <f>Month!A1326</f>
        <v>2023</v>
      </c>
      <c r="B1326" t="str">
        <f>Month!B1326</f>
        <v>January</v>
      </c>
      <c r="C1326" t="str">
        <f>Month!C1326</f>
        <v>Belgium</v>
      </c>
      <c r="D1326">
        <f>Month!D1326</f>
        <v>0</v>
      </c>
      <c r="E1326">
        <f>Month!E1326</f>
        <v>27.78</v>
      </c>
      <c r="F1326">
        <f>Month!F1326</f>
        <v>27.78</v>
      </c>
      <c r="G1326">
        <f>Month!G1326</f>
        <v>2.2599999999999998</v>
      </c>
      <c r="H1326">
        <f>Month!H1326</f>
        <v>2.77</v>
      </c>
      <c r="I1326">
        <f>Month!I1326</f>
        <v>0</v>
      </c>
      <c r="J1326">
        <f>Month!J1326</f>
        <v>0.02</v>
      </c>
      <c r="K1326">
        <f>Month!K1326</f>
        <v>115.47</v>
      </c>
      <c r="L1326">
        <f>Month!L1326</f>
        <v>7.54</v>
      </c>
      <c r="M1326">
        <f>Month!M1326</f>
        <v>92.69</v>
      </c>
      <c r="N1326">
        <f>Month!N1326</f>
        <v>220.75</v>
      </c>
      <c r="O1326">
        <f>Month!O1326</f>
        <v>248.53</v>
      </c>
      <c r="P1326">
        <v>1</v>
      </c>
      <c r="Q1326">
        <f t="shared" si="19"/>
        <v>1</v>
      </c>
    </row>
    <row r="1327" spans="1:17">
      <c r="A1327">
        <f>Month!A1327</f>
        <v>2023</v>
      </c>
      <c r="B1327" t="str">
        <f>Month!B1327</f>
        <v>January</v>
      </c>
      <c r="C1327" t="str">
        <f>Month!C1327</f>
        <v>Canada</v>
      </c>
      <c r="D1327">
        <f>Month!D1327</f>
        <v>201.12</v>
      </c>
      <c r="E1327">
        <f>Month!E1327</f>
        <v>0</v>
      </c>
      <c r="F1327">
        <f>Month!F1327</f>
        <v>201.12</v>
      </c>
      <c r="G1327">
        <f>Month!G1327</f>
        <v>0</v>
      </c>
      <c r="H1327">
        <f>Month!H1327</f>
        <v>0</v>
      </c>
      <c r="I1327">
        <f>Month!I1327</f>
        <v>0</v>
      </c>
      <c r="J1327">
        <f>Month!J1327</f>
        <v>0</v>
      </c>
      <c r="K1327">
        <f>Month!K1327</f>
        <v>0</v>
      </c>
      <c r="L1327">
        <f>Month!L1327</f>
        <v>0</v>
      </c>
      <c r="M1327">
        <f>Month!M1327</f>
        <v>0.12</v>
      </c>
      <c r="N1327">
        <f>Month!N1327</f>
        <v>0.12</v>
      </c>
      <c r="O1327">
        <f>Month!O1327</f>
        <v>201.24</v>
      </c>
      <c r="P1327">
        <v>1</v>
      </c>
      <c r="Q1327">
        <f t="shared" si="19"/>
        <v>1</v>
      </c>
    </row>
    <row r="1328" spans="1:17">
      <c r="A1328">
        <f>Month!A1328</f>
        <v>2023</v>
      </c>
      <c r="B1328" t="str">
        <f>Month!B1328</f>
        <v>January</v>
      </c>
      <c r="C1328" t="str">
        <f>Month!C1328</f>
        <v>Finland</v>
      </c>
      <c r="D1328">
        <f>Month!D1328</f>
        <v>0</v>
      </c>
      <c r="E1328">
        <f>Month!E1328</f>
        <v>0.1</v>
      </c>
      <c r="F1328">
        <f>Month!F1328</f>
        <v>0.1</v>
      </c>
      <c r="G1328">
        <f>Month!G1328</f>
        <v>0</v>
      </c>
      <c r="H1328">
        <f>Month!H1328</f>
        <v>0</v>
      </c>
      <c r="I1328">
        <f>Month!I1328</f>
        <v>0</v>
      </c>
      <c r="J1328">
        <f>Month!J1328</f>
        <v>0</v>
      </c>
      <c r="K1328">
        <f>Month!K1328</f>
        <v>0</v>
      </c>
      <c r="L1328">
        <f>Month!L1328</f>
        <v>0</v>
      </c>
      <c r="M1328">
        <f>Month!M1328</f>
        <v>0.01</v>
      </c>
      <c r="N1328">
        <f>Month!N1328</f>
        <v>0.01</v>
      </c>
      <c r="O1328">
        <f>Month!O1328</f>
        <v>0.11</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135.13999999999999</v>
      </c>
      <c r="J1335">
        <f>Month!J1335</f>
        <v>24.61</v>
      </c>
      <c r="K1335">
        <f>Month!K1335</f>
        <v>289.38</v>
      </c>
      <c r="L1335">
        <f>Month!L1335</f>
        <v>0</v>
      </c>
      <c r="M1335">
        <f>Month!M1335</f>
        <v>100.6</v>
      </c>
      <c r="N1335">
        <f>Month!N1335</f>
        <v>589.42999999999995</v>
      </c>
      <c r="O1335">
        <f>Month!O1335</f>
        <v>608.26</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1694.72</v>
      </c>
      <c r="E1337">
        <f>Month!E1337</f>
        <v>0</v>
      </c>
      <c r="F1337">
        <f>Month!F1337</f>
        <v>1694.72</v>
      </c>
      <c r="G1337">
        <f>Month!G1337</f>
        <v>24.81</v>
      </c>
      <c r="H1337">
        <f>Month!H1337</f>
        <v>85.29</v>
      </c>
      <c r="I1337">
        <f>Month!I1337</f>
        <v>16.23</v>
      </c>
      <c r="J1337">
        <f>Month!J1337</f>
        <v>0</v>
      </c>
      <c r="K1337">
        <f>Month!K1337</f>
        <v>0</v>
      </c>
      <c r="L1337">
        <f>Month!L1337</f>
        <v>0</v>
      </c>
      <c r="M1337">
        <f>Month!M1337</f>
        <v>25.8</v>
      </c>
      <c r="N1337">
        <f>Month!N1337</f>
        <v>152.13</v>
      </c>
      <c r="O1337">
        <f>Month!O1337</f>
        <v>1846.85</v>
      </c>
      <c r="P1337">
        <v>1</v>
      </c>
      <c r="Q1337">
        <f t="shared" si="19"/>
        <v>1</v>
      </c>
    </row>
    <row r="1338" spans="1:17">
      <c r="A1338">
        <f>Month!A1338</f>
        <v>2023</v>
      </c>
      <c r="B1338" t="str">
        <f>Month!B1338</f>
        <v>January</v>
      </c>
      <c r="C1338" t="str">
        <f>Month!C1338</f>
        <v>Qatar</v>
      </c>
      <c r="D1338">
        <f>Month!D1338</f>
        <v>0</v>
      </c>
      <c r="E1338">
        <f>Month!E1338</f>
        <v>0</v>
      </c>
      <c r="F1338">
        <f>Month!F1338</f>
        <v>0</v>
      </c>
      <c r="G1338">
        <f>Month!G1338</f>
        <v>0</v>
      </c>
      <c r="H1338">
        <f>Month!H1338</f>
        <v>0</v>
      </c>
      <c r="I1338">
        <f>Month!I1338</f>
        <v>0</v>
      </c>
      <c r="J1338">
        <f>Month!J1338</f>
        <v>0</v>
      </c>
      <c r="K1338">
        <f>Month!K1338</f>
        <v>0</v>
      </c>
      <c r="L1338">
        <f>Month!L1338</f>
        <v>0</v>
      </c>
      <c r="M1338">
        <f>Month!M1338</f>
        <v>0</v>
      </c>
      <c r="N1338">
        <f>Month!N1338</f>
        <v>0</v>
      </c>
      <c r="O1338">
        <f>Month!O1338</f>
        <v>0</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161.88999999999999</v>
      </c>
      <c r="J1340">
        <f>Month!J1340</f>
        <v>0</v>
      </c>
      <c r="K1340">
        <f>Month!K1340</f>
        <v>65.849999999999994</v>
      </c>
      <c r="L1340">
        <f>Month!L1340</f>
        <v>0</v>
      </c>
      <c r="M1340">
        <f>Month!M1340</f>
        <v>0</v>
      </c>
      <c r="N1340">
        <f>Month!N1340</f>
        <v>227.74</v>
      </c>
      <c r="O1340">
        <f>Month!O1340</f>
        <v>241.5</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1255.29</v>
      </c>
      <c r="E1345">
        <f>Month!E1345</f>
        <v>0</v>
      </c>
      <c r="F1345">
        <f>Month!F1345</f>
        <v>1255.29</v>
      </c>
      <c r="G1345">
        <f>Month!G1345</f>
        <v>0</v>
      </c>
      <c r="H1345">
        <f>Month!H1345</f>
        <v>0</v>
      </c>
      <c r="I1345">
        <f>Month!I1345</f>
        <v>0</v>
      </c>
      <c r="J1345">
        <f>Month!J1345</f>
        <v>0</v>
      </c>
      <c r="K1345">
        <f>Month!K1345</f>
        <v>217.11</v>
      </c>
      <c r="L1345">
        <f>Month!L1345</f>
        <v>0</v>
      </c>
      <c r="M1345">
        <f>Month!M1345</f>
        <v>0.27</v>
      </c>
      <c r="N1345">
        <f>Month!N1345</f>
        <v>217.38</v>
      </c>
      <c r="O1345">
        <f>Month!O1345</f>
        <v>1472.67</v>
      </c>
      <c r="P1345">
        <v>1</v>
      </c>
      <c r="Q1345">
        <f t="shared" si="19"/>
        <v>1</v>
      </c>
    </row>
    <row r="1346" spans="1:17">
      <c r="A1346">
        <f>Month!A1346</f>
        <v>2023</v>
      </c>
      <c r="B1346" t="str">
        <f>Month!B1346</f>
        <v>January</v>
      </c>
      <c r="C1346" t="str">
        <f>Month!C1346</f>
        <v>Other</v>
      </c>
      <c r="D1346">
        <f>Month!D1346</f>
        <v>759.17</v>
      </c>
      <c r="E1346">
        <f>Month!E1346</f>
        <v>76.28</v>
      </c>
      <c r="F1346">
        <f>Month!F1346</f>
        <v>835.45</v>
      </c>
      <c r="G1346">
        <f>Month!G1346</f>
        <v>62.46</v>
      </c>
      <c r="H1346">
        <f>Month!H1346</f>
        <v>0</v>
      </c>
      <c r="I1346">
        <f>Month!I1346</f>
        <v>224.98</v>
      </c>
      <c r="J1346">
        <f>Month!J1346</f>
        <v>0</v>
      </c>
      <c r="K1346">
        <f>Month!K1346</f>
        <v>91.24</v>
      </c>
      <c r="L1346">
        <f>Month!L1346</f>
        <v>29.93</v>
      </c>
      <c r="M1346">
        <f>Month!M1346</f>
        <v>4.71</v>
      </c>
      <c r="N1346">
        <f>Month!N1346</f>
        <v>413.32</v>
      </c>
      <c r="O1346">
        <f>Month!O1346</f>
        <v>1248.77</v>
      </c>
      <c r="P1346">
        <v>1</v>
      </c>
      <c r="Q1346">
        <f t="shared" si="19"/>
        <v>1</v>
      </c>
    </row>
    <row r="1347" spans="1:17" s="132" customFormat="1">
      <c r="A1347" s="132">
        <f>Month!A1347</f>
        <v>2023</v>
      </c>
      <c r="B1347" s="132" t="str">
        <f>Month!B1347</f>
        <v>January</v>
      </c>
      <c r="C1347" s="132" t="str">
        <f>Month!C1347</f>
        <v>Total imports</v>
      </c>
      <c r="D1347" s="132">
        <f>Month!D1347</f>
        <v>3988.76</v>
      </c>
      <c r="E1347" s="132">
        <f>Month!E1347</f>
        <v>220.07</v>
      </c>
      <c r="F1347" s="132">
        <f>Month!F1347</f>
        <v>4208.83</v>
      </c>
      <c r="G1347" s="132">
        <f>Month!G1347</f>
        <v>104.44</v>
      </c>
      <c r="H1347" s="132">
        <f>Month!H1347</f>
        <v>219.51</v>
      </c>
      <c r="I1347" s="132">
        <f>Month!I1347</f>
        <v>784.57</v>
      </c>
      <c r="J1347" s="132">
        <f>Month!J1347</f>
        <v>44.85</v>
      </c>
      <c r="K1347" s="132">
        <f>Month!K1347</f>
        <v>927.38</v>
      </c>
      <c r="L1347" s="132">
        <f>Month!L1347</f>
        <v>37.58</v>
      </c>
      <c r="M1347" s="132">
        <f>Month!M1347</f>
        <v>294.70999999999998</v>
      </c>
      <c r="N1347" s="132">
        <f>Month!N1347</f>
        <v>2413.04</v>
      </c>
      <c r="O1347" s="132">
        <f>Month!O1347</f>
        <v>6621.87</v>
      </c>
      <c r="P1347" s="132">
        <v>1</v>
      </c>
      <c r="Q1347" s="132">
        <f t="shared" si="19"/>
        <v>1</v>
      </c>
    </row>
    <row r="1348" spans="1:17">
      <c r="A1348">
        <f>Month!A1348</f>
        <v>2023</v>
      </c>
      <c r="B1348" t="str">
        <f>Month!B1348</f>
        <v>February</v>
      </c>
      <c r="C1348" t="str">
        <f>Month!C1348</f>
        <v>Belgium</v>
      </c>
      <c r="D1348">
        <f>Month!D1348</f>
        <v>0</v>
      </c>
      <c r="E1348">
        <f>Month!E1348</f>
        <v>55.79</v>
      </c>
      <c r="F1348">
        <f>Month!F1348</f>
        <v>55.79</v>
      </c>
      <c r="G1348">
        <f>Month!G1348</f>
        <v>1.72</v>
      </c>
      <c r="H1348">
        <f>Month!H1348</f>
        <v>7.71</v>
      </c>
      <c r="I1348">
        <f>Month!I1348</f>
        <v>0</v>
      </c>
      <c r="J1348">
        <f>Month!J1348</f>
        <v>0</v>
      </c>
      <c r="K1348">
        <f>Month!K1348</f>
        <v>64.400000000000006</v>
      </c>
      <c r="L1348">
        <f>Month!L1348</f>
        <v>3.7</v>
      </c>
      <c r="M1348">
        <f>Month!M1348</f>
        <v>23.92</v>
      </c>
      <c r="N1348">
        <f>Month!N1348</f>
        <v>101.45</v>
      </c>
      <c r="O1348">
        <f>Month!O1348</f>
        <v>157.24</v>
      </c>
      <c r="P1348">
        <v>1</v>
      </c>
      <c r="Q1348">
        <f t="shared" si="19"/>
        <v>1</v>
      </c>
    </row>
    <row r="1349" spans="1:17">
      <c r="A1349">
        <f>Month!A1349</f>
        <v>2023</v>
      </c>
      <c r="B1349" t="str">
        <f>Month!B1349</f>
        <v>February</v>
      </c>
      <c r="C1349" t="str">
        <f>Month!C1349</f>
        <v>Canada</v>
      </c>
      <c r="D1349">
        <f>Month!D1349</f>
        <v>44.22</v>
      </c>
      <c r="E1349">
        <f>Month!E1349</f>
        <v>0</v>
      </c>
      <c r="F1349">
        <f>Month!F1349</f>
        <v>44.22</v>
      </c>
      <c r="G1349">
        <f>Month!G1349</f>
        <v>0</v>
      </c>
      <c r="H1349">
        <f>Month!H1349</f>
        <v>0</v>
      </c>
      <c r="I1349">
        <f>Month!I1349</f>
        <v>0</v>
      </c>
      <c r="J1349">
        <f>Month!J1349</f>
        <v>0</v>
      </c>
      <c r="K1349">
        <f>Month!K1349</f>
        <v>0</v>
      </c>
      <c r="L1349">
        <f>Month!L1349</f>
        <v>0</v>
      </c>
      <c r="M1349">
        <f>Month!M1349</f>
        <v>0.06</v>
      </c>
      <c r="N1349">
        <f>Month!N1349</f>
        <v>0.06</v>
      </c>
      <c r="O1349">
        <f>Month!O1349</f>
        <v>44.28</v>
      </c>
      <c r="P1349">
        <v>1</v>
      </c>
      <c r="Q1349">
        <f t="shared" si="19"/>
        <v>1</v>
      </c>
    </row>
    <row r="1350" spans="1:17">
      <c r="A1350">
        <f>Month!A1350</f>
        <v>2023</v>
      </c>
      <c r="B1350" t="str">
        <f>Month!B1350</f>
        <v>February</v>
      </c>
      <c r="C1350" t="str">
        <f>Month!C1350</f>
        <v>Finland</v>
      </c>
      <c r="D1350">
        <f>Month!D1350</f>
        <v>0</v>
      </c>
      <c r="E1350">
        <f>Month!E1350</f>
        <v>1.26</v>
      </c>
      <c r="F1350">
        <f>Month!F1350</f>
        <v>1.26</v>
      </c>
      <c r="G1350">
        <f>Month!G1350</f>
        <v>0</v>
      </c>
      <c r="H1350">
        <f>Month!H1350</f>
        <v>70.83</v>
      </c>
      <c r="I1350">
        <f>Month!I1350</f>
        <v>0</v>
      </c>
      <c r="J1350">
        <f>Month!J1350</f>
        <v>0</v>
      </c>
      <c r="K1350">
        <f>Month!K1350</f>
        <v>0.01</v>
      </c>
      <c r="L1350">
        <f>Month!L1350</f>
        <v>0</v>
      </c>
      <c r="M1350">
        <f>Month!M1350</f>
        <v>0.03</v>
      </c>
      <c r="N1350">
        <f>Month!N1350</f>
        <v>70.87</v>
      </c>
      <c r="O1350">
        <f>Month!O1350</f>
        <v>72.13</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54.87</v>
      </c>
      <c r="E1357">
        <f>Month!E1357</f>
        <v>5.97</v>
      </c>
      <c r="F1357">
        <f>Month!F1357</f>
        <v>60.84</v>
      </c>
      <c r="G1357">
        <f>Month!G1357</f>
        <v>4.62</v>
      </c>
      <c r="H1357">
        <f>Month!H1357</f>
        <v>39.92</v>
      </c>
      <c r="I1357">
        <f>Month!I1357</f>
        <v>27.88</v>
      </c>
      <c r="J1357">
        <f>Month!J1357</f>
        <v>48.57</v>
      </c>
      <c r="K1357">
        <f>Month!K1357</f>
        <v>304.94</v>
      </c>
      <c r="L1357">
        <f>Month!L1357</f>
        <v>0</v>
      </c>
      <c r="M1357">
        <f>Month!M1357</f>
        <v>91.43</v>
      </c>
      <c r="N1357">
        <f>Month!N1357</f>
        <v>517.36</v>
      </c>
      <c r="O1357">
        <f>Month!O1357</f>
        <v>578.20000000000005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1184.24</v>
      </c>
      <c r="E1359">
        <f>Month!E1359</f>
        <v>0</v>
      </c>
      <c r="F1359">
        <f>Month!F1359</f>
        <v>1184.24</v>
      </c>
      <c r="G1359">
        <f>Month!G1359</f>
        <v>9.9</v>
      </c>
      <c r="H1359">
        <f>Month!H1359</f>
        <v>90.37</v>
      </c>
      <c r="I1359">
        <f>Month!I1359</f>
        <v>15.65</v>
      </c>
      <c r="J1359">
        <f>Month!J1359</f>
        <v>0</v>
      </c>
      <c r="K1359">
        <f>Month!K1359</f>
        <v>46.71</v>
      </c>
      <c r="L1359">
        <f>Month!L1359</f>
        <v>0</v>
      </c>
      <c r="M1359">
        <f>Month!M1359</f>
        <v>21.97</v>
      </c>
      <c r="N1359">
        <f>Month!N1359</f>
        <v>184.6</v>
      </c>
      <c r="O1359">
        <f>Month!O1359</f>
        <v>1368.84</v>
      </c>
      <c r="P1359">
        <v>1</v>
      </c>
      <c r="Q1359">
        <f t="shared" si="20"/>
        <v>1</v>
      </c>
    </row>
    <row r="1360" spans="1:17">
      <c r="A1360">
        <f>Month!A1360</f>
        <v>2023</v>
      </c>
      <c r="B1360" t="str">
        <f>Month!B1360</f>
        <v>February</v>
      </c>
      <c r="C1360" t="str">
        <f>Month!C1360</f>
        <v>Qatar</v>
      </c>
      <c r="D1360">
        <f>Month!D1360</f>
        <v>0</v>
      </c>
      <c r="E1360">
        <f>Month!E1360</f>
        <v>0</v>
      </c>
      <c r="F1360">
        <f>Month!F1360</f>
        <v>0</v>
      </c>
      <c r="G1360">
        <f>Month!G1360</f>
        <v>0</v>
      </c>
      <c r="H1360">
        <f>Month!H1360</f>
        <v>0</v>
      </c>
      <c r="I1360">
        <f>Month!I1360</f>
        <v>0</v>
      </c>
      <c r="J1360">
        <f>Month!J1360</f>
        <v>0</v>
      </c>
      <c r="K1360">
        <f>Month!K1360</f>
        <v>39.57</v>
      </c>
      <c r="L1360">
        <f>Month!L1360</f>
        <v>0</v>
      </c>
      <c r="M1360">
        <f>Month!M1360</f>
        <v>0</v>
      </c>
      <c r="N1360">
        <f>Month!N1360</f>
        <v>39.57</v>
      </c>
      <c r="O1360">
        <f>Month!O1360</f>
        <v>39.57</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44.53</v>
      </c>
      <c r="E1362">
        <f>Month!E1362</f>
        <v>12.06</v>
      </c>
      <c r="F1362">
        <f>Month!F1362</f>
        <v>56.59</v>
      </c>
      <c r="G1362">
        <f>Month!G1362</f>
        <v>0</v>
      </c>
      <c r="H1362">
        <f>Month!H1362</f>
        <v>0</v>
      </c>
      <c r="I1362">
        <f>Month!I1362</f>
        <v>102.44</v>
      </c>
      <c r="J1362">
        <f>Month!J1362</f>
        <v>0</v>
      </c>
      <c r="K1362">
        <f>Month!K1362</f>
        <v>132.44</v>
      </c>
      <c r="L1362">
        <f>Month!L1362</f>
        <v>0</v>
      </c>
      <c r="M1362">
        <f>Month!M1362</f>
        <v>0</v>
      </c>
      <c r="N1362">
        <f>Month!N1362</f>
        <v>234.88</v>
      </c>
      <c r="O1362">
        <f>Month!O1362</f>
        <v>291.47000000000003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1159.8499999999999</v>
      </c>
      <c r="E1367">
        <f>Month!E1367</f>
        <v>15.59</v>
      </c>
      <c r="F1367">
        <f>Month!F1367</f>
        <v>1175.44</v>
      </c>
      <c r="G1367">
        <f>Month!G1367</f>
        <v>0</v>
      </c>
      <c r="H1367">
        <f>Month!H1367</f>
        <v>0</v>
      </c>
      <c r="I1367">
        <f>Month!I1367</f>
        <v>0</v>
      </c>
      <c r="J1367">
        <f>Month!J1367</f>
        <v>0</v>
      </c>
      <c r="K1367">
        <f>Month!K1367</f>
        <v>75.319999999999993</v>
      </c>
      <c r="L1367">
        <f>Month!L1367</f>
        <v>6.21</v>
      </c>
      <c r="M1367">
        <f>Month!M1367</f>
        <v>46.53</v>
      </c>
      <c r="N1367">
        <f>Month!N1367</f>
        <v>128.06</v>
      </c>
      <c r="O1367">
        <f>Month!O1367</f>
        <v>1303.5</v>
      </c>
      <c r="P1367">
        <v>1</v>
      </c>
      <c r="Q1367">
        <f t="shared" si="20"/>
        <v>1</v>
      </c>
    </row>
    <row r="1368" spans="1:17">
      <c r="A1368">
        <f>Month!A1368</f>
        <v>2023</v>
      </c>
      <c r="B1368" t="str">
        <f>Month!B1368</f>
        <v>February</v>
      </c>
      <c r="C1368" t="str">
        <f>Month!C1368</f>
        <v>Other</v>
      </c>
      <c r="D1368">
        <f>Month!D1368</f>
        <v>755.49</v>
      </c>
      <c r="E1368">
        <f>Month!E1368</f>
        <v>166.55</v>
      </c>
      <c r="F1368">
        <f>Month!F1368</f>
        <v>922.04</v>
      </c>
      <c r="G1368">
        <f>Month!G1368</f>
        <v>56.31</v>
      </c>
      <c r="H1368">
        <f>Month!H1368</f>
        <v>10.02</v>
      </c>
      <c r="I1368">
        <f>Month!I1368</f>
        <v>124.72</v>
      </c>
      <c r="J1368">
        <f>Month!J1368</f>
        <v>0</v>
      </c>
      <c r="K1368">
        <f>Month!K1368</f>
        <v>11.49</v>
      </c>
      <c r="L1368">
        <f>Month!L1368</f>
        <v>0</v>
      </c>
      <c r="M1368">
        <f>Month!M1368</f>
        <v>69.849999999999994</v>
      </c>
      <c r="N1368">
        <f>Month!N1368</f>
        <v>272.39</v>
      </c>
      <c r="O1368">
        <f>Month!O1368</f>
        <v>1194.43</v>
      </c>
      <c r="P1368">
        <v>1</v>
      </c>
      <c r="Q1368">
        <f t="shared" si="20"/>
        <v>1</v>
      </c>
    </row>
    <row r="1369" spans="1:17" s="132" customFormat="1">
      <c r="A1369" s="132">
        <f>Month!A1369</f>
        <v>2023</v>
      </c>
      <c r="B1369" s="132" t="str">
        <f>Month!B1369</f>
        <v>February</v>
      </c>
      <c r="C1369" s="132" t="str">
        <f>Month!C1369</f>
        <v>Total imports</v>
      </c>
      <c r="D1369" s="132">
        <f>Month!D1369</f>
        <v>3243.2</v>
      </c>
      <c r="E1369" s="132">
        <f>Month!E1369</f>
        <v>342.02</v>
      </c>
      <c r="F1369" s="132">
        <f>Month!F1369</f>
        <v>3585.22</v>
      </c>
      <c r="G1369" s="132">
        <f>Month!G1369</f>
        <v>74.290000000000006</v>
      </c>
      <c r="H1369" s="132">
        <f>Month!H1369</f>
        <v>324.52</v>
      </c>
      <c r="I1369" s="132">
        <f>Month!I1369</f>
        <v>648.85</v>
      </c>
      <c r="J1369" s="132">
        <f>Month!J1369</f>
        <v>61.64</v>
      </c>
      <c r="K1369" s="132">
        <f>Month!K1369</f>
        <v>966.68</v>
      </c>
      <c r="L1369" s="132">
        <f>Month!L1369</f>
        <v>10.02</v>
      </c>
      <c r="M1369" s="132">
        <f>Month!M1369</f>
        <v>296.01</v>
      </c>
      <c r="N1369" s="132">
        <f>Month!N1369</f>
        <v>2382.0100000000002</v>
      </c>
      <c r="O1369" s="132">
        <f>Month!O1369</f>
        <v>5967.23</v>
      </c>
      <c r="P1369" s="132">
        <v>1</v>
      </c>
      <c r="Q1369" s="132">
        <f t="shared" si="20"/>
        <v>1</v>
      </c>
    </row>
    <row r="1370" spans="1:17">
      <c r="A1370">
        <f>Month!A1370</f>
        <v>2023</v>
      </c>
      <c r="B1370" t="str">
        <f>Month!B1370</f>
        <v>March</v>
      </c>
      <c r="C1370" t="str">
        <f>Month!C1370</f>
        <v>Belgium</v>
      </c>
      <c r="D1370">
        <f>Month!D1370</f>
        <v>0</v>
      </c>
      <c r="E1370">
        <f>Month!E1370</f>
        <v>30.33</v>
      </c>
      <c r="F1370">
        <f>Month!F1370</f>
        <v>30.33</v>
      </c>
      <c r="G1370">
        <f>Month!G1370</f>
        <v>2.94</v>
      </c>
      <c r="H1370">
        <f>Month!H1370</f>
        <v>0</v>
      </c>
      <c r="I1370">
        <f>Month!I1370</f>
        <v>4.9000000000000004</v>
      </c>
      <c r="J1370">
        <f>Month!J1370</f>
        <v>0</v>
      </c>
      <c r="K1370">
        <f>Month!K1370</f>
        <v>125.27</v>
      </c>
      <c r="L1370">
        <f>Month!L1370</f>
        <v>13.51</v>
      </c>
      <c r="M1370">
        <f>Month!M1370</f>
        <v>16.22</v>
      </c>
      <c r="N1370">
        <f>Month!N1370</f>
        <v>162.84</v>
      </c>
      <c r="O1370">
        <f>Month!O1370</f>
        <v>193.17</v>
      </c>
      <c r="P1370">
        <v>1</v>
      </c>
      <c r="Q1370">
        <f t="shared" si="20"/>
        <v>1</v>
      </c>
    </row>
    <row r="1371" spans="1:17">
      <c r="A1371">
        <f>Month!A1371</f>
        <v>2023</v>
      </c>
      <c r="B1371" t="str">
        <f>Month!B1371</f>
        <v>March</v>
      </c>
      <c r="C1371" t="str">
        <f>Month!C1371</f>
        <v>Canada</v>
      </c>
      <c r="D1371">
        <f>Month!D1371</f>
        <v>192.36</v>
      </c>
      <c r="E1371">
        <f>Month!E1371</f>
        <v>0</v>
      </c>
      <c r="F1371">
        <f>Month!F1371</f>
        <v>192.36</v>
      </c>
      <c r="G1371">
        <f>Month!G1371</f>
        <v>0</v>
      </c>
      <c r="H1371">
        <f>Month!H1371</f>
        <v>0</v>
      </c>
      <c r="I1371">
        <f>Month!I1371</f>
        <v>0</v>
      </c>
      <c r="J1371">
        <f>Month!J1371</f>
        <v>0</v>
      </c>
      <c r="K1371">
        <f>Month!K1371</f>
        <v>0</v>
      </c>
      <c r="L1371">
        <f>Month!L1371</f>
        <v>0</v>
      </c>
      <c r="M1371">
        <f>Month!M1371</f>
        <v>0.11</v>
      </c>
      <c r="N1371">
        <f>Month!N1371</f>
        <v>0.11</v>
      </c>
      <c r="O1371">
        <f>Month!O1371</f>
        <v>192.47</v>
      </c>
      <c r="P1371">
        <v>1</v>
      </c>
      <c r="Q1371">
        <f t="shared" si="20"/>
        <v>1</v>
      </c>
    </row>
    <row r="1372" spans="1:17">
      <c r="A1372">
        <f>Month!A1372</f>
        <v>2023</v>
      </c>
      <c r="B1372" t="str">
        <f>Month!B1372</f>
        <v>March</v>
      </c>
      <c r="C1372" t="str">
        <f>Month!C1372</f>
        <v>Finland</v>
      </c>
      <c r="D1372">
        <f>Month!D1372</f>
        <v>0</v>
      </c>
      <c r="E1372">
        <f>Month!E1372</f>
        <v>0</v>
      </c>
      <c r="F1372">
        <f>Month!F1372</f>
        <v>0</v>
      </c>
      <c r="G1372">
        <f>Month!G1372</f>
        <v>0</v>
      </c>
      <c r="H1372">
        <f>Month!H1372</f>
        <v>63.24</v>
      </c>
      <c r="I1372">
        <f>Month!I1372</f>
        <v>0</v>
      </c>
      <c r="J1372">
        <f>Month!J1372</f>
        <v>0</v>
      </c>
      <c r="K1372">
        <f>Month!K1372</f>
        <v>0</v>
      </c>
      <c r="L1372">
        <f>Month!L1372</f>
        <v>0</v>
      </c>
      <c r="M1372">
        <f>Month!M1372</f>
        <v>0</v>
      </c>
      <c r="N1372">
        <f>Month!N1372</f>
        <v>63.24</v>
      </c>
      <c r="O1372">
        <f>Month!O1372</f>
        <v>63.24</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227.25</v>
      </c>
      <c r="L1379">
        <f>Month!L1379</f>
        <v>0</v>
      </c>
      <c r="M1379">
        <f>Month!M1379</f>
        <v>112.12</v>
      </c>
      <c r="N1379">
        <f>Month!N1379</f>
        <v>393.48</v>
      </c>
      <c r="O1379">
        <f>Month!O1379</f>
        <v>465.43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879.77</v>
      </c>
      <c r="E1381">
        <f>Month!E1381</f>
        <v>0</v>
      </c>
      <c r="F1381">
        <f>Month!F1381</f>
        <v>879.77</v>
      </c>
      <c r="G1381">
        <f>Month!G1381</f>
        <v>0</v>
      </c>
      <c r="H1381">
        <f>Month!H1381</f>
        <v>64.2</v>
      </c>
      <c r="I1381">
        <f>Month!I1381</f>
        <v>0</v>
      </c>
      <c r="J1381">
        <f>Month!J1381</f>
        <v>0</v>
      </c>
      <c r="K1381">
        <f>Month!K1381</f>
        <v>0</v>
      </c>
      <c r="L1381">
        <f>Month!L1381</f>
        <v>0</v>
      </c>
      <c r="M1381">
        <f>Month!M1381</f>
        <v>22.84</v>
      </c>
      <c r="N1381">
        <f>Month!N1381</f>
        <v>87.04</v>
      </c>
      <c r="O1381">
        <f>Month!O1381</f>
        <v>966.81</v>
      </c>
      <c r="P1381">
        <v>1</v>
      </c>
      <c r="Q1381">
        <f t="shared" si="20"/>
        <v>1</v>
      </c>
    </row>
    <row r="1382" spans="1:17">
      <c r="A1382">
        <f>Month!A1382</f>
        <v>2023</v>
      </c>
      <c r="B1382" t="str">
        <f>Month!B1382</f>
        <v>March</v>
      </c>
      <c r="C1382" t="str">
        <f>Month!C1382</f>
        <v>Qatar</v>
      </c>
      <c r="D1382">
        <f>Month!D1382</f>
        <v>0</v>
      </c>
      <c r="E1382">
        <f>Month!E1382</f>
        <v>0</v>
      </c>
      <c r="F1382">
        <f>Month!F1382</f>
        <v>0</v>
      </c>
      <c r="G1382">
        <f>Month!G1382</f>
        <v>0</v>
      </c>
      <c r="H1382">
        <f>Month!H1382</f>
        <v>0</v>
      </c>
      <c r="I1382">
        <f>Month!I1382</f>
        <v>0</v>
      </c>
      <c r="J1382">
        <f>Month!J1382</f>
        <v>0</v>
      </c>
      <c r="K1382">
        <f>Month!K1382</f>
        <v>41.61</v>
      </c>
      <c r="L1382">
        <f>Month!L1382</f>
        <v>0</v>
      </c>
      <c r="M1382">
        <f>Month!M1382</f>
        <v>0</v>
      </c>
      <c r="N1382">
        <f>Month!N1382</f>
        <v>41.61</v>
      </c>
      <c r="O1382">
        <f>Month!O1382</f>
        <v>41.61</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134.88999999999999</v>
      </c>
      <c r="L1384">
        <f>Month!L1384</f>
        <v>0</v>
      </c>
      <c r="M1384">
        <f>Month!M1384</f>
        <v>0</v>
      </c>
      <c r="N1384">
        <f>Month!N1384</f>
        <v>179.33</v>
      </c>
      <c r="O1384">
        <f>Month!O1384</f>
        <v>179.33</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0.05</v>
      </c>
      <c r="E1386">
        <f>Month!E1386</f>
        <v>34.770000000000003</v>
      </c>
      <c r="F1386">
        <f>Month!F1386</f>
        <v>34.82</v>
      </c>
      <c r="G1386">
        <f>Month!G1386</f>
        <v>0</v>
      </c>
      <c r="H1386">
        <f>Month!H1386</f>
        <v>0.21</v>
      </c>
      <c r="I1386">
        <f>Month!I1386</f>
        <v>0</v>
      </c>
      <c r="J1386">
        <f>Month!J1386</f>
        <v>0</v>
      </c>
      <c r="K1386">
        <f>Month!K1386</f>
        <v>28.11</v>
      </c>
      <c r="L1386">
        <f>Month!L1386</f>
        <v>0</v>
      </c>
      <c r="M1386">
        <f>Month!M1386</f>
        <v>3.73</v>
      </c>
      <c r="N1386">
        <f>Month!N1386</f>
        <v>32.049999999999997</v>
      </c>
      <c r="O1386">
        <f>Month!O1386</f>
        <v>66.87</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1326.59</v>
      </c>
      <c r="E1389">
        <f>Month!E1389</f>
        <v>0</v>
      </c>
      <c r="F1389">
        <f>Month!F1389</f>
        <v>1326.59</v>
      </c>
      <c r="G1389">
        <f>Month!G1389</f>
        <v>0.21</v>
      </c>
      <c r="H1389">
        <f>Month!H1389</f>
        <v>0.04</v>
      </c>
      <c r="I1389">
        <f>Month!I1389</f>
        <v>0</v>
      </c>
      <c r="J1389">
        <f>Month!J1389</f>
        <v>0</v>
      </c>
      <c r="K1389">
        <f>Month!K1389</f>
        <v>166.08</v>
      </c>
      <c r="L1389">
        <f>Month!L1389</f>
        <v>0</v>
      </c>
      <c r="M1389">
        <f>Month!M1389</f>
        <v>5.28</v>
      </c>
      <c r="N1389">
        <f>Month!N1389</f>
        <v>171.61</v>
      </c>
      <c r="O1389">
        <f>Month!O1389</f>
        <v>1498.2</v>
      </c>
      <c r="P1389">
        <v>1</v>
      </c>
      <c r="Q1389">
        <f t="shared" si="20"/>
        <v>1</v>
      </c>
    </row>
    <row r="1390" spans="1:17">
      <c r="A1390">
        <f>Month!A1390</f>
        <v>2023</v>
      </c>
      <c r="B1390" t="str">
        <f>Month!B1390</f>
        <v>March</v>
      </c>
      <c r="C1390" t="str">
        <f>Month!C1390</f>
        <v>Other</v>
      </c>
      <c r="D1390">
        <f>Month!D1390</f>
        <v>471.33</v>
      </c>
      <c r="E1390">
        <f>Month!E1390</f>
        <v>136.85</v>
      </c>
      <c r="F1390">
        <f>Month!F1390</f>
        <v>608.17999999999995</v>
      </c>
      <c r="G1390">
        <f>Month!G1390</f>
        <v>75.959999999999994</v>
      </c>
      <c r="H1390">
        <f>Month!H1390</f>
        <v>45.76</v>
      </c>
      <c r="I1390">
        <f>Month!I1390</f>
        <v>161.5</v>
      </c>
      <c r="J1390">
        <f>Month!J1390</f>
        <v>16.77</v>
      </c>
      <c r="K1390">
        <f>Month!K1390</f>
        <v>50.3</v>
      </c>
      <c r="L1390">
        <f>Month!L1390</f>
        <v>4.97</v>
      </c>
      <c r="M1390">
        <f>Month!M1390</f>
        <v>23.82</v>
      </c>
      <c r="N1390">
        <f>Month!N1390</f>
        <v>379.08</v>
      </c>
      <c r="O1390">
        <f>Month!O1390</f>
        <v>987.26</v>
      </c>
      <c r="P1390">
        <v>1</v>
      </c>
      <c r="Q1390">
        <f t="shared" si="20"/>
        <v>1</v>
      </c>
    </row>
    <row r="1391" spans="1:17" s="132" customFormat="1">
      <c r="A1391" s="132">
        <f>Month!A1391</f>
        <v>2023</v>
      </c>
      <c r="B1391" s="132" t="str">
        <f>Month!B1391</f>
        <v>March</v>
      </c>
      <c r="C1391" s="132" t="str">
        <f>Month!C1391</f>
        <v>Total imports</v>
      </c>
      <c r="D1391" s="132">
        <f>Month!D1391</f>
        <v>3698.08</v>
      </c>
      <c r="E1391" s="132">
        <f>Month!E1391</f>
        <v>365.96</v>
      </c>
      <c r="F1391" s="132">
        <f>Month!F1391</f>
        <v>4064.04</v>
      </c>
      <c r="G1391" s="132">
        <f>Month!G1391</f>
        <v>89.71</v>
      </c>
      <c r="H1391" s="132">
        <f>Month!H1391</f>
        <v>206.38</v>
      </c>
      <c r="I1391" s="132">
        <f>Month!I1391</f>
        <v>701.61</v>
      </c>
      <c r="J1391" s="132">
        <f>Month!J1391</f>
        <v>41.37</v>
      </c>
      <c r="K1391" s="132">
        <f>Month!K1391</f>
        <v>963.56</v>
      </c>
      <c r="L1391" s="132">
        <f>Month!L1391</f>
        <v>23.83</v>
      </c>
      <c r="M1391" s="132">
        <f>Month!M1391</f>
        <v>223.49</v>
      </c>
      <c r="N1391" s="132">
        <f>Month!N1391</f>
        <v>2249.9499999999998</v>
      </c>
      <c r="O1391" s="132">
        <f>Month!O1391</f>
        <v>6313.99</v>
      </c>
      <c r="P1391" s="132">
        <v>1</v>
      </c>
      <c r="Q1391" s="132">
        <f t="shared" si="20"/>
        <v>1</v>
      </c>
    </row>
    <row r="1392" spans="1:17" ht="15.5">
      <c r="A1392">
        <f>Month!A1392</f>
        <v>2023</v>
      </c>
      <c r="B1392" t="str">
        <f>Month!B1392</f>
        <v>April</v>
      </c>
      <c r="C1392" t="str">
        <f>Month!C1392</f>
        <v>Belgium</v>
      </c>
      <c r="D1392">
        <f>Month!D1392</f>
        <v>0</v>
      </c>
      <c r="E1392">
        <f>Month!E1392</f>
        <v>31</v>
      </c>
      <c r="F1392">
        <f>Month!F1392</f>
        <v>31</v>
      </c>
      <c r="G1392">
        <f>Month!G1392</f>
        <v>0.1</v>
      </c>
      <c r="H1392">
        <f>Month!H1392</f>
        <v>4.5</v>
      </c>
      <c r="I1392">
        <f>Month!I1392</f>
        <v>0</v>
      </c>
      <c r="J1392">
        <f>Month!J1392</f>
        <v>1.96</v>
      </c>
      <c r="K1392">
        <f>Month!K1392</f>
        <v>247.04</v>
      </c>
      <c r="L1392">
        <f>Month!L1392</f>
        <v>8.89</v>
      </c>
      <c r="M1392">
        <f>Month!M1392</f>
        <v>20.25</v>
      </c>
      <c r="N1392">
        <f>Month!N1392</f>
        <v>282.74</v>
      </c>
      <c r="O1392">
        <f>Month!O1392</f>
        <v>313.74</v>
      </c>
      <c r="P1392" s="82">
        <v>2</v>
      </c>
      <c r="Q1392" s="82">
        <v>2</v>
      </c>
    </row>
    <row r="1393" spans="1:17" ht="15.5">
      <c r="A1393">
        <f>Month!A1393</f>
        <v>2023</v>
      </c>
      <c r="B1393" t="str">
        <f>Month!B1393</f>
        <v>April</v>
      </c>
      <c r="C1393" t="str">
        <f>Month!C1393</f>
        <v>Canada</v>
      </c>
      <c r="D1393">
        <f>Month!D1393</f>
        <v>279.76</v>
      </c>
      <c r="E1393">
        <f>Month!E1393</f>
        <v>0</v>
      </c>
      <c r="F1393">
        <f>Month!F1393</f>
        <v>279.76</v>
      </c>
      <c r="G1393">
        <f>Month!G1393</f>
        <v>0</v>
      </c>
      <c r="H1393">
        <f>Month!H1393</f>
        <v>0</v>
      </c>
      <c r="I1393">
        <f>Month!I1393</f>
        <v>0</v>
      </c>
      <c r="J1393">
        <f>Month!J1393</f>
        <v>0</v>
      </c>
      <c r="K1393">
        <f>Month!K1393</f>
        <v>0</v>
      </c>
      <c r="L1393">
        <f>Month!L1393</f>
        <v>0</v>
      </c>
      <c r="M1393">
        <f>Month!M1393</f>
        <v>0.12</v>
      </c>
      <c r="N1393">
        <f>Month!N1393</f>
        <v>0.12</v>
      </c>
      <c r="O1393">
        <f>Month!O1393</f>
        <v>279.88</v>
      </c>
      <c r="P1393" s="82">
        <v>2</v>
      </c>
      <c r="Q1393" s="82">
        <v>2</v>
      </c>
    </row>
    <row r="1394" spans="1:17" ht="15.5">
      <c r="A1394">
        <f>Month!A1394</f>
        <v>2023</v>
      </c>
      <c r="B1394" t="str">
        <f>Month!B1394</f>
        <v>April</v>
      </c>
      <c r="C1394" t="str">
        <f>Month!C1394</f>
        <v>Finland</v>
      </c>
      <c r="D1394">
        <f>Month!D1394</f>
        <v>0</v>
      </c>
      <c r="E1394">
        <f>Month!E1394</f>
        <v>1.29</v>
      </c>
      <c r="F1394">
        <f>Month!F1394</f>
        <v>1.29</v>
      </c>
      <c r="G1394">
        <f>Month!G1394</f>
        <v>0</v>
      </c>
      <c r="H1394">
        <f>Month!H1394</f>
        <v>6.05</v>
      </c>
      <c r="I1394">
        <f>Month!I1394</f>
        <v>0</v>
      </c>
      <c r="J1394">
        <f>Month!J1394</f>
        <v>0</v>
      </c>
      <c r="K1394">
        <f>Month!K1394</f>
        <v>0</v>
      </c>
      <c r="L1394">
        <f>Month!L1394</f>
        <v>0</v>
      </c>
      <c r="M1394">
        <f>Month!M1394</f>
        <v>0.02</v>
      </c>
      <c r="N1394">
        <f>Month!N1394</f>
        <v>6.07</v>
      </c>
      <c r="O1394">
        <f>Month!O1394</f>
        <v>7.36</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1307.2</v>
      </c>
      <c r="E1403">
        <f>Month!E1403</f>
        <v>0</v>
      </c>
      <c r="F1403">
        <f>Month!F1403</f>
        <v>1307.2</v>
      </c>
      <c r="G1403">
        <f>Month!G1403</f>
        <v>2.83</v>
      </c>
      <c r="H1403">
        <f>Month!H1403</f>
        <v>52.39</v>
      </c>
      <c r="I1403">
        <f>Month!I1403</f>
        <v>0</v>
      </c>
      <c r="J1403">
        <f>Month!J1403</f>
        <v>0</v>
      </c>
      <c r="K1403">
        <f>Month!K1403</f>
        <v>14.09</v>
      </c>
      <c r="L1403">
        <f>Month!L1403</f>
        <v>0</v>
      </c>
      <c r="M1403">
        <f>Month!M1403</f>
        <v>13.13</v>
      </c>
      <c r="N1403">
        <f>Month!N1403</f>
        <v>82.44</v>
      </c>
      <c r="O1403">
        <f>Month!O1403</f>
        <v>1389.64</v>
      </c>
      <c r="P1403" s="82">
        <v>2</v>
      </c>
      <c r="Q1403" s="82">
        <v>2</v>
      </c>
    </row>
    <row r="1404" spans="1:17" ht="15.5">
      <c r="A1404">
        <f>Month!A1404</f>
        <v>2023</v>
      </c>
      <c r="B1404" t="str">
        <f>Month!B1404</f>
        <v>April</v>
      </c>
      <c r="C1404" t="str">
        <f>Month!C1404</f>
        <v>Qatar</v>
      </c>
      <c r="D1404">
        <f>Month!D1404</f>
        <v>0</v>
      </c>
      <c r="E1404">
        <f>Month!E1404</f>
        <v>0</v>
      </c>
      <c r="F1404">
        <f>Month!F1404</f>
        <v>0</v>
      </c>
      <c r="G1404">
        <f>Month!G1404</f>
        <v>0</v>
      </c>
      <c r="H1404">
        <f>Month!H1404</f>
        <v>0</v>
      </c>
      <c r="I1404">
        <f>Month!I1404</f>
        <v>0</v>
      </c>
      <c r="J1404">
        <f>Month!J1404</f>
        <v>0</v>
      </c>
      <c r="K1404">
        <f>Month!K1404</f>
        <v>32.75</v>
      </c>
      <c r="L1404">
        <f>Month!L1404</f>
        <v>0</v>
      </c>
      <c r="M1404">
        <f>Month!M1404</f>
        <v>0</v>
      </c>
      <c r="N1404">
        <f>Month!N1404</f>
        <v>32.75</v>
      </c>
      <c r="O1404">
        <f>Month!O1404</f>
        <v>32.75</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1173.3900000000001</v>
      </c>
      <c r="E1411">
        <f>Month!E1411</f>
        <v>0</v>
      </c>
      <c r="F1411">
        <f>Month!F1411</f>
        <v>1173.3900000000001</v>
      </c>
      <c r="G1411">
        <f>Month!G1411</f>
        <v>0</v>
      </c>
      <c r="H1411">
        <f>Month!H1411</f>
        <v>14</v>
      </c>
      <c r="I1411">
        <f>Month!I1411</f>
        <v>0</v>
      </c>
      <c r="J1411">
        <f>Month!J1411</f>
        <v>0</v>
      </c>
      <c r="K1411">
        <f>Month!K1411</f>
        <v>283.45</v>
      </c>
      <c r="L1411">
        <f>Month!L1411</f>
        <v>0</v>
      </c>
      <c r="M1411">
        <f>Month!M1411</f>
        <v>68.25</v>
      </c>
      <c r="N1411">
        <f>Month!N1411</f>
        <v>365.7</v>
      </c>
      <c r="O1411">
        <f>Month!O1411</f>
        <v>1539.09</v>
      </c>
      <c r="P1411" s="82">
        <v>2</v>
      </c>
      <c r="Q1411" s="82">
        <v>2</v>
      </c>
    </row>
    <row r="1412" spans="1:17" ht="15.5">
      <c r="A1412">
        <f>Month!A1412</f>
        <v>2023</v>
      </c>
      <c r="B1412" t="str">
        <f>Month!B1412</f>
        <v>April</v>
      </c>
      <c r="C1412" t="str">
        <f>Month!C1412</f>
        <v>Other</v>
      </c>
      <c r="D1412">
        <f>Month!D1412</f>
        <v>405.12</v>
      </c>
      <c r="E1412">
        <f>Month!E1412</f>
        <v>50.99</v>
      </c>
      <c r="F1412">
        <f>Month!F1412</f>
        <v>456.11</v>
      </c>
      <c r="G1412">
        <f>Month!G1412</f>
        <v>20.16</v>
      </c>
      <c r="H1412">
        <f>Month!H1412</f>
        <v>19.62</v>
      </c>
      <c r="I1412">
        <f>Month!I1412</f>
        <v>132.53</v>
      </c>
      <c r="J1412">
        <f>Month!J1412</f>
        <v>0</v>
      </c>
      <c r="K1412">
        <f>Month!K1412</f>
        <v>28.81</v>
      </c>
      <c r="L1412">
        <f>Month!L1412</f>
        <v>0</v>
      </c>
      <c r="M1412">
        <f>Month!M1412</f>
        <v>25.73</v>
      </c>
      <c r="N1412">
        <f>Month!N1412</f>
        <v>226.85</v>
      </c>
      <c r="O1412">
        <f>Month!O1412</f>
        <v>682.96</v>
      </c>
      <c r="P1412" s="82">
        <v>2</v>
      </c>
      <c r="Q1412" s="82">
        <v>2</v>
      </c>
    </row>
    <row r="1413" spans="1:17" ht="15.5">
      <c r="A1413">
        <f>Month!A1413</f>
        <v>2023</v>
      </c>
      <c r="B1413" t="str">
        <f>Month!B1413</f>
        <v>April</v>
      </c>
      <c r="C1413" t="str">
        <f>Month!C1413</f>
        <v>Total imports</v>
      </c>
      <c r="D1413">
        <f>Month!D1413</f>
        <v>3606.32</v>
      </c>
      <c r="E1413">
        <f>Month!E1413</f>
        <v>258.77999999999997</v>
      </c>
      <c r="F1413">
        <f>Month!F1413</f>
        <v>3865.1</v>
      </c>
      <c r="G1413">
        <f>Month!G1413</f>
        <v>23.73</v>
      </c>
      <c r="H1413">
        <f>Month!H1413</f>
        <v>223.92</v>
      </c>
      <c r="I1413">
        <f>Month!I1413</f>
        <v>871.53</v>
      </c>
      <c r="J1413">
        <f>Month!J1413</f>
        <v>20.420000000000002</v>
      </c>
      <c r="K1413">
        <f>Month!K1413</f>
        <v>1133.3699999999999</v>
      </c>
      <c r="L1413">
        <f>Month!L1413</f>
        <v>14.4</v>
      </c>
      <c r="M1413">
        <f>Month!M1413</f>
        <v>346.12</v>
      </c>
      <c r="N1413">
        <f>Month!N1413</f>
        <v>2633.49</v>
      </c>
      <c r="O1413">
        <f>Month!O1413</f>
        <v>6498.59</v>
      </c>
      <c r="P1413" s="82">
        <v>2</v>
      </c>
      <c r="Q1413" s="82">
        <v>2</v>
      </c>
    </row>
    <row r="1414" spans="1:17" ht="15.5">
      <c r="A1414">
        <f>Month!A1414</f>
        <v>2023</v>
      </c>
      <c r="B1414" t="str">
        <f>Month!B1414</f>
        <v>May</v>
      </c>
      <c r="C1414" t="str">
        <f>Month!C1414</f>
        <v>Belgium</v>
      </c>
      <c r="D1414">
        <f>Month!D1414</f>
        <v>0</v>
      </c>
      <c r="E1414">
        <f>Month!E1414</f>
        <v>14.22</v>
      </c>
      <c r="F1414">
        <f>Month!F1414</f>
        <v>14.22</v>
      </c>
      <c r="G1414">
        <f>Month!G1414</f>
        <v>0.1</v>
      </c>
      <c r="H1414">
        <f>Month!H1414</f>
        <v>7.74</v>
      </c>
      <c r="I1414">
        <f>Month!I1414</f>
        <v>0</v>
      </c>
      <c r="J1414">
        <f>Month!J1414</f>
        <v>0</v>
      </c>
      <c r="K1414">
        <f>Month!K1414</f>
        <v>47.7</v>
      </c>
      <c r="L1414">
        <f>Month!L1414</f>
        <v>0.44</v>
      </c>
      <c r="M1414">
        <f>Month!M1414</f>
        <v>44.67</v>
      </c>
      <c r="N1414">
        <f>Month!N1414</f>
        <v>100.65</v>
      </c>
      <c r="O1414">
        <f>Month!O1414</f>
        <v>114.87</v>
      </c>
      <c r="P1414" s="82">
        <v>2</v>
      </c>
      <c r="Q1414" s="82">
        <v>2</v>
      </c>
    </row>
    <row r="1415" spans="1:17" ht="15.5">
      <c r="A1415">
        <f>Month!A1415</f>
        <v>2023</v>
      </c>
      <c r="B1415" t="str">
        <f>Month!B1415</f>
        <v>May</v>
      </c>
      <c r="C1415" t="str">
        <f>Month!C1415</f>
        <v>Canada</v>
      </c>
      <c r="D1415">
        <f>Month!D1415</f>
        <v>91.32</v>
      </c>
      <c r="E1415">
        <f>Month!E1415</f>
        <v>0</v>
      </c>
      <c r="F1415">
        <f>Month!F1415</f>
        <v>91.32</v>
      </c>
      <c r="G1415">
        <f>Month!G1415</f>
        <v>0</v>
      </c>
      <c r="H1415">
        <f>Month!H1415</f>
        <v>0</v>
      </c>
      <c r="I1415">
        <f>Month!I1415</f>
        <v>0</v>
      </c>
      <c r="J1415">
        <f>Month!J1415</f>
        <v>0</v>
      </c>
      <c r="K1415">
        <f>Month!K1415</f>
        <v>0</v>
      </c>
      <c r="L1415">
        <f>Month!L1415</f>
        <v>0</v>
      </c>
      <c r="M1415">
        <f>Month!M1415</f>
        <v>0.06</v>
      </c>
      <c r="N1415">
        <f>Month!N1415</f>
        <v>0.06</v>
      </c>
      <c r="O1415">
        <f>Month!O1415</f>
        <v>91.38</v>
      </c>
      <c r="P1415" s="82">
        <v>2</v>
      </c>
      <c r="Q1415" s="82">
        <v>2</v>
      </c>
    </row>
    <row r="1416" spans="1:17" ht="15.5">
      <c r="A1416">
        <f>Month!A1416</f>
        <v>2023</v>
      </c>
      <c r="B1416" t="str">
        <f>Month!B1416</f>
        <v>May</v>
      </c>
      <c r="C1416" t="str">
        <f>Month!C1416</f>
        <v>Finland</v>
      </c>
      <c r="D1416">
        <f>Month!D1416</f>
        <v>0</v>
      </c>
      <c r="E1416">
        <f>Month!E1416</f>
        <v>0</v>
      </c>
      <c r="F1416">
        <f>Month!F1416</f>
        <v>0</v>
      </c>
      <c r="G1416">
        <f>Month!G1416</f>
        <v>0</v>
      </c>
      <c r="H1416">
        <f>Month!H1416</f>
        <v>0</v>
      </c>
      <c r="I1416">
        <f>Month!I1416</f>
        <v>0</v>
      </c>
      <c r="J1416">
        <f>Month!J1416</f>
        <v>0</v>
      </c>
      <c r="K1416">
        <f>Month!K1416</f>
        <v>0</v>
      </c>
      <c r="L1416">
        <f>Month!L1416</f>
        <v>0</v>
      </c>
      <c r="M1416">
        <f>Month!M1416</f>
        <v>0.01</v>
      </c>
      <c r="N1416">
        <f>Month!N1416</f>
        <v>0.01</v>
      </c>
      <c r="O1416">
        <f>Month!O1416</f>
        <v>0.01</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65.75</v>
      </c>
      <c r="N1423">
        <f>Month!N1423</f>
        <v>361.27</v>
      </c>
      <c r="O1423">
        <f>Month!O1423</f>
        <v>361.27</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1349.41</v>
      </c>
      <c r="E1425">
        <f>Month!E1425</f>
        <v>0</v>
      </c>
      <c r="F1425">
        <f>Month!F1425</f>
        <v>1349.41</v>
      </c>
      <c r="G1425">
        <f>Month!G1425</f>
        <v>0</v>
      </c>
      <c r="H1425">
        <f>Month!H1425</f>
        <v>83.57</v>
      </c>
      <c r="I1425">
        <f>Month!I1425</f>
        <v>0</v>
      </c>
      <c r="J1425">
        <f>Month!J1425</f>
        <v>0</v>
      </c>
      <c r="K1425">
        <f>Month!K1425</f>
        <v>0</v>
      </c>
      <c r="L1425">
        <f>Month!L1425</f>
        <v>0</v>
      </c>
      <c r="M1425">
        <f>Month!M1425</f>
        <v>2.11</v>
      </c>
      <c r="N1425">
        <f>Month!N1425</f>
        <v>85.68</v>
      </c>
      <c r="O1425">
        <f>Month!O1425</f>
        <v>1435.09</v>
      </c>
      <c r="P1425" s="82">
        <v>2</v>
      </c>
      <c r="Q1425" s="82">
        <v>2</v>
      </c>
    </row>
    <row r="1426" spans="1:17" ht="15.5">
      <c r="A1426">
        <f>Month!A1426</f>
        <v>2023</v>
      </c>
      <c r="B1426" t="str">
        <f>Month!B1426</f>
        <v>May</v>
      </c>
      <c r="C1426" t="str">
        <f>Month!C1426</f>
        <v>Qatar</v>
      </c>
      <c r="D1426">
        <f>Month!D1426</f>
        <v>0</v>
      </c>
      <c r="E1426">
        <f>Month!E1426</f>
        <v>0</v>
      </c>
      <c r="F1426">
        <f>Month!F1426</f>
        <v>0</v>
      </c>
      <c r="G1426">
        <f>Month!G1426</f>
        <v>0</v>
      </c>
      <c r="H1426">
        <f>Month!H1426</f>
        <v>0</v>
      </c>
      <c r="I1426">
        <f>Month!I1426</f>
        <v>0</v>
      </c>
      <c r="J1426">
        <f>Month!J1426</f>
        <v>0</v>
      </c>
      <c r="K1426">
        <f>Month!K1426</f>
        <v>0.03</v>
      </c>
      <c r="L1426">
        <f>Month!L1426</f>
        <v>0</v>
      </c>
      <c r="M1426">
        <f>Month!M1426</f>
        <v>0</v>
      </c>
      <c r="N1426">
        <f>Month!N1426</f>
        <v>0.03</v>
      </c>
      <c r="O1426">
        <f>Month!O1426</f>
        <v>0.03</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1309.0999999999999</v>
      </c>
      <c r="E1433">
        <f>Month!E1433</f>
        <v>0</v>
      </c>
      <c r="F1433">
        <f>Month!F1433</f>
        <v>1309.0999999999999</v>
      </c>
      <c r="G1433">
        <f>Month!G1433</f>
        <v>0</v>
      </c>
      <c r="H1433">
        <f>Month!H1433</f>
        <v>0.01</v>
      </c>
      <c r="I1433">
        <f>Month!I1433</f>
        <v>0</v>
      </c>
      <c r="J1433">
        <f>Month!J1433</f>
        <v>0</v>
      </c>
      <c r="K1433">
        <f>Month!K1433</f>
        <v>50.81</v>
      </c>
      <c r="L1433">
        <f>Month!L1433</f>
        <v>4.68</v>
      </c>
      <c r="M1433">
        <f>Month!M1433</f>
        <v>11.16</v>
      </c>
      <c r="N1433">
        <f>Month!N1433</f>
        <v>66.66</v>
      </c>
      <c r="O1433">
        <f>Month!O1433</f>
        <v>1375.76</v>
      </c>
      <c r="P1433" s="82">
        <v>2</v>
      </c>
      <c r="Q1433" s="82">
        <v>2</v>
      </c>
    </row>
    <row r="1434" spans="1:17" ht="15.5">
      <c r="A1434">
        <f>Month!A1434</f>
        <v>2023</v>
      </c>
      <c r="B1434" t="str">
        <f>Month!B1434</f>
        <v>May</v>
      </c>
      <c r="C1434" t="str">
        <f>Month!C1434</f>
        <v>Other</v>
      </c>
      <c r="D1434">
        <f>Month!D1434</f>
        <v>423.34</v>
      </c>
      <c r="E1434">
        <f>Month!E1434</f>
        <v>80.69</v>
      </c>
      <c r="F1434">
        <f>Month!F1434</f>
        <v>504.03</v>
      </c>
      <c r="G1434">
        <f>Month!G1434</f>
        <v>46.95</v>
      </c>
      <c r="H1434">
        <f>Month!H1434</f>
        <v>56.88</v>
      </c>
      <c r="I1434">
        <f>Month!I1434</f>
        <v>273.27</v>
      </c>
      <c r="J1434">
        <f>Month!J1434</f>
        <v>6.34</v>
      </c>
      <c r="K1434">
        <f>Month!K1434</f>
        <v>0</v>
      </c>
      <c r="L1434">
        <f>Month!L1434</f>
        <v>0</v>
      </c>
      <c r="M1434">
        <f>Month!M1434</f>
        <v>44.3</v>
      </c>
      <c r="N1434">
        <f>Month!N1434</f>
        <v>427.74</v>
      </c>
      <c r="O1434">
        <f>Month!O1434</f>
        <v>931.77</v>
      </c>
      <c r="P1434" s="82">
        <v>2</v>
      </c>
      <c r="Q1434" s="82">
        <v>2</v>
      </c>
    </row>
    <row r="1435" spans="1:17" ht="15.5">
      <c r="A1435">
        <f>Month!A1435</f>
        <v>2023</v>
      </c>
      <c r="B1435" t="str">
        <f>Month!B1435</f>
        <v>May</v>
      </c>
      <c r="C1435" t="str">
        <f>Month!C1435</f>
        <v>Total imports</v>
      </c>
      <c r="D1435">
        <f>Month!D1435</f>
        <v>3853.09</v>
      </c>
      <c r="E1435">
        <f>Month!E1435</f>
        <v>185.16</v>
      </c>
      <c r="F1435">
        <f>Month!F1435</f>
        <v>4038.25</v>
      </c>
      <c r="G1435">
        <f>Month!G1435</f>
        <v>47.6</v>
      </c>
      <c r="H1435">
        <f>Month!H1435</f>
        <v>249.03</v>
      </c>
      <c r="I1435">
        <f>Month!I1435</f>
        <v>631.11</v>
      </c>
      <c r="J1435">
        <f>Month!J1435</f>
        <v>18.32</v>
      </c>
      <c r="K1435">
        <f>Month!K1435</f>
        <v>902.95</v>
      </c>
      <c r="L1435">
        <f>Month!L1435</f>
        <v>10.17</v>
      </c>
      <c r="M1435">
        <f>Month!M1435</f>
        <v>266.3</v>
      </c>
      <c r="N1435">
        <f>Month!N1435</f>
        <v>2125.48</v>
      </c>
      <c r="O1435">
        <f>Month!O1435</f>
        <v>6163.73</v>
      </c>
      <c r="P1435" s="82">
        <v>2</v>
      </c>
      <c r="Q1435" s="82">
        <v>2</v>
      </c>
    </row>
    <row r="1436" spans="1:17" ht="15.5">
      <c r="A1436">
        <f>Month!A1436</f>
        <v>2023</v>
      </c>
      <c r="B1436" t="str">
        <f>Month!B1436</f>
        <v>June</v>
      </c>
      <c r="C1436" t="str">
        <f>Month!C1436</f>
        <v>Belgium</v>
      </c>
      <c r="D1436">
        <f>Month!D1436</f>
        <v>0</v>
      </c>
      <c r="E1436">
        <f>Month!E1436</f>
        <v>17.41</v>
      </c>
      <c r="F1436">
        <f>Month!F1436</f>
        <v>17.41</v>
      </c>
      <c r="G1436">
        <f>Month!G1436</f>
        <v>2.19</v>
      </c>
      <c r="H1436">
        <f>Month!H1436</f>
        <v>40.729999999999997</v>
      </c>
      <c r="I1436">
        <f>Month!I1436</f>
        <v>0</v>
      </c>
      <c r="J1436">
        <f>Month!J1436</f>
        <v>0</v>
      </c>
      <c r="K1436">
        <f>Month!K1436</f>
        <v>33.86</v>
      </c>
      <c r="L1436">
        <f>Month!L1436</f>
        <v>0.55000000000000004</v>
      </c>
      <c r="M1436">
        <f>Month!M1436</f>
        <v>67.900000000000006</v>
      </c>
      <c r="N1436">
        <f>Month!N1436</f>
        <v>145.22999999999999</v>
      </c>
      <c r="O1436">
        <f>Month!O1436</f>
        <v>162.63999999999999</v>
      </c>
      <c r="P1436" s="82">
        <v>2</v>
      </c>
      <c r="Q1436" s="82">
        <v>2</v>
      </c>
    </row>
    <row r="1437" spans="1:17" ht="15.5">
      <c r="A1437">
        <f>Month!A1437</f>
        <v>2023</v>
      </c>
      <c r="B1437" t="str">
        <f>Month!B1437</f>
        <v>June</v>
      </c>
      <c r="C1437" t="str">
        <f>Month!C1437</f>
        <v>Canada</v>
      </c>
      <c r="D1437">
        <f>Month!D1437</f>
        <v>44.06</v>
      </c>
      <c r="E1437">
        <f>Month!E1437</f>
        <v>0</v>
      </c>
      <c r="F1437">
        <f>Month!F1437</f>
        <v>44.06</v>
      </c>
      <c r="G1437">
        <f>Month!G1437</f>
        <v>0</v>
      </c>
      <c r="H1437">
        <f>Month!H1437</f>
        <v>0</v>
      </c>
      <c r="I1437">
        <f>Month!I1437</f>
        <v>0</v>
      </c>
      <c r="J1437">
        <f>Month!J1437</f>
        <v>0</v>
      </c>
      <c r="K1437">
        <f>Month!K1437</f>
        <v>0</v>
      </c>
      <c r="L1437">
        <f>Month!L1437</f>
        <v>0</v>
      </c>
      <c r="M1437">
        <f>Month!M1437</f>
        <v>0.09</v>
      </c>
      <c r="N1437">
        <f>Month!N1437</f>
        <v>0.09</v>
      </c>
      <c r="O1437">
        <f>Month!O1437</f>
        <v>44.15</v>
      </c>
      <c r="P1437" s="82">
        <v>2</v>
      </c>
      <c r="Q1437" s="82">
        <v>2</v>
      </c>
    </row>
    <row r="1438" spans="1:17" ht="15.5">
      <c r="A1438">
        <f>Month!A1438</f>
        <v>2023</v>
      </c>
      <c r="B1438" t="str">
        <f>Month!B1438</f>
        <v>June</v>
      </c>
      <c r="C1438" t="str">
        <f>Month!C1438</f>
        <v>Finland</v>
      </c>
      <c r="D1438">
        <f>Month!D1438</f>
        <v>0</v>
      </c>
      <c r="E1438">
        <f>Month!E1438</f>
        <v>0</v>
      </c>
      <c r="F1438">
        <f>Month!F1438</f>
        <v>0</v>
      </c>
      <c r="G1438">
        <f>Month!G1438</f>
        <v>0</v>
      </c>
      <c r="H1438">
        <f>Month!H1438</f>
        <v>82.12</v>
      </c>
      <c r="I1438">
        <f>Month!I1438</f>
        <v>0</v>
      </c>
      <c r="J1438">
        <f>Month!J1438</f>
        <v>0</v>
      </c>
      <c r="K1438">
        <f>Month!K1438</f>
        <v>5.54</v>
      </c>
      <c r="L1438">
        <f>Month!L1438</f>
        <v>0</v>
      </c>
      <c r="M1438">
        <f>Month!M1438</f>
        <v>0.01</v>
      </c>
      <c r="N1438">
        <f>Month!N1438</f>
        <v>87.67</v>
      </c>
      <c r="O1438">
        <f>Month!O1438</f>
        <v>87.67</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64.739999999999995</v>
      </c>
      <c r="K1445">
        <f>Month!K1445</f>
        <v>257.33</v>
      </c>
      <c r="L1445">
        <f>Month!L1445</f>
        <v>0.92</v>
      </c>
      <c r="M1445">
        <f>Month!M1445</f>
        <v>98.69</v>
      </c>
      <c r="N1445">
        <f>Month!N1445</f>
        <v>773.46</v>
      </c>
      <c r="O1445">
        <f>Month!O1445</f>
        <v>792.11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607.21</v>
      </c>
      <c r="E1447">
        <f>Month!E1447</f>
        <v>0</v>
      </c>
      <c r="F1447">
        <f>Month!F1447</f>
        <v>607.21</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609.67999999999995</v>
      </c>
      <c r="P1447" s="82">
        <v>2</v>
      </c>
      <c r="Q1447" s="82">
        <v>2</v>
      </c>
    </row>
    <row r="1448" spans="1:17" ht="15.5">
      <c r="A1448">
        <f>Month!A1448</f>
        <v>2023</v>
      </c>
      <c r="B1448" t="str">
        <f>Month!B1448</f>
        <v>June</v>
      </c>
      <c r="C1448" t="str">
        <f>Month!C1448</f>
        <v>Qatar</v>
      </c>
      <c r="D1448">
        <f>Month!D1448</f>
        <v>0</v>
      </c>
      <c r="E1448">
        <f>Month!E1448</f>
        <v>0</v>
      </c>
      <c r="F1448">
        <f>Month!F1448</f>
        <v>0</v>
      </c>
      <c r="G1448">
        <f>Month!G1448</f>
        <v>0</v>
      </c>
      <c r="H1448">
        <f>Month!H1448</f>
        <v>0</v>
      </c>
      <c r="I1448">
        <f>Month!I1448</f>
        <v>0</v>
      </c>
      <c r="J1448">
        <f>Month!J1448</f>
        <v>0</v>
      </c>
      <c r="K1448">
        <f>Month!K1448</f>
        <v>10.45</v>
      </c>
      <c r="L1448">
        <f>Month!L1448</f>
        <v>0</v>
      </c>
      <c r="M1448">
        <f>Month!M1448</f>
        <v>0</v>
      </c>
      <c r="N1448">
        <f>Month!N1448</f>
        <v>10.45</v>
      </c>
      <c r="O1448">
        <f>Month!O1448</f>
        <v>10.45</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582.23</v>
      </c>
      <c r="L1450">
        <f>Month!L1450</f>
        <v>0</v>
      </c>
      <c r="M1450">
        <f>Month!M1450</f>
        <v>0</v>
      </c>
      <c r="N1450">
        <f>Month!N1450</f>
        <v>589.82000000000005</v>
      </c>
      <c r="O1450">
        <f>Month!O1450</f>
        <v>655.78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1243.95</v>
      </c>
      <c r="E1455">
        <f>Month!E1455</f>
        <v>0</v>
      </c>
      <c r="F1455">
        <f>Month!F1455</f>
        <v>1243.95</v>
      </c>
      <c r="G1455">
        <f>Month!G1455</f>
        <v>0</v>
      </c>
      <c r="H1455">
        <f>Month!H1455</f>
        <v>0.01</v>
      </c>
      <c r="I1455">
        <f>Month!I1455</f>
        <v>0</v>
      </c>
      <c r="J1455">
        <f>Month!J1455</f>
        <v>0</v>
      </c>
      <c r="K1455">
        <f>Month!K1455</f>
        <v>1.05</v>
      </c>
      <c r="L1455">
        <f>Month!L1455</f>
        <v>11.48</v>
      </c>
      <c r="M1455">
        <f>Month!M1455</f>
        <v>68.17</v>
      </c>
      <c r="N1455">
        <f>Month!N1455</f>
        <v>80.709999999999994</v>
      </c>
      <c r="O1455">
        <f>Month!O1455</f>
        <v>1324.66</v>
      </c>
      <c r="P1455" s="82">
        <v>2</v>
      </c>
      <c r="Q1455" s="82">
        <v>2</v>
      </c>
    </row>
    <row r="1456" spans="1:17" ht="15.5">
      <c r="A1456">
        <f>Month!A1456</f>
        <v>2023</v>
      </c>
      <c r="B1456" t="str">
        <f>Month!B1456</f>
        <v>June</v>
      </c>
      <c r="C1456" t="str">
        <f>Month!C1456</f>
        <v>Other</v>
      </c>
      <c r="D1456">
        <f>Month!D1456</f>
        <v>378.13</v>
      </c>
      <c r="E1456">
        <f>Month!E1456</f>
        <v>39.9</v>
      </c>
      <c r="F1456">
        <f>Month!F1456</f>
        <v>418.03</v>
      </c>
      <c r="G1456">
        <f>Month!G1456</f>
        <v>53.81</v>
      </c>
      <c r="H1456">
        <f>Month!H1456</f>
        <v>11.29</v>
      </c>
      <c r="I1456">
        <f>Month!I1456</f>
        <v>246.59</v>
      </c>
      <c r="J1456">
        <f>Month!J1456</f>
        <v>0</v>
      </c>
      <c r="K1456">
        <f>Month!K1456</f>
        <v>0</v>
      </c>
      <c r="L1456">
        <f>Month!L1456</f>
        <v>0</v>
      </c>
      <c r="M1456">
        <f>Month!M1456</f>
        <v>17.46</v>
      </c>
      <c r="N1456">
        <f>Month!N1456</f>
        <v>329.15</v>
      </c>
      <c r="O1456">
        <f>Month!O1456</f>
        <v>747.18</v>
      </c>
      <c r="P1456" s="82">
        <v>2</v>
      </c>
      <c r="Q1456" s="82">
        <v>2</v>
      </c>
    </row>
    <row r="1457" spans="1:20" ht="15.5">
      <c r="A1457">
        <f>Month!A1457</f>
        <v>2023</v>
      </c>
      <c r="B1457" t="str">
        <f>Month!B1457</f>
        <v>June</v>
      </c>
      <c r="C1457" t="str">
        <f>Month!C1457</f>
        <v>Total imports</v>
      </c>
      <c r="D1457">
        <f>Month!D1457</f>
        <v>2929.34</v>
      </c>
      <c r="E1457">
        <f>Month!E1457</f>
        <v>181.98</v>
      </c>
      <c r="F1457">
        <f>Month!F1457</f>
        <v>3111.32</v>
      </c>
      <c r="G1457">
        <f>Month!G1457</f>
        <v>59.04</v>
      </c>
      <c r="H1457">
        <f>Month!H1457</f>
        <v>331.75</v>
      </c>
      <c r="I1457">
        <f>Month!I1457</f>
        <v>657.07</v>
      </c>
      <c r="J1457">
        <f>Month!J1457</f>
        <v>67.03</v>
      </c>
      <c r="K1457">
        <f>Month!K1457</f>
        <v>1181.06</v>
      </c>
      <c r="L1457">
        <f>Month!L1457</f>
        <v>13.09</v>
      </c>
      <c r="M1457">
        <f>Month!M1457</f>
        <v>333.54</v>
      </c>
      <c r="N1457">
        <f>Month!N1457</f>
        <v>2642.58</v>
      </c>
      <c r="O1457">
        <f>Month!O1457</f>
        <v>5753.9</v>
      </c>
      <c r="P1457" s="82">
        <v>2</v>
      </c>
      <c r="Q1457" s="82">
        <v>2</v>
      </c>
      <c r="T1457" s="115">
        <f>SUM(O1457,O1435,O1413)</f>
        <v>18416.22</v>
      </c>
    </row>
    <row r="1458" spans="1:20" ht="15.5">
      <c r="A1458">
        <f>Month!A1458</f>
        <v>2023</v>
      </c>
      <c r="B1458" t="str">
        <f>Month!B1458</f>
        <v>July</v>
      </c>
      <c r="C1458" t="str">
        <f>Month!C1458</f>
        <v>Belgium</v>
      </c>
      <c r="D1458">
        <f>Month!D1458</f>
        <v>0</v>
      </c>
      <c r="E1458">
        <f>Month!E1458</f>
        <v>0</v>
      </c>
      <c r="F1458">
        <f>Month!F1458</f>
        <v>0</v>
      </c>
      <c r="G1458">
        <f>Month!G1458</f>
        <v>0.02</v>
      </c>
      <c r="H1458">
        <f>Month!H1458</f>
        <v>21.44</v>
      </c>
      <c r="I1458">
        <f>Month!I1458</f>
        <v>8.17</v>
      </c>
      <c r="J1458">
        <f>Month!J1458</f>
        <v>0</v>
      </c>
      <c r="K1458">
        <f>Month!K1458</f>
        <v>150.51</v>
      </c>
      <c r="L1458">
        <f>Month!L1458</f>
        <v>0</v>
      </c>
      <c r="M1458">
        <f>Month!M1458</f>
        <v>36.19</v>
      </c>
      <c r="N1458">
        <f>Month!N1458</f>
        <v>216.33</v>
      </c>
      <c r="O1458">
        <f>Month!O1458</f>
        <v>216.33</v>
      </c>
      <c r="P1458" s="82">
        <v>3</v>
      </c>
      <c r="Q1458" s="82">
        <v>3</v>
      </c>
    </row>
    <row r="1459" spans="1:20" ht="15.5">
      <c r="A1459">
        <f>Month!A1459</f>
        <v>2023</v>
      </c>
      <c r="B1459" t="str">
        <f>Month!B1459</f>
        <v>July</v>
      </c>
      <c r="C1459" t="str">
        <f>Month!C1459</f>
        <v>Canada</v>
      </c>
      <c r="D1459">
        <f>Month!D1459</f>
        <v>95.75</v>
      </c>
      <c r="E1459">
        <f>Month!E1459</f>
        <v>0</v>
      </c>
      <c r="F1459">
        <f>Month!F1459</f>
        <v>95.75</v>
      </c>
      <c r="G1459">
        <f>Month!G1459</f>
        <v>0</v>
      </c>
      <c r="H1459">
        <f>Month!H1459</f>
        <v>0</v>
      </c>
      <c r="I1459">
        <f>Month!I1459</f>
        <v>0</v>
      </c>
      <c r="J1459">
        <f>Month!J1459</f>
        <v>0</v>
      </c>
      <c r="K1459">
        <f>Month!K1459</f>
        <v>0.63</v>
      </c>
      <c r="L1459">
        <f>Month!L1459</f>
        <v>0</v>
      </c>
      <c r="M1459">
        <f>Month!M1459</f>
        <v>0.2</v>
      </c>
      <c r="N1459">
        <f>Month!N1459</f>
        <v>0.83</v>
      </c>
      <c r="O1459">
        <f>Month!O1459</f>
        <v>96.58</v>
      </c>
      <c r="P1459" s="82">
        <v>3</v>
      </c>
      <c r="Q1459" s="82">
        <v>3</v>
      </c>
    </row>
    <row r="1460" spans="1:20" ht="15.5">
      <c r="A1460">
        <f>Month!A1460</f>
        <v>2023</v>
      </c>
      <c r="B1460" t="str">
        <f>Month!B1460</f>
        <v>July</v>
      </c>
      <c r="C1460" t="str">
        <f>Month!C1460</f>
        <v>Finland</v>
      </c>
      <c r="D1460">
        <f>Month!D1460</f>
        <v>0</v>
      </c>
      <c r="E1460">
        <f>Month!E1460</f>
        <v>0.1</v>
      </c>
      <c r="F1460">
        <f>Month!F1460</f>
        <v>0.1</v>
      </c>
      <c r="G1460">
        <f>Month!G1460</f>
        <v>0</v>
      </c>
      <c r="H1460">
        <f>Month!H1460</f>
        <v>0</v>
      </c>
      <c r="I1460">
        <f>Month!I1460</f>
        <v>0</v>
      </c>
      <c r="J1460">
        <f>Month!J1460</f>
        <v>0</v>
      </c>
      <c r="K1460">
        <f>Month!K1460</f>
        <v>0</v>
      </c>
      <c r="L1460">
        <f>Month!L1460</f>
        <v>0</v>
      </c>
      <c r="M1460">
        <f>Month!M1460</f>
        <v>0</v>
      </c>
      <c r="N1460">
        <f>Month!N1460</f>
        <v>0</v>
      </c>
      <c r="O1460">
        <f>Month!O1460</f>
        <v>0.1</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341.51</v>
      </c>
      <c r="L1467">
        <f>Month!L1467</f>
        <v>4.08</v>
      </c>
      <c r="M1467">
        <f>Month!M1467</f>
        <v>102.84</v>
      </c>
      <c r="N1467">
        <f>Month!N1467</f>
        <v>592.37</v>
      </c>
      <c r="O1467">
        <f>Month!O1467</f>
        <v>658.08</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2185.56</v>
      </c>
      <c r="E1469">
        <f>Month!E1469</f>
        <v>0</v>
      </c>
      <c r="F1469">
        <f>Month!F1469</f>
        <v>2185.56</v>
      </c>
      <c r="G1469">
        <f>Month!G1469</f>
        <v>0</v>
      </c>
      <c r="H1469">
        <f>Month!H1469</f>
        <v>30.74</v>
      </c>
      <c r="I1469">
        <f>Month!I1469</f>
        <v>0</v>
      </c>
      <c r="J1469">
        <f>Month!J1469</f>
        <v>0</v>
      </c>
      <c r="K1469">
        <f>Month!K1469</f>
        <v>0</v>
      </c>
      <c r="L1469">
        <f>Month!L1469</f>
        <v>0</v>
      </c>
      <c r="M1469">
        <f>Month!M1469</f>
        <v>0</v>
      </c>
      <c r="N1469">
        <f>Month!N1469</f>
        <v>30.74</v>
      </c>
      <c r="O1469">
        <f>Month!O1469</f>
        <v>2216.3000000000002</v>
      </c>
      <c r="P1469" s="82">
        <v>3</v>
      </c>
      <c r="Q1469" s="82">
        <v>3</v>
      </c>
    </row>
    <row r="1470" spans="1:20" ht="15.5">
      <c r="A1470">
        <f>Month!A1470</f>
        <v>2023</v>
      </c>
      <c r="B1470" t="str">
        <f>Month!B1470</f>
        <v>July</v>
      </c>
      <c r="C1470" t="str">
        <f>Month!C1470</f>
        <v>Qatar</v>
      </c>
      <c r="D1470">
        <f>Month!D1470</f>
        <v>0</v>
      </c>
      <c r="E1470">
        <f>Month!E1470</f>
        <v>0</v>
      </c>
      <c r="F1470">
        <f>Month!F1470</f>
        <v>0</v>
      </c>
      <c r="G1470">
        <f>Month!G1470</f>
        <v>0</v>
      </c>
      <c r="H1470">
        <f>Month!H1470</f>
        <v>0</v>
      </c>
      <c r="I1470">
        <f>Month!I1470</f>
        <v>0</v>
      </c>
      <c r="J1470">
        <f>Month!J1470</f>
        <v>0</v>
      </c>
      <c r="K1470">
        <f>Month!K1470</f>
        <v>32.21</v>
      </c>
      <c r="L1470">
        <f>Month!L1470</f>
        <v>0</v>
      </c>
      <c r="M1470">
        <f>Month!M1470</f>
        <v>0</v>
      </c>
      <c r="N1470">
        <f>Month!N1470</f>
        <v>32.21</v>
      </c>
      <c r="O1470">
        <f>Month!O1470</f>
        <v>32.21</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1016.16</v>
      </c>
      <c r="E1477">
        <f>Month!E1477</f>
        <v>0</v>
      </c>
      <c r="F1477">
        <f>Month!F1477</f>
        <v>1016.16</v>
      </c>
      <c r="G1477">
        <f>Month!G1477</f>
        <v>0</v>
      </c>
      <c r="H1477">
        <f>Month!H1477</f>
        <v>0.03</v>
      </c>
      <c r="I1477">
        <f>Month!I1477</f>
        <v>0</v>
      </c>
      <c r="J1477">
        <f>Month!J1477</f>
        <v>0</v>
      </c>
      <c r="K1477">
        <f>Month!K1477</f>
        <v>474.74</v>
      </c>
      <c r="L1477">
        <f>Month!L1477</f>
        <v>11.55</v>
      </c>
      <c r="M1477">
        <f>Month!M1477</f>
        <v>5.66</v>
      </c>
      <c r="N1477">
        <f>Month!N1477</f>
        <v>491.98</v>
      </c>
      <c r="O1477">
        <f>Month!O1477</f>
        <v>1508.14</v>
      </c>
      <c r="P1477" s="82">
        <v>3</v>
      </c>
      <c r="Q1477" s="82">
        <v>3</v>
      </c>
    </row>
    <row r="1478" spans="1:17" ht="15.5">
      <c r="A1478">
        <f>Month!A1478</f>
        <v>2023</v>
      </c>
      <c r="B1478" t="str">
        <f>Month!B1478</f>
        <v>July</v>
      </c>
      <c r="C1478" t="str">
        <f>Month!C1478</f>
        <v>Other</v>
      </c>
      <c r="D1478">
        <f>Month!D1478</f>
        <v>166.71</v>
      </c>
      <c r="E1478">
        <f>Month!E1478</f>
        <v>76.92</v>
      </c>
      <c r="F1478">
        <f>Month!F1478</f>
        <v>243.63</v>
      </c>
      <c r="G1478">
        <f>Month!G1478</f>
        <v>5.0199999999999996</v>
      </c>
      <c r="H1478">
        <f>Month!H1478</f>
        <v>48.43</v>
      </c>
      <c r="I1478">
        <f>Month!I1478</f>
        <v>71.36</v>
      </c>
      <c r="J1478">
        <f>Month!J1478</f>
        <v>1.79</v>
      </c>
      <c r="K1478">
        <f>Month!K1478</f>
        <v>10.34</v>
      </c>
      <c r="L1478">
        <f>Month!L1478</f>
        <v>0</v>
      </c>
      <c r="M1478">
        <f>Month!M1478</f>
        <v>34.97</v>
      </c>
      <c r="N1478">
        <f>Month!N1478</f>
        <v>171.91</v>
      </c>
      <c r="O1478">
        <f>Month!O1478</f>
        <v>415.54</v>
      </c>
      <c r="P1478" s="82">
        <v>3</v>
      </c>
      <c r="Q1478" s="82">
        <v>3</v>
      </c>
    </row>
    <row r="1479" spans="1:17" ht="15.5">
      <c r="A1479">
        <f>Month!A1479</f>
        <v>2023</v>
      </c>
      <c r="B1479" t="str">
        <f>Month!B1479</f>
        <v>July</v>
      </c>
      <c r="C1479" t="str">
        <f>Month!C1479</f>
        <v>Total imports</v>
      </c>
      <c r="D1479">
        <f>Month!D1479</f>
        <v>4045.24</v>
      </c>
      <c r="E1479">
        <f>Month!E1479</f>
        <v>285.57</v>
      </c>
      <c r="F1479">
        <f>Month!F1479</f>
        <v>4330.8100000000004</v>
      </c>
      <c r="G1479">
        <f>Month!G1479</f>
        <v>5.25</v>
      </c>
      <c r="H1479">
        <f>Month!H1479</f>
        <v>274.97000000000003</v>
      </c>
      <c r="I1479">
        <f>Month!I1479</f>
        <v>892.5</v>
      </c>
      <c r="J1479">
        <f>Month!J1479</f>
        <v>11.1</v>
      </c>
      <c r="K1479">
        <f>Month!K1479</f>
        <v>1153.51</v>
      </c>
      <c r="L1479">
        <f>Month!L1479</f>
        <v>16.170000000000002</v>
      </c>
      <c r="M1479">
        <f>Month!M1479</f>
        <v>219.25</v>
      </c>
      <c r="N1479">
        <f>Month!N1479</f>
        <v>2572.75</v>
      </c>
      <c r="O1479">
        <f>Month!O1479</f>
        <v>6903.56</v>
      </c>
      <c r="P1479" s="82">
        <v>3</v>
      </c>
      <c r="Q1479" s="82">
        <v>3</v>
      </c>
    </row>
    <row r="1480" spans="1:17" ht="15.5">
      <c r="A1480">
        <f>Month!A1480</f>
        <v>2023</v>
      </c>
      <c r="B1480" t="s">
        <v>58</v>
      </c>
      <c r="C1480" t="s">
        <v>37</v>
      </c>
      <c r="D1480">
        <f>Month!D1480</f>
        <v>0</v>
      </c>
      <c r="E1480">
        <f>Month!E1480</f>
        <v>30.84</v>
      </c>
      <c r="F1480">
        <f>Month!F1480</f>
        <v>30.84</v>
      </c>
      <c r="G1480">
        <f>Month!G1480</f>
        <v>0.02</v>
      </c>
      <c r="H1480">
        <f>Month!H1480</f>
        <v>24.33</v>
      </c>
      <c r="I1480">
        <f>Month!I1480</f>
        <v>12.38</v>
      </c>
      <c r="J1480">
        <f>Month!J1480</f>
        <v>0</v>
      </c>
      <c r="K1480">
        <f>Month!K1480</f>
        <v>149.33000000000001</v>
      </c>
      <c r="L1480">
        <f>Month!L1480</f>
        <v>3.89</v>
      </c>
      <c r="M1480">
        <f>Month!M1480</f>
        <v>33.32</v>
      </c>
      <c r="N1480">
        <f>Month!N1480</f>
        <v>223.27</v>
      </c>
      <c r="O1480">
        <f>Month!O1480</f>
        <v>254.11</v>
      </c>
      <c r="P1480" s="82">
        <v>3</v>
      </c>
      <c r="Q1480" s="82">
        <v>3</v>
      </c>
    </row>
    <row r="1481" spans="1:17" ht="15.5">
      <c r="A1481">
        <f>Month!A1481</f>
        <v>2023</v>
      </c>
      <c r="B1481" t="s">
        <v>58</v>
      </c>
      <c r="C1481" t="s">
        <v>38</v>
      </c>
      <c r="D1481">
        <f>Month!D1481</f>
        <v>91.54</v>
      </c>
      <c r="E1481">
        <f>Month!E1481</f>
        <v>40.4</v>
      </c>
      <c r="F1481">
        <f>Month!F1481</f>
        <v>131.94</v>
      </c>
      <c r="G1481">
        <f>Month!G1481</f>
        <v>0</v>
      </c>
      <c r="H1481">
        <f>Month!H1481</f>
        <v>0</v>
      </c>
      <c r="I1481">
        <f>Month!I1481</f>
        <v>0</v>
      </c>
      <c r="J1481">
        <f>Month!J1481</f>
        <v>0</v>
      </c>
      <c r="K1481">
        <f>Month!K1481</f>
        <v>0</v>
      </c>
      <c r="L1481">
        <f>Month!L1481</f>
        <v>0</v>
      </c>
      <c r="M1481">
        <f>Month!M1481</f>
        <v>0.16</v>
      </c>
      <c r="N1481">
        <f>Month!N1481</f>
        <v>0.16</v>
      </c>
      <c r="O1481">
        <f>Month!O1481</f>
        <v>132.1</v>
      </c>
      <c r="P1481" s="82">
        <v>3</v>
      </c>
      <c r="Q1481" s="82">
        <v>3</v>
      </c>
    </row>
    <row r="1482" spans="1:17" ht="15.5">
      <c r="A1482">
        <f>Month!A1482</f>
        <v>2023</v>
      </c>
      <c r="B1482" t="s">
        <v>58</v>
      </c>
      <c r="C1482" t="s">
        <v>39</v>
      </c>
      <c r="D1482">
        <f>Month!D1482</f>
        <v>0</v>
      </c>
      <c r="E1482">
        <f>Month!E1482</f>
        <v>0</v>
      </c>
      <c r="F1482">
        <f>Month!F1482</f>
        <v>0</v>
      </c>
      <c r="G1482">
        <f>Month!G1482</f>
        <v>0</v>
      </c>
      <c r="H1482">
        <f>Month!H1482</f>
        <v>0</v>
      </c>
      <c r="I1482">
        <f>Month!I1482</f>
        <v>0</v>
      </c>
      <c r="J1482">
        <f>Month!J1482</f>
        <v>0</v>
      </c>
      <c r="K1482">
        <f>Month!K1482</f>
        <v>0</v>
      </c>
      <c r="L1482">
        <f>Month!L1482</f>
        <v>0</v>
      </c>
      <c r="M1482">
        <f>Month!M1482</f>
        <v>0</v>
      </c>
      <c r="N1482">
        <f>Month!N1482</f>
        <v>0</v>
      </c>
      <c r="O1482">
        <f>Month!O1482</f>
        <v>0</v>
      </c>
      <c r="P1482" s="82">
        <v>3</v>
      </c>
      <c r="Q1482" s="82">
        <v>3</v>
      </c>
    </row>
    <row r="1483" spans="1:17" ht="15.5">
      <c r="A1483">
        <f>Month!A1483</f>
        <v>2023</v>
      </c>
      <c r="B1483" t="s">
        <v>58</v>
      </c>
      <c r="C1483" t="s">
        <v>40</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
        <v>41</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
        <v>42</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
        <v>86</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
        <v>43</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
        <v>88</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
        <v>44</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
        <v>45</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
        <v>46</v>
      </c>
      <c r="D1491">
        <f>Month!D1491</f>
        <v>1035.7</v>
      </c>
      <c r="E1491">
        <f>Month!E1491</f>
        <v>0</v>
      </c>
      <c r="F1491">
        <f>Month!F1491</f>
        <v>1035.7</v>
      </c>
      <c r="G1491">
        <f>Month!G1491</f>
        <v>0</v>
      </c>
      <c r="H1491">
        <f>Month!H1491</f>
        <v>77.42</v>
      </c>
      <c r="I1491">
        <f>Month!I1491</f>
        <v>12.71</v>
      </c>
      <c r="J1491">
        <f>Month!J1491</f>
        <v>0</v>
      </c>
      <c r="K1491">
        <f>Month!K1491</f>
        <v>0</v>
      </c>
      <c r="L1491">
        <f>Month!L1491</f>
        <v>0</v>
      </c>
      <c r="M1491">
        <f>Month!M1491</f>
        <v>20.91</v>
      </c>
      <c r="N1491">
        <f>Month!N1491</f>
        <v>111.04</v>
      </c>
      <c r="O1491">
        <f>Month!O1491</f>
        <v>1146.74</v>
      </c>
      <c r="P1491" s="82">
        <v>3</v>
      </c>
      <c r="Q1491" s="82">
        <v>3</v>
      </c>
    </row>
    <row r="1492" spans="1:17" ht="15.5">
      <c r="A1492">
        <f>Month!A1492</f>
        <v>2023</v>
      </c>
      <c r="B1492" t="s">
        <v>58</v>
      </c>
      <c r="C1492" t="s">
        <v>89</v>
      </c>
      <c r="D1492">
        <f>Month!D1492</f>
        <v>0</v>
      </c>
      <c r="E1492">
        <f>Month!E1492</f>
        <v>0</v>
      </c>
      <c r="F1492">
        <f>Month!F1492</f>
        <v>0</v>
      </c>
      <c r="G1492">
        <f>Month!G1492</f>
        <v>0</v>
      </c>
      <c r="H1492">
        <f>Month!H1492</f>
        <v>0</v>
      </c>
      <c r="I1492">
        <f>Month!I1492</f>
        <v>0</v>
      </c>
      <c r="J1492">
        <f>Month!J1492</f>
        <v>0</v>
      </c>
      <c r="K1492">
        <f>Month!K1492</f>
        <v>15.29</v>
      </c>
      <c r="L1492">
        <f>Month!L1492</f>
        <v>0</v>
      </c>
      <c r="M1492">
        <f>Month!M1492</f>
        <v>0</v>
      </c>
      <c r="N1492">
        <f>Month!N1492</f>
        <v>15.29</v>
      </c>
      <c r="O1492">
        <f>Month!O1492</f>
        <v>15.29</v>
      </c>
      <c r="P1492" s="82">
        <v>3</v>
      </c>
      <c r="Q1492" s="82">
        <v>3</v>
      </c>
    </row>
    <row r="1493" spans="1:17" ht="15.5">
      <c r="A1493">
        <f>Month!A1493</f>
        <v>2023</v>
      </c>
      <c r="B1493" t="s">
        <v>58</v>
      </c>
      <c r="C1493" t="s">
        <v>47</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
        <v>48</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
        <v>87</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
        <v>49</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
        <v>50</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
        <v>51</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
        <v>52</v>
      </c>
      <c r="D1499">
        <f>Month!D1499</f>
        <v>1006.02</v>
      </c>
      <c r="E1499">
        <f>Month!E1499</f>
        <v>0</v>
      </c>
      <c r="F1499">
        <f>Month!F1499</f>
        <v>1006.02</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1469.78</v>
      </c>
      <c r="P1499" s="82">
        <v>3</v>
      </c>
      <c r="Q1499" s="82">
        <v>3</v>
      </c>
    </row>
    <row r="1500" spans="1:17" ht="15.5">
      <c r="A1500">
        <f>Month!A1500</f>
        <v>2023</v>
      </c>
      <c r="B1500" t="s">
        <v>58</v>
      </c>
      <c r="C1500" t="s">
        <v>69</v>
      </c>
      <c r="D1500">
        <f>Month!D1500</f>
        <v>825.75</v>
      </c>
      <c r="E1500">
        <f>Month!E1500</f>
        <v>218.19</v>
      </c>
      <c r="F1500">
        <f>Month!F1500</f>
        <v>1043.94</v>
      </c>
      <c r="G1500">
        <f>Month!G1500</f>
        <v>3.05</v>
      </c>
      <c r="H1500">
        <f>Month!H1500</f>
        <v>7.31</v>
      </c>
      <c r="I1500">
        <f>Month!I1500</f>
        <v>107.4</v>
      </c>
      <c r="J1500">
        <f>Month!J1500</f>
        <v>0</v>
      </c>
      <c r="K1500">
        <f>Month!K1500</f>
        <v>25.32</v>
      </c>
      <c r="L1500">
        <f>Month!L1500</f>
        <v>0</v>
      </c>
      <c r="M1500">
        <f>Month!M1500</f>
        <v>80.06</v>
      </c>
      <c r="N1500">
        <f>Month!N1500</f>
        <v>223.14</v>
      </c>
      <c r="O1500">
        <f>Month!O1500</f>
        <v>1267.08</v>
      </c>
      <c r="P1500" s="82">
        <v>3</v>
      </c>
      <c r="Q1500" s="82">
        <v>3</v>
      </c>
    </row>
    <row r="1501" spans="1:17" ht="15.5">
      <c r="A1501">
        <f>Month!A1501</f>
        <v>2023</v>
      </c>
      <c r="B1501" t="s">
        <v>58</v>
      </c>
      <c r="C1501" t="s">
        <v>128</v>
      </c>
      <c r="D1501">
        <f>Month!D1501</f>
        <v>3609.11</v>
      </c>
      <c r="E1501">
        <f>Month!E1501</f>
        <v>530.87</v>
      </c>
      <c r="F1501">
        <f>Month!F1501</f>
        <v>4139.9799999999996</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6815.87</v>
      </c>
      <c r="P1501" s="82">
        <v>3</v>
      </c>
      <c r="Q1501" s="82">
        <v>3</v>
      </c>
    </row>
    <row r="1502" spans="1:17" ht="15.5">
      <c r="A1502">
        <f>Month!A1502</f>
        <v>2023</v>
      </c>
      <c r="B1502" t="s">
        <v>57</v>
      </c>
      <c r="C1502" t="s">
        <v>37</v>
      </c>
      <c r="D1502">
        <f>Month!D1502</f>
        <v>0</v>
      </c>
      <c r="E1502">
        <f>Month!E1502</f>
        <v>111.06</v>
      </c>
      <c r="F1502">
        <f>Month!F1502</f>
        <v>111.06</v>
      </c>
      <c r="G1502">
        <f>Month!G1502</f>
        <v>1.42</v>
      </c>
      <c r="H1502">
        <f>Month!H1502</f>
        <v>35.82</v>
      </c>
      <c r="I1502">
        <f>Month!I1502</f>
        <v>16.96</v>
      </c>
      <c r="J1502">
        <f>Month!J1502</f>
        <v>0</v>
      </c>
      <c r="K1502">
        <f>Month!K1502</f>
        <v>146.66999999999999</v>
      </c>
      <c r="L1502">
        <f>Month!L1502</f>
        <v>7.61</v>
      </c>
      <c r="M1502">
        <f>Month!M1502</f>
        <v>22.89</v>
      </c>
      <c r="N1502">
        <f>Month!N1502</f>
        <v>231.37</v>
      </c>
      <c r="O1502">
        <f>Month!O1502</f>
        <v>342.43</v>
      </c>
      <c r="P1502" s="82">
        <v>3</v>
      </c>
      <c r="Q1502" s="82">
        <v>3</v>
      </c>
    </row>
    <row r="1503" spans="1:17" ht="15.5">
      <c r="A1503">
        <f>Month!A1503</f>
        <v>2023</v>
      </c>
      <c r="B1503" t="s">
        <v>57</v>
      </c>
      <c r="C1503" t="s">
        <v>38</v>
      </c>
      <c r="D1503">
        <f>Month!D1503</f>
        <v>183.14</v>
      </c>
      <c r="E1503">
        <f>Month!E1503</f>
        <v>47.78</v>
      </c>
      <c r="F1503">
        <f>Month!F1503</f>
        <v>230.92</v>
      </c>
      <c r="G1503">
        <f>Month!G1503</f>
        <v>0</v>
      </c>
      <c r="H1503">
        <f>Month!H1503</f>
        <v>0</v>
      </c>
      <c r="I1503">
        <f>Month!I1503</f>
        <v>0</v>
      </c>
      <c r="J1503">
        <f>Month!J1503</f>
        <v>0</v>
      </c>
      <c r="K1503">
        <f>Month!K1503</f>
        <v>0</v>
      </c>
      <c r="L1503">
        <f>Month!L1503</f>
        <v>0</v>
      </c>
      <c r="M1503">
        <f>Month!M1503</f>
        <v>0.09</v>
      </c>
      <c r="N1503">
        <f>Month!N1503</f>
        <v>0.09</v>
      </c>
      <c r="O1503">
        <f>Month!O1503</f>
        <v>231.01</v>
      </c>
      <c r="P1503" s="82">
        <v>3</v>
      </c>
      <c r="Q1503" s="82">
        <v>3</v>
      </c>
    </row>
    <row r="1504" spans="1:17" ht="15.5">
      <c r="A1504">
        <f>Month!A1504</f>
        <v>2023</v>
      </c>
      <c r="B1504" t="s">
        <v>57</v>
      </c>
      <c r="C1504" t="s">
        <v>39</v>
      </c>
      <c r="D1504">
        <f>Month!D1504</f>
        <v>0</v>
      </c>
      <c r="E1504">
        <f>Month!E1504</f>
        <v>1.34</v>
      </c>
      <c r="F1504">
        <f>Month!F1504</f>
        <v>1.34</v>
      </c>
      <c r="G1504">
        <f>Month!G1504</f>
        <v>0</v>
      </c>
      <c r="H1504">
        <f>Month!H1504</f>
        <v>0</v>
      </c>
      <c r="I1504">
        <f>Month!I1504</f>
        <v>0</v>
      </c>
      <c r="J1504">
        <f>Month!J1504</f>
        <v>0</v>
      </c>
      <c r="K1504">
        <f>Month!K1504</f>
        <v>0</v>
      </c>
      <c r="L1504">
        <f>Month!L1504</f>
        <v>0</v>
      </c>
      <c r="M1504">
        <f>Month!M1504</f>
        <v>0</v>
      </c>
      <c r="N1504">
        <f>Month!N1504</f>
        <v>0</v>
      </c>
      <c r="O1504">
        <f>Month!O1504</f>
        <v>1.34</v>
      </c>
      <c r="P1504" s="82">
        <v>3</v>
      </c>
      <c r="Q1504" s="82">
        <v>3</v>
      </c>
    </row>
    <row r="1505" spans="1:17" ht="15.5">
      <c r="A1505">
        <f>Month!A1505</f>
        <v>2023</v>
      </c>
      <c r="B1505" t="s">
        <v>57</v>
      </c>
      <c r="C1505" t="s">
        <v>40</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
        <v>41</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
        <v>42</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
        <v>86</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
        <v>43</v>
      </c>
      <c r="D1509">
        <f>Month!D1509</f>
        <v>0</v>
      </c>
      <c r="E1509">
        <f>Month!E1509</f>
        <v>0</v>
      </c>
      <c r="F1509">
        <f>Month!F1509</f>
        <v>0</v>
      </c>
      <c r="G1509">
        <f>Month!G1509</f>
        <v>0</v>
      </c>
      <c r="H1509">
        <f>Month!H1509</f>
        <v>0</v>
      </c>
      <c r="I1509">
        <f>Month!I1509</f>
        <v>185.18</v>
      </c>
      <c r="J1509">
        <f>Month!J1509</f>
        <v>1.01</v>
      </c>
      <c r="K1509">
        <f>Month!K1509</f>
        <v>104.64</v>
      </c>
      <c r="L1509">
        <f>Month!L1509</f>
        <v>0</v>
      </c>
      <c r="M1509">
        <f>Month!M1509</f>
        <v>0</v>
      </c>
      <c r="N1509">
        <f>Month!N1509</f>
        <v>290.83</v>
      </c>
      <c r="O1509">
        <f>Month!O1509</f>
        <v>290.83</v>
      </c>
      <c r="P1509" s="82">
        <v>3</v>
      </c>
      <c r="Q1509" s="82">
        <v>3</v>
      </c>
    </row>
    <row r="1510" spans="1:17" ht="15.5">
      <c r="A1510">
        <f>Month!A1510</f>
        <v>2023</v>
      </c>
      <c r="B1510" t="s">
        <v>57</v>
      </c>
      <c r="C1510" t="s">
        <v>88</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
        <v>44</v>
      </c>
      <c r="D1511">
        <f>Month!D1511</f>
        <v>0</v>
      </c>
      <c r="E1511">
        <f>Month!E1511</f>
        <v>71.099999999999994</v>
      </c>
      <c r="F1511">
        <f>Month!F1511</f>
        <v>71.099999999999994</v>
      </c>
      <c r="G1511">
        <f>Month!G1511</f>
        <v>0.15</v>
      </c>
      <c r="H1511">
        <f>Month!H1511</f>
        <v>68.260000000000005</v>
      </c>
      <c r="I1511">
        <f>Month!I1511</f>
        <v>38.799999999999997</v>
      </c>
      <c r="J1511">
        <f>Month!J1511</f>
        <v>0</v>
      </c>
      <c r="K1511">
        <f>Month!K1511</f>
        <v>227.35</v>
      </c>
      <c r="L1511">
        <f>Month!L1511</f>
        <v>0</v>
      </c>
      <c r="M1511">
        <f>Month!M1511</f>
        <v>109.62</v>
      </c>
      <c r="N1511">
        <f>Month!N1511</f>
        <v>444.18</v>
      </c>
      <c r="O1511">
        <f>Month!O1511</f>
        <v>515.28</v>
      </c>
      <c r="P1511" s="82">
        <v>3</v>
      </c>
      <c r="Q1511" s="82">
        <v>3</v>
      </c>
    </row>
    <row r="1512" spans="1:17" ht="15.5">
      <c r="A1512">
        <f>Month!A1512</f>
        <v>2023</v>
      </c>
      <c r="B1512" t="s">
        <v>57</v>
      </c>
      <c r="C1512" t="s">
        <v>45</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
        <v>46</v>
      </c>
      <c r="D1513">
        <f>Month!D1513</f>
        <v>1127.8900000000001</v>
      </c>
      <c r="E1513">
        <f>Month!E1513</f>
        <v>0</v>
      </c>
      <c r="F1513">
        <f>Month!F1513</f>
        <v>1127.8900000000001</v>
      </c>
      <c r="G1513">
        <f>Month!G1513</f>
        <v>0</v>
      </c>
      <c r="H1513">
        <f>Month!H1513</f>
        <v>96.32</v>
      </c>
      <c r="I1513">
        <f>Month!I1513</f>
        <v>0</v>
      </c>
      <c r="J1513">
        <f>Month!J1513</f>
        <v>0</v>
      </c>
      <c r="K1513">
        <f>Month!K1513</f>
        <v>0</v>
      </c>
      <c r="L1513">
        <f>Month!L1513</f>
        <v>0</v>
      </c>
      <c r="M1513">
        <f>Month!M1513</f>
        <v>17.170000000000002</v>
      </c>
      <c r="N1513">
        <f>Month!N1513</f>
        <v>113.49</v>
      </c>
      <c r="O1513">
        <f>Month!O1513</f>
        <v>1241.3800000000001</v>
      </c>
      <c r="P1513" s="82">
        <v>3</v>
      </c>
      <c r="Q1513" s="82">
        <v>3</v>
      </c>
    </row>
    <row r="1514" spans="1:17" ht="15.5">
      <c r="A1514">
        <f>Month!A1514</f>
        <v>2023</v>
      </c>
      <c r="B1514" t="s">
        <v>57</v>
      </c>
      <c r="C1514" t="s">
        <v>89</v>
      </c>
      <c r="D1514">
        <f>Month!D1514</f>
        <v>0</v>
      </c>
      <c r="E1514">
        <f>Month!E1514</f>
        <v>0</v>
      </c>
      <c r="F1514">
        <f>Month!F1514</f>
        <v>0</v>
      </c>
      <c r="G1514">
        <f>Month!G1514</f>
        <v>0</v>
      </c>
      <c r="H1514">
        <f>Month!H1514</f>
        <v>0</v>
      </c>
      <c r="I1514">
        <f>Month!I1514</f>
        <v>0</v>
      </c>
      <c r="J1514">
        <f>Month!J1514</f>
        <v>0</v>
      </c>
      <c r="K1514">
        <f>Month!K1514</f>
        <v>27.11</v>
      </c>
      <c r="L1514">
        <f>Month!L1514</f>
        <v>0</v>
      </c>
      <c r="M1514">
        <f>Month!M1514</f>
        <v>0</v>
      </c>
      <c r="N1514">
        <f>Month!N1514</f>
        <v>27.11</v>
      </c>
      <c r="O1514">
        <f>Month!O1514</f>
        <v>27.11</v>
      </c>
      <c r="P1514" s="82">
        <v>3</v>
      </c>
      <c r="Q1514" s="82">
        <v>3</v>
      </c>
    </row>
    <row r="1515" spans="1:17" ht="15.5">
      <c r="A1515">
        <f>Month!A1515</f>
        <v>2023</v>
      </c>
      <c r="B1515" t="s">
        <v>57</v>
      </c>
      <c r="C1515" t="s">
        <v>47</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
        <v>48</v>
      </c>
      <c r="D1516">
        <f>Month!D1516</f>
        <v>0</v>
      </c>
      <c r="E1516">
        <f>Month!E1516</f>
        <v>0</v>
      </c>
      <c r="F1516">
        <f>Month!F1516</f>
        <v>0</v>
      </c>
      <c r="G1516">
        <f>Month!G1516</f>
        <v>0</v>
      </c>
      <c r="H1516">
        <f>Month!H1516</f>
        <v>0</v>
      </c>
      <c r="I1516">
        <f>Month!I1516</f>
        <v>125.5</v>
      </c>
      <c r="J1516">
        <f>Month!J1516</f>
        <v>0</v>
      </c>
      <c r="K1516">
        <f>Month!K1516</f>
        <v>85.94</v>
      </c>
      <c r="L1516">
        <f>Month!L1516</f>
        <v>0</v>
      </c>
      <c r="M1516">
        <f>Month!M1516</f>
        <v>0</v>
      </c>
      <c r="N1516">
        <f>Month!N1516</f>
        <v>211.44</v>
      </c>
      <c r="O1516">
        <f>Month!O1516</f>
        <v>211.44</v>
      </c>
      <c r="P1516" s="82">
        <v>3</v>
      </c>
      <c r="Q1516" s="82">
        <v>3</v>
      </c>
    </row>
    <row r="1517" spans="1:17" ht="15.5">
      <c r="A1517">
        <f>Month!A1517</f>
        <v>2023</v>
      </c>
      <c r="B1517" t="s">
        <v>57</v>
      </c>
      <c r="C1517" t="s">
        <v>87</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
        <v>49</v>
      </c>
      <c r="D1518">
        <f>Month!D1518</f>
        <v>0</v>
      </c>
      <c r="E1518">
        <f>Month!E1518</f>
        <v>46.5</v>
      </c>
      <c r="F1518">
        <f>Month!F1518</f>
        <v>46.5</v>
      </c>
      <c r="G1518">
        <f>Month!G1518</f>
        <v>0</v>
      </c>
      <c r="H1518">
        <f>Month!H1518</f>
        <v>26.21</v>
      </c>
      <c r="I1518">
        <f>Month!I1518</f>
        <v>0</v>
      </c>
      <c r="J1518">
        <f>Month!J1518</f>
        <v>0</v>
      </c>
      <c r="K1518">
        <f>Month!K1518</f>
        <v>10.36</v>
      </c>
      <c r="L1518">
        <f>Month!L1518</f>
        <v>0</v>
      </c>
      <c r="M1518">
        <f>Month!M1518</f>
        <v>18.32</v>
      </c>
      <c r="N1518">
        <f>Month!N1518</f>
        <v>54.89</v>
      </c>
      <c r="O1518">
        <f>Month!O1518</f>
        <v>101.39</v>
      </c>
      <c r="P1518" s="82">
        <v>3</v>
      </c>
      <c r="Q1518" s="82">
        <v>3</v>
      </c>
    </row>
    <row r="1519" spans="1:17" ht="15.5">
      <c r="A1519">
        <f>Month!A1519</f>
        <v>2023</v>
      </c>
      <c r="B1519" t="s">
        <v>57</v>
      </c>
      <c r="C1519" t="s">
        <v>50</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
        <v>51</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
        <v>52</v>
      </c>
      <c r="D1521">
        <f>Month!D1521</f>
        <v>720.76</v>
      </c>
      <c r="E1521">
        <f>Month!E1521</f>
        <v>0</v>
      </c>
      <c r="F1521">
        <f>Month!F1521</f>
        <v>720.76</v>
      </c>
      <c r="G1521">
        <f>Month!G1521</f>
        <v>0</v>
      </c>
      <c r="H1521">
        <f>Month!H1521</f>
        <v>31.15</v>
      </c>
      <c r="I1521">
        <f>Month!I1521</f>
        <v>0</v>
      </c>
      <c r="J1521">
        <f>Month!J1521</f>
        <v>0</v>
      </c>
      <c r="K1521">
        <f>Month!K1521</f>
        <v>325.85000000000002</v>
      </c>
      <c r="L1521">
        <f>Month!L1521</f>
        <v>9.68</v>
      </c>
      <c r="M1521">
        <f>Month!M1521</f>
        <v>59.95</v>
      </c>
      <c r="N1521">
        <f>Month!N1521</f>
        <v>426.63</v>
      </c>
      <c r="O1521">
        <f>Month!O1521</f>
        <v>1147.3900000000001</v>
      </c>
      <c r="P1521" s="82">
        <v>3</v>
      </c>
      <c r="Q1521" s="82">
        <v>3</v>
      </c>
    </row>
    <row r="1522" spans="1:17" ht="15.5">
      <c r="A1522">
        <f>Month!A1522</f>
        <v>2023</v>
      </c>
      <c r="B1522" t="s">
        <v>57</v>
      </c>
      <c r="C1522" t="s">
        <v>69</v>
      </c>
      <c r="D1522">
        <f>Month!D1522</f>
        <v>690.94</v>
      </c>
      <c r="E1522">
        <f>Month!E1522</f>
        <v>75.37</v>
      </c>
      <c r="F1522">
        <f>Month!F1522</f>
        <v>766.31</v>
      </c>
      <c r="G1522">
        <f>Month!G1522</f>
        <v>3</v>
      </c>
      <c r="H1522">
        <f>Month!H1522</f>
        <v>25.44</v>
      </c>
      <c r="I1522">
        <f>Month!I1522</f>
        <v>180.24</v>
      </c>
      <c r="J1522">
        <f>Month!J1522</f>
        <v>9.84</v>
      </c>
      <c r="K1522">
        <f>Month!K1522</f>
        <v>0</v>
      </c>
      <c r="L1522">
        <f>Month!L1522</f>
        <v>0</v>
      </c>
      <c r="M1522">
        <f>Month!M1522</f>
        <v>28.11</v>
      </c>
      <c r="N1522">
        <f>Month!N1522</f>
        <v>246.63</v>
      </c>
      <c r="O1522">
        <f>Month!O1522</f>
        <v>1012.94</v>
      </c>
      <c r="P1522" s="82">
        <v>3</v>
      </c>
      <c r="Q1522" s="82">
        <v>3</v>
      </c>
    </row>
    <row r="1523" spans="1:17" ht="15.5">
      <c r="A1523">
        <f>Month!A1523</f>
        <v>2023</v>
      </c>
      <c r="B1523" t="s">
        <v>57</v>
      </c>
      <c r="C1523" t="s">
        <v>128</v>
      </c>
      <c r="D1523">
        <f>Month!D1523</f>
        <v>3111.01</v>
      </c>
      <c r="E1523">
        <f>Month!E1523</f>
        <v>409.48</v>
      </c>
      <c r="F1523">
        <f>Month!F1523</f>
        <v>3520.49</v>
      </c>
      <c r="G1523">
        <f>Month!G1523</f>
        <v>4.6500000000000004</v>
      </c>
      <c r="H1523">
        <f>Month!H1523</f>
        <v>289.04000000000002</v>
      </c>
      <c r="I1523">
        <f>Month!I1523</f>
        <v>980.48</v>
      </c>
      <c r="J1523">
        <f>Month!J1523</f>
        <v>10.85</v>
      </c>
      <c r="K1523">
        <f>Month!K1523</f>
        <v>1016.56</v>
      </c>
      <c r="L1523">
        <f>Month!L1523</f>
        <v>17.440000000000001</v>
      </c>
      <c r="M1523">
        <f>Month!M1523</f>
        <v>315.91000000000003</v>
      </c>
      <c r="N1523">
        <f>Month!N1523</f>
        <v>2634.93</v>
      </c>
      <c r="O1523">
        <f>Month!O1523</f>
        <v>6155.42</v>
      </c>
      <c r="P1523" s="82">
        <v>3</v>
      </c>
      <c r="Q1523" s="82">
        <v>3</v>
      </c>
    </row>
    <row r="1524" spans="1:17" ht="15.5">
      <c r="A1524">
        <f>Month!A1524</f>
        <v>2023</v>
      </c>
      <c r="B1524" t="s">
        <v>56</v>
      </c>
      <c r="C1524" t="s">
        <v>37</v>
      </c>
      <c r="D1524">
        <f>Month!D1524</f>
        <v>0</v>
      </c>
      <c r="E1524">
        <f>Month!E1524</f>
        <v>95.65</v>
      </c>
      <c r="F1524">
        <f>Month!F1524</f>
        <v>95.65</v>
      </c>
      <c r="G1524">
        <f>Month!G1524</f>
        <v>3.22</v>
      </c>
      <c r="H1524">
        <f>Month!H1524</f>
        <v>0</v>
      </c>
      <c r="I1524">
        <f>Month!I1524</f>
        <v>0</v>
      </c>
      <c r="J1524">
        <f>Month!J1524</f>
        <v>19.7</v>
      </c>
      <c r="K1524">
        <f>Month!K1524</f>
        <v>183.68</v>
      </c>
      <c r="L1524">
        <f>Month!L1524</f>
        <v>3.91</v>
      </c>
      <c r="M1524">
        <f>Month!M1524</f>
        <v>11.26</v>
      </c>
      <c r="N1524">
        <f>Month!N1524</f>
        <v>221.77</v>
      </c>
      <c r="O1524">
        <f>Month!O1524</f>
        <v>317.42</v>
      </c>
      <c r="P1524" s="82">
        <v>4</v>
      </c>
      <c r="Q1524" s="82">
        <v>4</v>
      </c>
    </row>
    <row r="1525" spans="1:17" ht="15.5">
      <c r="A1525">
        <f>Month!A1525</f>
        <v>2023</v>
      </c>
      <c r="B1525" t="s">
        <v>56</v>
      </c>
      <c r="C1525" t="s">
        <v>38</v>
      </c>
      <c r="D1525">
        <f>Month!D1525</f>
        <v>187.66</v>
      </c>
      <c r="E1525">
        <f>Month!E1525</f>
        <v>0</v>
      </c>
      <c r="F1525">
        <f>Month!F1525</f>
        <v>187.66</v>
      </c>
      <c r="G1525">
        <f>Month!G1525</f>
        <v>0</v>
      </c>
      <c r="H1525">
        <f>Month!H1525</f>
        <v>0</v>
      </c>
      <c r="I1525">
        <f>Month!I1525</f>
        <v>0</v>
      </c>
      <c r="J1525">
        <f>Month!J1525</f>
        <v>0</v>
      </c>
      <c r="K1525">
        <f>Month!K1525</f>
        <v>0</v>
      </c>
      <c r="L1525">
        <f>Month!L1525</f>
        <v>0</v>
      </c>
      <c r="M1525">
        <f>Month!M1525</f>
        <v>0.09</v>
      </c>
      <c r="N1525">
        <f>Month!N1525</f>
        <v>0.09</v>
      </c>
      <c r="O1525">
        <f>Month!O1525</f>
        <v>187.75</v>
      </c>
      <c r="P1525" s="82">
        <v>4</v>
      </c>
      <c r="Q1525" s="82">
        <v>4</v>
      </c>
    </row>
    <row r="1526" spans="1:17" ht="15.5">
      <c r="A1526">
        <f>Month!A1526</f>
        <v>2023</v>
      </c>
      <c r="B1526" t="s">
        <v>56</v>
      </c>
      <c r="C1526" t="s">
        <v>39</v>
      </c>
      <c r="D1526">
        <f>Month!D1526</f>
        <v>0</v>
      </c>
      <c r="E1526">
        <f>Month!E1526</f>
        <v>0</v>
      </c>
      <c r="F1526">
        <f>Month!F1526</f>
        <v>0</v>
      </c>
      <c r="G1526">
        <f>Month!G1526</f>
        <v>0</v>
      </c>
      <c r="H1526">
        <f>Month!H1526</f>
        <v>30.97</v>
      </c>
      <c r="I1526">
        <f>Month!I1526</f>
        <v>0</v>
      </c>
      <c r="J1526">
        <f>Month!J1526</f>
        <v>0</v>
      </c>
      <c r="K1526">
        <f>Month!K1526</f>
        <v>0</v>
      </c>
      <c r="L1526">
        <f>Month!L1526</f>
        <v>0</v>
      </c>
      <c r="M1526">
        <f>Month!M1526</f>
        <v>0.01</v>
      </c>
      <c r="N1526">
        <f>Month!N1526</f>
        <v>30.98</v>
      </c>
      <c r="O1526">
        <f>Month!O1526</f>
        <v>30.98</v>
      </c>
      <c r="P1526" s="82">
        <v>4</v>
      </c>
      <c r="Q1526" s="82">
        <v>4</v>
      </c>
    </row>
    <row r="1527" spans="1:17" ht="15.5">
      <c r="A1527">
        <f>Month!A1527</f>
        <v>2023</v>
      </c>
      <c r="B1527" t="s">
        <v>56</v>
      </c>
      <c r="C1527" t="s">
        <v>40</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
        <v>41</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
        <v>42</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
        <v>86</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
        <v>43</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
        <v>88</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
        <v>44</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129.15</v>
      </c>
      <c r="N1533">
        <f>Month!N1533</f>
        <v>758.09</v>
      </c>
      <c r="O1533">
        <f>Month!O1533</f>
        <v>795.26</v>
      </c>
      <c r="P1533" s="82">
        <v>4</v>
      </c>
      <c r="Q1533" s="82">
        <v>4</v>
      </c>
    </row>
    <row r="1534" spans="1:17" ht="15.5">
      <c r="A1534">
        <f>Month!A1534</f>
        <v>2023</v>
      </c>
      <c r="B1534" t="s">
        <v>56</v>
      </c>
      <c r="C1534" t="s">
        <v>45</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
        <v>46</v>
      </c>
      <c r="D1535">
        <f>Month!D1535</f>
        <v>1020.89</v>
      </c>
      <c r="E1535">
        <f>Month!E1535</f>
        <v>0</v>
      </c>
      <c r="F1535">
        <f>Month!F1535</f>
        <v>1020.89</v>
      </c>
      <c r="G1535">
        <f>Month!G1535</f>
        <v>0</v>
      </c>
      <c r="H1535">
        <f>Month!H1535</f>
        <v>33.67</v>
      </c>
      <c r="I1535">
        <f>Month!I1535</f>
        <v>0</v>
      </c>
      <c r="J1535">
        <f>Month!J1535</f>
        <v>0</v>
      </c>
      <c r="K1535">
        <f>Month!K1535</f>
        <v>0</v>
      </c>
      <c r="L1535">
        <f>Month!L1535</f>
        <v>0</v>
      </c>
      <c r="M1535">
        <f>Month!M1535</f>
        <v>15.18</v>
      </c>
      <c r="N1535">
        <f>Month!N1535</f>
        <v>48.85</v>
      </c>
      <c r="O1535">
        <f>Month!O1535</f>
        <v>1069.74</v>
      </c>
      <c r="P1535" s="82">
        <v>4</v>
      </c>
      <c r="Q1535" s="82">
        <v>4</v>
      </c>
    </row>
    <row r="1536" spans="1:17" ht="15.5">
      <c r="A1536">
        <f>Month!A1536</f>
        <v>2023</v>
      </c>
      <c r="B1536" t="s">
        <v>56</v>
      </c>
      <c r="C1536" t="s">
        <v>89</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
        <v>47</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
        <v>48</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
        <v>87</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
        <v>49</v>
      </c>
      <c r="D1540">
        <f>Month!D1540</f>
        <v>0.12</v>
      </c>
      <c r="E1540">
        <f>Month!E1540</f>
        <v>0.9</v>
      </c>
      <c r="F1540">
        <f>Month!F1540</f>
        <v>1.02</v>
      </c>
      <c r="G1540">
        <f>Month!G1540</f>
        <v>0</v>
      </c>
      <c r="H1540">
        <f>Month!H1540</f>
        <v>31.4</v>
      </c>
      <c r="I1540">
        <f>Month!I1540</f>
        <v>0</v>
      </c>
      <c r="J1540">
        <f>Month!J1540</f>
        <v>0</v>
      </c>
      <c r="K1540">
        <f>Month!K1540</f>
        <v>31.23</v>
      </c>
      <c r="L1540">
        <f>Month!L1540</f>
        <v>0</v>
      </c>
      <c r="M1540">
        <f>Month!M1540</f>
        <v>12.77</v>
      </c>
      <c r="N1540">
        <f>Month!N1540</f>
        <v>75.400000000000006</v>
      </c>
      <c r="O1540">
        <f>Month!O1540</f>
        <v>76.42</v>
      </c>
      <c r="P1540" s="82">
        <v>4</v>
      </c>
      <c r="Q1540" s="82">
        <v>4</v>
      </c>
    </row>
    <row r="1541" spans="1:17" ht="15.5">
      <c r="A1541">
        <f>Month!A1541</f>
        <v>2023</v>
      </c>
      <c r="B1541" t="s">
        <v>56</v>
      </c>
      <c r="C1541" t="s">
        <v>50</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
        <v>51</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
        <v>52</v>
      </c>
      <c r="D1543">
        <f>Month!D1543</f>
        <v>1168.1600000000001</v>
      </c>
      <c r="E1543">
        <f>Month!E1543</f>
        <v>0</v>
      </c>
      <c r="F1543">
        <f>Month!F1543</f>
        <v>1168.1600000000001</v>
      </c>
      <c r="G1543">
        <f>Month!G1543</f>
        <v>0</v>
      </c>
      <c r="H1543">
        <f>Month!H1543</f>
        <v>52.35</v>
      </c>
      <c r="I1543">
        <f>Month!I1543</f>
        <v>0</v>
      </c>
      <c r="J1543">
        <f>Month!J1543</f>
        <v>0</v>
      </c>
      <c r="K1543">
        <f>Month!K1543</f>
        <v>334.84</v>
      </c>
      <c r="L1543">
        <f>Month!L1543</f>
        <v>5.57</v>
      </c>
      <c r="M1543">
        <f>Month!M1543</f>
        <v>17.88</v>
      </c>
      <c r="N1543">
        <f>Month!N1543</f>
        <v>410.64</v>
      </c>
      <c r="O1543">
        <f>Month!O1543</f>
        <v>1578.8</v>
      </c>
      <c r="P1543" s="82">
        <v>4</v>
      </c>
      <c r="Q1543" s="82">
        <v>4</v>
      </c>
    </row>
    <row r="1544" spans="1:17" ht="15.5">
      <c r="A1544">
        <f>Month!A1544</f>
        <v>2023</v>
      </c>
      <c r="B1544" t="s">
        <v>56</v>
      </c>
      <c r="C1544" t="s">
        <v>69</v>
      </c>
      <c r="D1544">
        <f>Month!D1544</f>
        <v>202.7</v>
      </c>
      <c r="E1544">
        <f>Month!E1544</f>
        <v>109.19</v>
      </c>
      <c r="F1544">
        <f>Month!F1544</f>
        <v>311.89</v>
      </c>
      <c r="G1544">
        <f>Month!G1544</f>
        <v>17.93</v>
      </c>
      <c r="H1544">
        <f>Month!H1544</f>
        <v>16.260000000000002</v>
      </c>
      <c r="I1544">
        <f>Month!I1544</f>
        <v>84.25</v>
      </c>
      <c r="J1544">
        <f>Month!J1544</f>
        <v>3.62</v>
      </c>
      <c r="K1544">
        <f>Month!K1544</f>
        <v>1.51</v>
      </c>
      <c r="L1544">
        <f>Month!L1544</f>
        <v>0</v>
      </c>
      <c r="M1544">
        <f>Month!M1544</f>
        <v>48.19</v>
      </c>
      <c r="N1544">
        <f>Month!N1544</f>
        <v>171.76</v>
      </c>
      <c r="O1544">
        <f>Month!O1544</f>
        <v>483.65</v>
      </c>
      <c r="P1544" s="82">
        <v>4</v>
      </c>
      <c r="Q1544" s="82">
        <v>4</v>
      </c>
    </row>
    <row r="1545" spans="1:17" ht="15.5">
      <c r="A1545">
        <f>Month!A1545</f>
        <v>2023</v>
      </c>
      <c r="B1545" t="s">
        <v>56</v>
      </c>
      <c r="C1545" t="s">
        <v>128</v>
      </c>
      <c r="D1545">
        <f>Month!D1545</f>
        <v>3009.9</v>
      </c>
      <c r="E1545">
        <f>Month!E1545</f>
        <v>325.52999999999997</v>
      </c>
      <c r="F1545">
        <f>Month!F1545</f>
        <v>3335.43</v>
      </c>
      <c r="G1545">
        <f>Month!G1545</f>
        <v>22.92</v>
      </c>
      <c r="H1545">
        <f>Month!H1545</f>
        <v>321.62</v>
      </c>
      <c r="I1545">
        <f>Month!I1545</f>
        <v>801.89</v>
      </c>
      <c r="J1545">
        <f>Month!J1545</f>
        <v>125.94</v>
      </c>
      <c r="K1545">
        <f>Month!K1545</f>
        <v>1335.41</v>
      </c>
      <c r="L1545">
        <f>Month!L1545</f>
        <v>9.59</v>
      </c>
      <c r="M1545">
        <f>Month!M1545</f>
        <v>295.98</v>
      </c>
      <c r="N1545">
        <f>Month!N1545</f>
        <v>2913.35</v>
      </c>
      <c r="O1545">
        <f>Month!O1545</f>
        <v>6248.78</v>
      </c>
      <c r="P1545" s="82">
        <v>4</v>
      </c>
      <c r="Q1545" s="82">
        <v>4</v>
      </c>
    </row>
    <row r="1546" spans="1:17" ht="15.5">
      <c r="A1546">
        <f>Month!A1546</f>
        <v>2023</v>
      </c>
      <c r="B1546" t="s">
        <v>55</v>
      </c>
      <c r="C1546" t="s">
        <v>37</v>
      </c>
      <c r="D1546">
        <f>Month!D1546</f>
        <v>0</v>
      </c>
      <c r="E1546">
        <f>Month!E1546</f>
        <v>83.13</v>
      </c>
      <c r="F1546">
        <f>Month!F1546</f>
        <v>83.13</v>
      </c>
      <c r="G1546">
        <f>Month!G1546</f>
        <v>5.22</v>
      </c>
      <c r="H1546">
        <f>Month!H1546</f>
        <v>0</v>
      </c>
      <c r="I1546">
        <f>Month!I1546</f>
        <v>0</v>
      </c>
      <c r="J1546">
        <f>Month!J1546</f>
        <v>0</v>
      </c>
      <c r="K1546">
        <f>Month!K1546</f>
        <v>159.46</v>
      </c>
      <c r="L1546">
        <f>Month!L1546</f>
        <v>51.41</v>
      </c>
      <c r="M1546">
        <f>Month!M1546</f>
        <v>17.98</v>
      </c>
      <c r="N1546">
        <f>Month!N1546</f>
        <v>234.07</v>
      </c>
      <c r="O1546">
        <f>Month!O1546</f>
        <v>317.2</v>
      </c>
      <c r="P1546" s="82">
        <v>4</v>
      </c>
      <c r="Q1546" s="82">
        <v>4</v>
      </c>
    </row>
    <row r="1547" spans="1:17" ht="15.5">
      <c r="A1547">
        <f>Month!A1547</f>
        <v>2023</v>
      </c>
      <c r="B1547" t="s">
        <v>55</v>
      </c>
      <c r="C1547" t="s">
        <v>38</v>
      </c>
      <c r="D1547">
        <f>Month!D1547</f>
        <v>90.56</v>
      </c>
      <c r="E1547">
        <f>Month!E1547</f>
        <v>0</v>
      </c>
      <c r="F1547">
        <f>Month!F1547</f>
        <v>90.56</v>
      </c>
      <c r="G1547">
        <f>Month!G1547</f>
        <v>0</v>
      </c>
      <c r="H1547">
        <f>Month!H1547</f>
        <v>0</v>
      </c>
      <c r="I1547">
        <f>Month!I1547</f>
        <v>0</v>
      </c>
      <c r="J1547">
        <f>Month!J1547</f>
        <v>0</v>
      </c>
      <c r="K1547">
        <f>Month!K1547</f>
        <v>0</v>
      </c>
      <c r="L1547">
        <f>Month!L1547</f>
        <v>0</v>
      </c>
      <c r="M1547">
        <f>Month!M1547</f>
        <v>0.17</v>
      </c>
      <c r="N1547">
        <f>Month!N1547</f>
        <v>0.17</v>
      </c>
      <c r="O1547">
        <f>Month!O1547</f>
        <v>90.73</v>
      </c>
      <c r="P1547" s="82">
        <v>4</v>
      </c>
      <c r="Q1547" s="82">
        <v>4</v>
      </c>
    </row>
    <row r="1548" spans="1:17" ht="15.5">
      <c r="A1548">
        <f>Month!A1548</f>
        <v>2023</v>
      </c>
      <c r="B1548" t="s">
        <v>55</v>
      </c>
      <c r="C1548" t="s">
        <v>39</v>
      </c>
      <c r="D1548">
        <f>Month!D1548</f>
        <v>0</v>
      </c>
      <c r="E1548">
        <f>Month!E1548</f>
        <v>0</v>
      </c>
      <c r="F1548">
        <f>Month!F1548</f>
        <v>0</v>
      </c>
      <c r="G1548">
        <f>Month!G1548</f>
        <v>0</v>
      </c>
      <c r="H1548">
        <f>Month!H1548</f>
        <v>31.43</v>
      </c>
      <c r="I1548">
        <f>Month!I1548</f>
        <v>0</v>
      </c>
      <c r="J1548">
        <f>Month!J1548</f>
        <v>0</v>
      </c>
      <c r="K1548">
        <f>Month!K1548</f>
        <v>0</v>
      </c>
      <c r="L1548">
        <f>Month!L1548</f>
        <v>0</v>
      </c>
      <c r="M1548">
        <f>Month!M1548</f>
        <v>0</v>
      </c>
      <c r="N1548">
        <f>Month!N1548</f>
        <v>31.43</v>
      </c>
      <c r="O1548">
        <f>Month!O1548</f>
        <v>31.43</v>
      </c>
      <c r="P1548" s="82">
        <v>4</v>
      </c>
      <c r="Q1548" s="82">
        <v>4</v>
      </c>
    </row>
    <row r="1549" spans="1:17" ht="15.5">
      <c r="A1549">
        <f>Month!A1549</f>
        <v>2023</v>
      </c>
      <c r="B1549" t="s">
        <v>55</v>
      </c>
      <c r="C1549" t="s">
        <v>40</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
        <v>41</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
        <v>42</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
        <v>86</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
        <v>43</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
        <v>88</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
        <v>44</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130.5</v>
      </c>
      <c r="N1555">
        <f>Month!N1555</f>
        <v>597.33000000000004</v>
      </c>
      <c r="O1555">
        <f>Month!O1555</f>
        <v>597.33000000000004</v>
      </c>
      <c r="P1555" s="82">
        <v>4</v>
      </c>
      <c r="Q1555" s="82">
        <v>4</v>
      </c>
    </row>
    <row r="1556" spans="1:17" ht="15.5">
      <c r="A1556">
        <f>Month!A1556</f>
        <v>2023</v>
      </c>
      <c r="B1556" t="s">
        <v>55</v>
      </c>
      <c r="C1556" t="s">
        <v>45</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
        <v>46</v>
      </c>
      <c r="D1557">
        <f>Month!D1557</f>
        <v>1189.18</v>
      </c>
      <c r="E1557">
        <f>Month!E1557</f>
        <v>0</v>
      </c>
      <c r="F1557">
        <f>Month!F1557</f>
        <v>1189.18</v>
      </c>
      <c r="G1557">
        <f>Month!G1557</f>
        <v>0</v>
      </c>
      <c r="H1557">
        <f>Month!H1557</f>
        <v>66.3</v>
      </c>
      <c r="I1557">
        <f>Month!I1557</f>
        <v>0</v>
      </c>
      <c r="J1557">
        <f>Month!J1557</f>
        <v>0</v>
      </c>
      <c r="K1557">
        <f>Month!K1557</f>
        <v>0</v>
      </c>
      <c r="L1557">
        <f>Month!L1557</f>
        <v>0</v>
      </c>
      <c r="M1557">
        <f>Month!M1557</f>
        <v>40.39</v>
      </c>
      <c r="N1557">
        <f>Month!N1557</f>
        <v>106.69</v>
      </c>
      <c r="O1557">
        <f>Month!O1557</f>
        <v>1295.8699999999999</v>
      </c>
      <c r="P1557" s="82">
        <v>4</v>
      </c>
      <c r="Q1557" s="82">
        <v>4</v>
      </c>
    </row>
    <row r="1558" spans="1:17" ht="15.5">
      <c r="A1558">
        <f>Month!A1558</f>
        <v>2023</v>
      </c>
      <c r="B1558" t="s">
        <v>55</v>
      </c>
      <c r="C1558" t="s">
        <v>89</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
        <v>47</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
        <v>48</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35.53</v>
      </c>
      <c r="M1560">
        <f>Month!M1560</f>
        <v>0</v>
      </c>
      <c r="N1560">
        <f>Month!N1560</f>
        <v>281.89999999999998</v>
      </c>
      <c r="O1560">
        <f>Month!O1560</f>
        <v>321.2</v>
      </c>
      <c r="P1560" s="82">
        <v>4</v>
      </c>
      <c r="Q1560" s="82">
        <v>4</v>
      </c>
    </row>
    <row r="1561" spans="1:17" ht="15.5">
      <c r="A1561">
        <f>Month!A1561</f>
        <v>2023</v>
      </c>
      <c r="B1561" t="s">
        <v>55</v>
      </c>
      <c r="C1561" t="s">
        <v>87</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
        <v>49</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
        <v>50</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
        <v>51</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
        <v>52</v>
      </c>
      <c r="D1565">
        <f>Month!D1565</f>
        <v>832.79</v>
      </c>
      <c r="E1565">
        <f>Month!E1565</f>
        <v>0</v>
      </c>
      <c r="F1565">
        <f>Month!F1565</f>
        <v>832.79</v>
      </c>
      <c r="G1565">
        <f>Month!G1565</f>
        <v>0</v>
      </c>
      <c r="H1565">
        <f>Month!H1565</f>
        <v>0.04</v>
      </c>
      <c r="I1565">
        <f>Month!I1565</f>
        <v>0</v>
      </c>
      <c r="J1565">
        <f>Month!J1565</f>
        <v>0</v>
      </c>
      <c r="K1565">
        <f>Month!K1565</f>
        <v>239.2</v>
      </c>
      <c r="L1565">
        <f>Month!L1565</f>
        <v>0</v>
      </c>
      <c r="M1565">
        <f>Month!M1565</f>
        <v>46.1</v>
      </c>
      <c r="N1565">
        <f>Month!N1565</f>
        <v>285.33999999999997</v>
      </c>
      <c r="O1565">
        <f>Month!O1565</f>
        <v>1118.1300000000001</v>
      </c>
      <c r="P1565" s="82">
        <v>4</v>
      </c>
      <c r="Q1565" s="82">
        <v>4</v>
      </c>
    </row>
    <row r="1566" spans="1:17" ht="15.5">
      <c r="A1566">
        <f>Month!A1566</f>
        <v>2023</v>
      </c>
      <c r="B1566" t="s">
        <v>55</v>
      </c>
      <c r="C1566" t="s">
        <v>69</v>
      </c>
      <c r="D1566">
        <f>Month!D1566</f>
        <v>343.22</v>
      </c>
      <c r="E1566">
        <f>Month!E1566</f>
        <v>162.66</v>
      </c>
      <c r="F1566">
        <f>Month!F1566</f>
        <v>505.88</v>
      </c>
      <c r="G1566">
        <f>Month!G1566</f>
        <v>10.67</v>
      </c>
      <c r="H1566">
        <f>Month!H1566</f>
        <v>19</v>
      </c>
      <c r="I1566">
        <f>Month!I1566</f>
        <v>275.67</v>
      </c>
      <c r="J1566">
        <f>Month!J1566</f>
        <v>0</v>
      </c>
      <c r="K1566">
        <f>Month!K1566</f>
        <v>17.84</v>
      </c>
      <c r="L1566">
        <f>Month!L1566</f>
        <v>3.91</v>
      </c>
      <c r="M1566">
        <f>Month!M1566</f>
        <v>20.03</v>
      </c>
      <c r="N1566">
        <f>Month!N1566</f>
        <v>347.12</v>
      </c>
      <c r="O1566">
        <f>Month!O1566</f>
        <v>853</v>
      </c>
      <c r="P1566" s="82">
        <v>4</v>
      </c>
      <c r="Q1566" s="82">
        <v>4</v>
      </c>
    </row>
    <row r="1567" spans="1:17" ht="15.5">
      <c r="A1567">
        <f>Month!A1567</f>
        <v>2023</v>
      </c>
      <c r="B1567" t="s">
        <v>55</v>
      </c>
      <c r="C1567" t="s">
        <v>128</v>
      </c>
      <c r="D1567">
        <f>Month!D1567</f>
        <v>2975.16</v>
      </c>
      <c r="E1567">
        <f>Month!E1567</f>
        <v>365.45</v>
      </c>
      <c r="F1567">
        <f>Month!F1567</f>
        <v>3340.61</v>
      </c>
      <c r="G1567">
        <f>Month!G1567</f>
        <v>16.47</v>
      </c>
      <c r="H1567">
        <f>Month!H1567</f>
        <v>249.9</v>
      </c>
      <c r="I1567">
        <f>Month!I1567</f>
        <v>912.88</v>
      </c>
      <c r="J1567">
        <f>Month!J1567</f>
        <v>26.87</v>
      </c>
      <c r="K1567">
        <f>Month!K1567</f>
        <v>1027.98</v>
      </c>
      <c r="L1567">
        <f>Month!L1567</f>
        <v>90.95</v>
      </c>
      <c r="M1567">
        <f>Month!M1567</f>
        <v>297.41000000000003</v>
      </c>
      <c r="N1567">
        <f>Month!N1567</f>
        <v>2622.46</v>
      </c>
      <c r="O1567">
        <f>Month!O1567</f>
        <v>5963.07</v>
      </c>
      <c r="P1567" s="82">
        <v>4</v>
      </c>
      <c r="Q1567" s="82">
        <v>4</v>
      </c>
    </row>
    <row r="1568" spans="1:17" ht="15.5">
      <c r="A1568">
        <f>Month!A1568</f>
        <v>2023</v>
      </c>
      <c r="B1568" t="s">
        <v>54</v>
      </c>
      <c r="C1568" t="s">
        <v>37</v>
      </c>
      <c r="D1568">
        <f>Month!D1568</f>
        <v>0</v>
      </c>
      <c r="E1568">
        <f>Month!E1568</f>
        <v>0.05</v>
      </c>
      <c r="F1568">
        <f>Month!F1568</f>
        <v>0.05</v>
      </c>
      <c r="G1568">
        <f>Month!G1568</f>
        <v>1.61</v>
      </c>
      <c r="H1568">
        <f>Month!H1568</f>
        <v>5.46</v>
      </c>
      <c r="I1568">
        <f>Month!I1568</f>
        <v>0</v>
      </c>
      <c r="J1568">
        <f>Month!J1568</f>
        <v>0</v>
      </c>
      <c r="K1568">
        <f>Month!K1568</f>
        <v>140.65</v>
      </c>
      <c r="L1568">
        <f>Month!L1568</f>
        <v>9.51</v>
      </c>
      <c r="M1568">
        <f>Month!M1568</f>
        <v>12.96</v>
      </c>
      <c r="N1568">
        <f>Month!N1568</f>
        <v>170.19</v>
      </c>
      <c r="O1568">
        <f>Month!O1568</f>
        <v>170.24</v>
      </c>
      <c r="P1568" s="82">
        <v>4</v>
      </c>
      <c r="Q1568" s="82">
        <v>4</v>
      </c>
    </row>
    <row r="1569" spans="1:17" ht="15.5">
      <c r="A1569">
        <f>Month!A1569</f>
        <v>2023</v>
      </c>
      <c r="B1569" t="s">
        <v>54</v>
      </c>
      <c r="C1569" t="s">
        <v>38</v>
      </c>
      <c r="D1569">
        <f>Month!D1569</f>
        <v>196.78</v>
      </c>
      <c r="E1569">
        <f>Month!E1569</f>
        <v>0</v>
      </c>
      <c r="F1569">
        <f>Month!F1569</f>
        <v>196.78</v>
      </c>
      <c r="G1569">
        <f>Month!G1569</f>
        <v>0</v>
      </c>
      <c r="H1569">
        <f>Month!H1569</f>
        <v>0</v>
      </c>
      <c r="I1569">
        <f>Month!I1569</f>
        <v>0</v>
      </c>
      <c r="J1569">
        <f>Month!J1569</f>
        <v>0</v>
      </c>
      <c r="K1569">
        <f>Month!K1569</f>
        <v>0</v>
      </c>
      <c r="L1569">
        <f>Month!L1569</f>
        <v>0</v>
      </c>
      <c r="M1569">
        <f>Month!M1569</f>
        <v>0.11</v>
      </c>
      <c r="N1569">
        <f>Month!N1569</f>
        <v>0.11</v>
      </c>
      <c r="O1569">
        <f>Month!O1569</f>
        <v>196.89</v>
      </c>
      <c r="P1569" s="82">
        <v>4</v>
      </c>
      <c r="Q1569" s="82">
        <v>4</v>
      </c>
    </row>
    <row r="1570" spans="1:17" ht="15.5">
      <c r="A1570">
        <f>Month!A1570</f>
        <v>2023</v>
      </c>
      <c r="B1570" t="s">
        <v>54</v>
      </c>
      <c r="C1570" t="s">
        <v>39</v>
      </c>
      <c r="D1570">
        <f>Month!D1570</f>
        <v>0</v>
      </c>
      <c r="E1570">
        <f>Month!E1570</f>
        <v>0</v>
      </c>
      <c r="F1570">
        <f>Month!F1570</f>
        <v>0</v>
      </c>
      <c r="G1570">
        <f>Month!G1570</f>
        <v>0</v>
      </c>
      <c r="H1570">
        <f>Month!H1570</f>
        <v>62.65</v>
      </c>
      <c r="I1570">
        <f>Month!I1570</f>
        <v>0</v>
      </c>
      <c r="J1570">
        <f>Month!J1570</f>
        <v>0</v>
      </c>
      <c r="K1570">
        <f>Month!K1570</f>
        <v>98.18</v>
      </c>
      <c r="L1570">
        <f>Month!L1570</f>
        <v>0</v>
      </c>
      <c r="M1570">
        <f>Month!M1570</f>
        <v>0</v>
      </c>
      <c r="N1570">
        <f>Month!N1570</f>
        <v>160.83000000000001</v>
      </c>
      <c r="O1570">
        <f>Month!O1570</f>
        <v>160.83000000000001</v>
      </c>
      <c r="P1570" s="82">
        <v>4</v>
      </c>
      <c r="Q1570" s="82">
        <v>4</v>
      </c>
    </row>
    <row r="1571" spans="1:17" ht="15.5">
      <c r="A1571">
        <f>Month!A1571</f>
        <v>2023</v>
      </c>
      <c r="B1571" t="s">
        <v>54</v>
      </c>
      <c r="C1571" t="s">
        <v>40</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
        <v>41</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
        <v>42</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
        <v>86</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2.1</v>
      </c>
      <c r="N1574">
        <f>Month!N1574</f>
        <v>2.29</v>
      </c>
      <c r="O1574">
        <f>Month!O1574</f>
        <v>2.29</v>
      </c>
      <c r="P1574" s="82">
        <v>4</v>
      </c>
      <c r="Q1574" s="82">
        <v>4</v>
      </c>
    </row>
    <row r="1575" spans="1:17" ht="15.5">
      <c r="A1575">
        <f>Month!A1575</f>
        <v>2023</v>
      </c>
      <c r="B1575" t="s">
        <v>54</v>
      </c>
      <c r="C1575" t="s">
        <v>43</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
        <v>88</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
        <v>44</v>
      </c>
      <c r="D1577">
        <f>Month!D1577</f>
        <v>0</v>
      </c>
      <c r="E1577">
        <f>Month!E1577</f>
        <v>55.21</v>
      </c>
      <c r="F1577">
        <f>Month!F1577</f>
        <v>55.21</v>
      </c>
      <c r="G1577">
        <f>Month!G1577</f>
        <v>0.43</v>
      </c>
      <c r="H1577">
        <f>Month!H1577</f>
        <v>71.959999999999994</v>
      </c>
      <c r="I1577">
        <f>Month!I1577</f>
        <v>15.43</v>
      </c>
      <c r="J1577">
        <f>Month!J1577</f>
        <v>0</v>
      </c>
      <c r="K1577">
        <f>Month!K1577</f>
        <v>241.08</v>
      </c>
      <c r="L1577">
        <f>Month!L1577</f>
        <v>0</v>
      </c>
      <c r="M1577">
        <f>Month!M1577</f>
        <v>90.68</v>
      </c>
      <c r="N1577">
        <f>Month!N1577</f>
        <v>419.58</v>
      </c>
      <c r="O1577">
        <f>Month!O1577</f>
        <v>474.79</v>
      </c>
      <c r="P1577" s="82">
        <v>4</v>
      </c>
      <c r="Q1577" s="82">
        <v>4</v>
      </c>
    </row>
    <row r="1578" spans="1:17" ht="15.5">
      <c r="A1578">
        <f>Month!A1578</f>
        <v>2023</v>
      </c>
      <c r="B1578" t="s">
        <v>54</v>
      </c>
      <c r="C1578" t="s">
        <v>45</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
        <v>46</v>
      </c>
      <c r="D1579">
        <f>Month!D1579</f>
        <v>1066.96</v>
      </c>
      <c r="E1579">
        <f>Month!E1579</f>
        <v>0</v>
      </c>
      <c r="F1579">
        <f>Month!F1579</f>
        <v>1066.96</v>
      </c>
      <c r="G1579">
        <f>Month!G1579</f>
        <v>0</v>
      </c>
      <c r="H1579">
        <f>Month!H1579</f>
        <v>72.89</v>
      </c>
      <c r="I1579">
        <f>Month!I1579</f>
        <v>0</v>
      </c>
      <c r="J1579">
        <f>Month!J1579</f>
        <v>0</v>
      </c>
      <c r="K1579">
        <f>Month!K1579</f>
        <v>0</v>
      </c>
      <c r="L1579">
        <f>Month!L1579</f>
        <v>0</v>
      </c>
      <c r="M1579">
        <f>Month!M1579</f>
        <v>36.78</v>
      </c>
      <c r="N1579">
        <f>Month!N1579</f>
        <v>109.67</v>
      </c>
      <c r="O1579">
        <f>Month!O1579</f>
        <v>1176.6300000000001</v>
      </c>
      <c r="P1579" s="82">
        <v>4</v>
      </c>
      <c r="Q1579" s="82">
        <v>4</v>
      </c>
    </row>
    <row r="1580" spans="1:17" ht="15.5">
      <c r="A1580">
        <f>Month!A1580</f>
        <v>2023</v>
      </c>
      <c r="B1580" t="s">
        <v>54</v>
      </c>
      <c r="C1580" t="s">
        <v>89</v>
      </c>
      <c r="D1580">
        <f>Month!D1580</f>
        <v>0</v>
      </c>
      <c r="E1580">
        <f>Month!E1580</f>
        <v>0</v>
      </c>
      <c r="F1580">
        <f>Month!F1580</f>
        <v>0</v>
      </c>
      <c r="G1580">
        <f>Month!G1580</f>
        <v>0</v>
      </c>
      <c r="H1580">
        <f>Month!H1580</f>
        <v>0</v>
      </c>
      <c r="I1580">
        <f>Month!I1580</f>
        <v>0</v>
      </c>
      <c r="J1580">
        <f>Month!J1580</f>
        <v>0</v>
      </c>
      <c r="K1580">
        <f>Month!K1580</f>
        <v>35.950000000000003</v>
      </c>
      <c r="L1580">
        <f>Month!L1580</f>
        <v>0</v>
      </c>
      <c r="M1580">
        <f>Month!M1580</f>
        <v>0</v>
      </c>
      <c r="N1580">
        <f>Month!N1580</f>
        <v>35.950000000000003</v>
      </c>
      <c r="O1580">
        <f>Month!O1580</f>
        <v>35.950000000000003</v>
      </c>
      <c r="P1580" s="82">
        <v>4</v>
      </c>
      <c r="Q1580" s="82">
        <v>4</v>
      </c>
    </row>
    <row r="1581" spans="1:17" ht="15.5">
      <c r="A1581">
        <f>Month!A1581</f>
        <v>2023</v>
      </c>
      <c r="B1581" t="s">
        <v>54</v>
      </c>
      <c r="C1581" t="s">
        <v>47</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
        <v>48</v>
      </c>
      <c r="D1582">
        <f>Month!D1582</f>
        <v>0</v>
      </c>
      <c r="E1582">
        <f>Month!E1582</f>
        <v>22.84</v>
      </c>
      <c r="F1582">
        <f>Month!F1582</f>
        <v>22.84</v>
      </c>
      <c r="G1582">
        <f>Month!G1582</f>
        <v>0</v>
      </c>
      <c r="H1582">
        <f>Month!H1582</f>
        <v>0</v>
      </c>
      <c r="I1582">
        <f>Month!I1582</f>
        <v>0</v>
      </c>
      <c r="J1582">
        <f>Month!J1582</f>
        <v>0</v>
      </c>
      <c r="K1582">
        <f>Month!K1582</f>
        <v>24.09</v>
      </c>
      <c r="L1582">
        <f>Month!L1582</f>
        <v>2.79</v>
      </c>
      <c r="M1582">
        <f>Month!M1582</f>
        <v>0</v>
      </c>
      <c r="N1582">
        <f>Month!N1582</f>
        <v>26.88</v>
      </c>
      <c r="O1582">
        <f>Month!O1582</f>
        <v>49.72</v>
      </c>
      <c r="P1582" s="82">
        <v>4</v>
      </c>
      <c r="Q1582" s="82">
        <v>4</v>
      </c>
    </row>
    <row r="1583" spans="1:17" ht="15.5">
      <c r="A1583">
        <f>Month!A1583</f>
        <v>2023</v>
      </c>
      <c r="B1583" t="s">
        <v>54</v>
      </c>
      <c r="C1583" t="s">
        <v>87</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
        <v>49</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
        <v>50</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
        <v>51</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
        <v>52</v>
      </c>
      <c r="D1587">
        <f>Month!D1587</f>
        <v>1248.48</v>
      </c>
      <c r="E1587">
        <f>Month!E1587</f>
        <v>0</v>
      </c>
      <c r="F1587">
        <f>Month!F1587</f>
        <v>1248.48</v>
      </c>
      <c r="G1587">
        <f>Month!G1587</f>
        <v>0</v>
      </c>
      <c r="H1587">
        <f>Month!H1587</f>
        <v>23.19</v>
      </c>
      <c r="I1587">
        <f>Month!I1587</f>
        <v>40.47</v>
      </c>
      <c r="J1587">
        <f>Month!J1587</f>
        <v>0</v>
      </c>
      <c r="K1587">
        <f>Month!K1587</f>
        <v>299.95</v>
      </c>
      <c r="L1587">
        <f>Month!L1587</f>
        <v>0</v>
      </c>
      <c r="M1587">
        <f>Month!M1587</f>
        <v>2.15</v>
      </c>
      <c r="N1587">
        <f>Month!N1587</f>
        <v>365.76</v>
      </c>
      <c r="O1587">
        <f>Month!O1587</f>
        <v>1614.24</v>
      </c>
      <c r="P1587" s="82">
        <v>4</v>
      </c>
      <c r="Q1587" s="82">
        <v>4</v>
      </c>
    </row>
    <row r="1588" spans="1:17" ht="15.5">
      <c r="A1588">
        <f>Month!A1588</f>
        <v>2023</v>
      </c>
      <c r="B1588" t="s">
        <v>54</v>
      </c>
      <c r="C1588" t="s">
        <v>69</v>
      </c>
      <c r="D1588">
        <f>Month!D1588</f>
        <v>485.63</v>
      </c>
      <c r="E1588">
        <f>Month!E1588</f>
        <v>49.78</v>
      </c>
      <c r="F1588">
        <f>Month!F1588</f>
        <v>535.41</v>
      </c>
      <c r="G1588">
        <f>Month!G1588</f>
        <v>33.15</v>
      </c>
      <c r="H1588">
        <f>Month!H1588</f>
        <v>6.45</v>
      </c>
      <c r="I1588">
        <f>Month!I1588</f>
        <v>271.77</v>
      </c>
      <c r="J1588">
        <f>Month!J1588</f>
        <v>30.18</v>
      </c>
      <c r="K1588">
        <f>Month!K1588</f>
        <v>1.81</v>
      </c>
      <c r="L1588">
        <f>Month!L1588</f>
        <v>3.91</v>
      </c>
      <c r="M1588">
        <f>Month!M1588</f>
        <v>4.07</v>
      </c>
      <c r="N1588">
        <f>Month!N1588</f>
        <v>351.34</v>
      </c>
      <c r="O1588">
        <f>Month!O1588</f>
        <v>886.75</v>
      </c>
      <c r="P1588" s="82">
        <v>4</v>
      </c>
      <c r="Q1588" s="82">
        <v>4</v>
      </c>
    </row>
    <row r="1589" spans="1:17" s="132" customFormat="1" ht="15.5">
      <c r="A1589" s="132">
        <f>Month!A1589</f>
        <v>2023</v>
      </c>
      <c r="B1589" s="132" t="s">
        <v>54</v>
      </c>
      <c r="C1589" s="132" t="s">
        <v>128</v>
      </c>
      <c r="D1589" s="132">
        <f>Month!D1589</f>
        <v>3869.3</v>
      </c>
      <c r="E1589" s="132">
        <f>Month!E1589</f>
        <v>226.94</v>
      </c>
      <c r="F1589" s="132">
        <f>Month!F1589</f>
        <v>4096.24</v>
      </c>
      <c r="G1589" s="132">
        <f>Month!G1589</f>
        <v>35.380000000000003</v>
      </c>
      <c r="H1589" s="132">
        <f>Month!H1589</f>
        <v>274.56</v>
      </c>
      <c r="I1589" s="132">
        <f>Month!I1589</f>
        <v>938.74</v>
      </c>
      <c r="J1589" s="132">
        <f>Month!J1589</f>
        <v>35.72</v>
      </c>
      <c r="K1589" s="132">
        <f>Month!K1589</f>
        <v>1027.3</v>
      </c>
      <c r="L1589" s="132">
        <f>Month!L1589</f>
        <v>16.28</v>
      </c>
      <c r="M1589" s="132">
        <f>Month!M1589</f>
        <v>176.62</v>
      </c>
      <c r="N1589" s="132">
        <f>Month!N1589</f>
        <v>2504.6</v>
      </c>
      <c r="O1589" s="132">
        <f>Month!O1589</f>
        <v>6600.84</v>
      </c>
      <c r="P1589" s="133">
        <v>4</v>
      </c>
      <c r="Q1589" s="133">
        <v>4</v>
      </c>
    </row>
    <row r="1590" spans="1:17" ht="15.5">
      <c r="A1590">
        <f>Month!A1590</f>
        <v>2024</v>
      </c>
      <c r="B1590" t="s">
        <v>53</v>
      </c>
      <c r="C1590" t="s">
        <v>37</v>
      </c>
      <c r="D1590">
        <f>Month!D1590</f>
        <v>0</v>
      </c>
      <c r="E1590">
        <f>Month!E1590</f>
        <v>0</v>
      </c>
      <c r="F1590">
        <f>Month!F1590</f>
        <v>0</v>
      </c>
      <c r="G1590">
        <f>Month!G1590</f>
        <v>24.49</v>
      </c>
      <c r="H1590">
        <f>Month!H1590</f>
        <v>14.62</v>
      </c>
      <c r="I1590">
        <f>Month!I1590</f>
        <v>0</v>
      </c>
      <c r="J1590">
        <f>Month!J1590</f>
        <v>0</v>
      </c>
      <c r="K1590">
        <f>Month!K1590</f>
        <v>79.58</v>
      </c>
      <c r="L1590">
        <f>Month!L1590</f>
        <v>0</v>
      </c>
      <c r="M1590">
        <f>Month!M1590</f>
        <v>37.58</v>
      </c>
      <c r="N1590">
        <f>Month!N1590</f>
        <v>156.27000000000001</v>
      </c>
      <c r="O1590">
        <f>Month!O1590</f>
        <v>156.27000000000001</v>
      </c>
      <c r="P1590" s="82">
        <v>1</v>
      </c>
      <c r="Q1590" s="82">
        <v>1</v>
      </c>
    </row>
    <row r="1591" spans="1:17" ht="15.5">
      <c r="A1591">
        <f>Month!A1591</f>
        <v>2024</v>
      </c>
      <c r="B1591" t="s">
        <v>53</v>
      </c>
      <c r="C1591" t="s">
        <v>38</v>
      </c>
      <c r="D1591">
        <f>Month!D1591</f>
        <v>91.16</v>
      </c>
      <c r="E1591">
        <f>Month!E1591</f>
        <v>0</v>
      </c>
      <c r="F1591">
        <f>Month!F1591</f>
        <v>91.16</v>
      </c>
      <c r="G1591">
        <f>Month!G1591</f>
        <v>0</v>
      </c>
      <c r="H1591">
        <f>Month!H1591</f>
        <v>0</v>
      </c>
      <c r="I1591">
        <f>Month!I1591</f>
        <v>0</v>
      </c>
      <c r="J1591">
        <f>Month!J1591</f>
        <v>0</v>
      </c>
      <c r="K1591">
        <f>Month!K1591</f>
        <v>0</v>
      </c>
      <c r="L1591">
        <f>Month!L1591</f>
        <v>0</v>
      </c>
      <c r="M1591">
        <f>Month!M1591</f>
        <v>0.21</v>
      </c>
      <c r="N1591">
        <f>Month!N1591</f>
        <v>0.21</v>
      </c>
      <c r="O1591">
        <f>Month!O1591</f>
        <v>91.37</v>
      </c>
      <c r="P1591" s="82">
        <v>1</v>
      </c>
      <c r="Q1591" s="82">
        <v>1</v>
      </c>
    </row>
    <row r="1592" spans="1:17" ht="15.5">
      <c r="A1592">
        <f>Month!A1592</f>
        <v>2024</v>
      </c>
      <c r="B1592" t="s">
        <v>53</v>
      </c>
      <c r="C1592" t="s">
        <v>39</v>
      </c>
      <c r="D1592">
        <f>Month!D1592</f>
        <v>0</v>
      </c>
      <c r="E1592">
        <f>Month!E1592</f>
        <v>1.35</v>
      </c>
      <c r="F1592">
        <f>Month!F1592</f>
        <v>1.35</v>
      </c>
      <c r="G1592">
        <f>Month!G1592</f>
        <v>0</v>
      </c>
      <c r="H1592">
        <f>Month!H1592</f>
        <v>30.75</v>
      </c>
      <c r="I1592">
        <f>Month!I1592</f>
        <v>0</v>
      </c>
      <c r="J1592">
        <f>Month!J1592</f>
        <v>0</v>
      </c>
      <c r="K1592">
        <f>Month!K1592</f>
        <v>44.01</v>
      </c>
      <c r="L1592">
        <f>Month!L1592</f>
        <v>0</v>
      </c>
      <c r="M1592">
        <f>Month!M1592</f>
        <v>0.01</v>
      </c>
      <c r="N1592">
        <f>Month!N1592</f>
        <v>74.77</v>
      </c>
      <c r="O1592">
        <f>Month!O1592</f>
        <v>76.12</v>
      </c>
      <c r="P1592" s="82">
        <v>1</v>
      </c>
      <c r="Q1592" s="82">
        <v>1</v>
      </c>
    </row>
    <row r="1593" spans="1:17" ht="15.5">
      <c r="A1593">
        <f>Month!A1593</f>
        <v>2024</v>
      </c>
      <c r="B1593" t="s">
        <v>53</v>
      </c>
      <c r="C1593" t="s">
        <v>40</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
        <v>41</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
        <v>42</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
        <v>86</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
        <v>43</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
        <v>88</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
        <v>44</v>
      </c>
      <c r="D1599">
        <f>Month!D1599</f>
        <v>0</v>
      </c>
      <c r="E1599">
        <f>Month!E1599</f>
        <v>30.95</v>
      </c>
      <c r="F1599">
        <f>Month!F1599</f>
        <v>30.95</v>
      </c>
      <c r="G1599">
        <f>Month!G1599</f>
        <v>7.84</v>
      </c>
      <c r="H1599">
        <f>Month!H1599</f>
        <v>89.67</v>
      </c>
      <c r="I1599">
        <f>Month!I1599</f>
        <v>39.76</v>
      </c>
      <c r="J1599">
        <f>Month!J1599</f>
        <v>40.61</v>
      </c>
      <c r="K1599">
        <f>Month!K1599</f>
        <v>328.5</v>
      </c>
      <c r="L1599">
        <f>Month!L1599</f>
        <v>4.99</v>
      </c>
      <c r="M1599">
        <f>Month!M1599</f>
        <v>88.04</v>
      </c>
      <c r="N1599">
        <f>Month!N1599</f>
        <v>599.41</v>
      </c>
      <c r="O1599">
        <f>Month!O1599</f>
        <v>630.36</v>
      </c>
      <c r="P1599" s="82">
        <v>1</v>
      </c>
      <c r="Q1599" s="82">
        <v>1</v>
      </c>
    </row>
    <row r="1600" spans="1:17" ht="15.5">
      <c r="A1600">
        <f>Month!A1600</f>
        <v>2024</v>
      </c>
      <c r="B1600" t="s">
        <v>53</v>
      </c>
      <c r="C1600" t="s">
        <v>45</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
        <v>46</v>
      </c>
      <c r="D1601">
        <f>Month!D1601</f>
        <v>935.07</v>
      </c>
      <c r="E1601">
        <f>Month!E1601</f>
        <v>0</v>
      </c>
      <c r="F1601">
        <f>Month!F1601</f>
        <v>935.07</v>
      </c>
      <c r="G1601">
        <f>Month!G1601</f>
        <v>0</v>
      </c>
      <c r="H1601">
        <f>Month!H1601</f>
        <v>49.61</v>
      </c>
      <c r="I1601">
        <f>Month!I1601</f>
        <v>0</v>
      </c>
      <c r="J1601">
        <f>Month!J1601</f>
        <v>0</v>
      </c>
      <c r="K1601">
        <f>Month!K1601</f>
        <v>0</v>
      </c>
      <c r="L1601">
        <f>Month!L1601</f>
        <v>0</v>
      </c>
      <c r="M1601">
        <f>Month!M1601</f>
        <v>0.05</v>
      </c>
      <c r="N1601">
        <f>Month!N1601</f>
        <v>49.66</v>
      </c>
      <c r="O1601">
        <f>Month!O1601</f>
        <v>984.73</v>
      </c>
      <c r="P1601" s="82">
        <v>1</v>
      </c>
      <c r="Q1601" s="82">
        <v>1</v>
      </c>
    </row>
    <row r="1602" spans="1:17" ht="15.5">
      <c r="A1602">
        <f>Month!A1602</f>
        <v>2024</v>
      </c>
      <c r="B1602" t="s">
        <v>53</v>
      </c>
      <c r="C1602" t="s">
        <v>89</v>
      </c>
      <c r="D1602">
        <f>Month!D1602</f>
        <v>0</v>
      </c>
      <c r="E1602">
        <f>Month!E1602</f>
        <v>0</v>
      </c>
      <c r="F1602">
        <f>Month!F1602</f>
        <v>0</v>
      </c>
      <c r="G1602">
        <f>Month!G1602</f>
        <v>0</v>
      </c>
      <c r="H1602">
        <f>Month!H1602</f>
        <v>0</v>
      </c>
      <c r="I1602">
        <f>Month!I1602</f>
        <v>0</v>
      </c>
      <c r="J1602">
        <f>Month!J1602</f>
        <v>0</v>
      </c>
      <c r="K1602">
        <f>Month!K1602</f>
        <v>41.7</v>
      </c>
      <c r="L1602">
        <f>Month!L1602</f>
        <v>0</v>
      </c>
      <c r="M1602">
        <f>Month!M1602</f>
        <v>0</v>
      </c>
      <c r="N1602">
        <f>Month!N1602</f>
        <v>41.7</v>
      </c>
      <c r="O1602">
        <f>Month!O1602</f>
        <v>41.7</v>
      </c>
      <c r="P1602" s="82">
        <v>1</v>
      </c>
      <c r="Q1602" s="82">
        <v>1</v>
      </c>
    </row>
    <row r="1603" spans="1:17" ht="15.5">
      <c r="A1603">
        <f>Month!A1603</f>
        <v>2024</v>
      </c>
      <c r="B1603" t="s">
        <v>53</v>
      </c>
      <c r="C1603" t="s">
        <v>47</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
        <v>48</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
        <v>87</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
        <v>49</v>
      </c>
      <c r="D1606">
        <f>Month!D1606</f>
        <v>0.18</v>
      </c>
      <c r="E1606">
        <f>Month!E1606</f>
        <v>61.81</v>
      </c>
      <c r="F1606">
        <f>Month!F1606</f>
        <v>61.99</v>
      </c>
      <c r="G1606">
        <f>Month!G1606</f>
        <v>0</v>
      </c>
      <c r="H1606">
        <f>Month!H1606</f>
        <v>37.049999999999997</v>
      </c>
      <c r="I1606">
        <f>Month!I1606</f>
        <v>0</v>
      </c>
      <c r="J1606">
        <f>Month!J1606</f>
        <v>0</v>
      </c>
      <c r="K1606">
        <f>Month!K1606</f>
        <v>112.31</v>
      </c>
      <c r="L1606">
        <f>Month!L1606</f>
        <v>0</v>
      </c>
      <c r="M1606">
        <f>Month!M1606</f>
        <v>3.93</v>
      </c>
      <c r="N1606">
        <f>Month!N1606</f>
        <v>153.29</v>
      </c>
      <c r="O1606">
        <f>Month!O1606</f>
        <v>215.28</v>
      </c>
      <c r="P1606" s="82">
        <v>1</v>
      </c>
      <c r="Q1606" s="82">
        <v>1</v>
      </c>
    </row>
    <row r="1607" spans="1:17" ht="15.5">
      <c r="A1607">
        <f>Month!A1607</f>
        <v>2024</v>
      </c>
      <c r="B1607" t="s">
        <v>53</v>
      </c>
      <c r="C1607" t="s">
        <v>50</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
        <v>51</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
        <v>52</v>
      </c>
      <c r="D1609">
        <f>Month!D1609</f>
        <v>1176.6400000000001</v>
      </c>
      <c r="E1609">
        <f>Month!E1609</f>
        <v>0</v>
      </c>
      <c r="F1609">
        <f>Month!F1609</f>
        <v>1176.6400000000001</v>
      </c>
      <c r="G1609">
        <f>Month!G1609</f>
        <v>0</v>
      </c>
      <c r="H1609">
        <f>Month!H1609</f>
        <v>13.03</v>
      </c>
      <c r="I1609">
        <f>Month!I1609</f>
        <v>117.96</v>
      </c>
      <c r="J1609">
        <f>Month!J1609</f>
        <v>0</v>
      </c>
      <c r="K1609">
        <f>Month!K1609</f>
        <v>315.38</v>
      </c>
      <c r="L1609">
        <f>Month!L1609</f>
        <v>3.55</v>
      </c>
      <c r="M1609">
        <f>Month!M1609</f>
        <v>0.27</v>
      </c>
      <c r="N1609">
        <f>Month!N1609</f>
        <v>450.19</v>
      </c>
      <c r="O1609">
        <f>Month!O1609</f>
        <v>1626.83</v>
      </c>
      <c r="P1609" s="82">
        <v>1</v>
      </c>
      <c r="Q1609" s="82">
        <v>1</v>
      </c>
    </row>
    <row r="1610" spans="1:17" ht="15.5">
      <c r="A1610">
        <f>Month!A1610</f>
        <v>2024</v>
      </c>
      <c r="B1610" t="s">
        <v>53</v>
      </c>
      <c r="C1610" t="s">
        <v>69</v>
      </c>
      <c r="D1610">
        <f>Month!D1610</f>
        <v>524.27</v>
      </c>
      <c r="E1610">
        <f>Month!E1610</f>
        <v>98.22</v>
      </c>
      <c r="F1610">
        <f>Month!F1610</f>
        <v>622.49</v>
      </c>
      <c r="G1610">
        <f>Month!G1610</f>
        <v>51.13</v>
      </c>
      <c r="H1610">
        <f>Month!H1610</f>
        <v>16.73</v>
      </c>
      <c r="I1610">
        <f>Month!I1610</f>
        <v>81.39</v>
      </c>
      <c r="J1610">
        <f>Month!J1610</f>
        <v>6.7</v>
      </c>
      <c r="K1610">
        <f>Month!K1610</f>
        <v>35.67</v>
      </c>
      <c r="L1610">
        <f>Month!L1610</f>
        <v>0</v>
      </c>
      <c r="M1610">
        <f>Month!M1610</f>
        <v>12.44</v>
      </c>
      <c r="N1610">
        <f>Month!N1610</f>
        <v>204.06</v>
      </c>
      <c r="O1610">
        <f>Month!O1610</f>
        <v>826.55</v>
      </c>
      <c r="P1610" s="82">
        <v>1</v>
      </c>
      <c r="Q1610" s="82">
        <v>1</v>
      </c>
    </row>
    <row r="1611" spans="1:17" s="132" customFormat="1" ht="15.5">
      <c r="A1611" s="132">
        <f>Month!A1611</f>
        <v>2024</v>
      </c>
      <c r="B1611" s="132" t="s">
        <v>53</v>
      </c>
      <c r="C1611" s="132" t="s">
        <v>128</v>
      </c>
      <c r="D1611" s="132">
        <f>Month!D1611</f>
        <v>3031.99</v>
      </c>
      <c r="E1611" s="132">
        <f>Month!E1611</f>
        <v>265.07</v>
      </c>
      <c r="F1611" s="132">
        <f>Month!F1611</f>
        <v>3297.06</v>
      </c>
      <c r="G1611" s="132">
        <f>Month!G1611</f>
        <v>84.45</v>
      </c>
      <c r="H1611" s="132">
        <f>Month!H1611</f>
        <v>310.3</v>
      </c>
      <c r="I1611" s="132">
        <f>Month!I1611</f>
        <v>761.88</v>
      </c>
      <c r="J1611" s="132">
        <f>Month!J1611</f>
        <v>65.84</v>
      </c>
      <c r="K1611" s="132">
        <f>Month!K1611</f>
        <v>1174.32</v>
      </c>
      <c r="L1611" s="132">
        <f>Month!L1611</f>
        <v>8.64</v>
      </c>
      <c r="M1611" s="132">
        <f>Month!M1611</f>
        <v>183.25</v>
      </c>
      <c r="N1611" s="132">
        <f>Month!N1611</f>
        <v>2588.6799999999998</v>
      </c>
      <c r="O1611" s="132">
        <f>Month!O1611</f>
        <v>5885.74</v>
      </c>
      <c r="P1611" s="82">
        <v>1</v>
      </c>
      <c r="Q1611" s="82">
        <v>1</v>
      </c>
    </row>
    <row r="1612" spans="1:17" ht="15.5">
      <c r="A1612">
        <f>Month!A1612</f>
        <v>2024</v>
      </c>
      <c r="B1612" t="s">
        <v>64</v>
      </c>
      <c r="C1612" t="s">
        <v>37</v>
      </c>
      <c r="D1612">
        <f>Month!D1612</f>
        <v>0</v>
      </c>
      <c r="E1612">
        <f>Month!E1612</f>
        <v>0.76</v>
      </c>
      <c r="F1612">
        <f>Month!F1612</f>
        <v>0.76</v>
      </c>
      <c r="G1612">
        <f>Month!G1612</f>
        <v>2.96</v>
      </c>
      <c r="H1612">
        <f>Month!H1612</f>
        <v>7.0000000000000007E-2</v>
      </c>
      <c r="I1612">
        <f>Month!I1612</f>
        <v>33.049999999999997</v>
      </c>
      <c r="J1612">
        <f>Month!J1612</f>
        <v>0</v>
      </c>
      <c r="K1612">
        <f>Month!K1612</f>
        <v>130.16</v>
      </c>
      <c r="L1612">
        <f>Month!L1612</f>
        <v>3.91</v>
      </c>
      <c r="M1612">
        <f>Month!M1612</f>
        <v>4.51</v>
      </c>
      <c r="N1612">
        <f>Month!N1612</f>
        <v>174.66</v>
      </c>
      <c r="O1612">
        <f>Month!O1612</f>
        <v>175.42</v>
      </c>
      <c r="P1612" s="82">
        <v>1</v>
      </c>
      <c r="Q1612" s="82">
        <v>1</v>
      </c>
    </row>
    <row r="1613" spans="1:17" ht="15.5">
      <c r="A1613">
        <f>Month!A1613</f>
        <v>2024</v>
      </c>
      <c r="B1613" t="s">
        <v>64</v>
      </c>
      <c r="C1613" t="s">
        <v>38</v>
      </c>
      <c r="D1613">
        <f>Month!D1613</f>
        <v>79.819999999999993</v>
      </c>
      <c r="E1613">
        <f>Month!E1613</f>
        <v>0</v>
      </c>
      <c r="F1613">
        <f>Month!F1613</f>
        <v>79.819999999999993</v>
      </c>
      <c r="G1613">
        <f>Month!G1613</f>
        <v>0</v>
      </c>
      <c r="H1613">
        <f>Month!H1613</f>
        <v>0</v>
      </c>
      <c r="I1613">
        <f>Month!I1613</f>
        <v>0</v>
      </c>
      <c r="J1613">
        <f>Month!J1613</f>
        <v>0</v>
      </c>
      <c r="K1613">
        <f>Month!K1613</f>
        <v>0</v>
      </c>
      <c r="L1613">
        <f>Month!L1613</f>
        <v>0</v>
      </c>
      <c r="M1613">
        <f>Month!M1613</f>
        <v>0.21</v>
      </c>
      <c r="N1613">
        <f>Month!N1613</f>
        <v>0.21</v>
      </c>
      <c r="O1613">
        <f>Month!O1613</f>
        <v>80.03</v>
      </c>
      <c r="P1613" s="82">
        <v>1</v>
      </c>
      <c r="Q1613" s="82">
        <v>1</v>
      </c>
    </row>
    <row r="1614" spans="1:17" ht="15.5">
      <c r="A1614">
        <f>Month!A1614</f>
        <v>2024</v>
      </c>
      <c r="B1614" t="s">
        <v>64</v>
      </c>
      <c r="C1614" t="s">
        <v>39</v>
      </c>
      <c r="D1614">
        <f>Month!D1614</f>
        <v>0</v>
      </c>
      <c r="E1614">
        <f>Month!E1614</f>
        <v>0</v>
      </c>
      <c r="F1614">
        <f>Month!F1614</f>
        <v>0</v>
      </c>
      <c r="G1614">
        <f>Month!G1614</f>
        <v>0</v>
      </c>
      <c r="H1614">
        <f>Month!H1614</f>
        <v>13</v>
      </c>
      <c r="I1614">
        <f>Month!I1614</f>
        <v>0</v>
      </c>
      <c r="J1614">
        <f>Month!J1614</f>
        <v>0</v>
      </c>
      <c r="K1614">
        <f>Month!K1614</f>
        <v>0</v>
      </c>
      <c r="L1614">
        <f>Month!L1614</f>
        <v>0</v>
      </c>
      <c r="M1614">
        <f>Month!M1614</f>
        <v>0</v>
      </c>
      <c r="N1614">
        <f>Month!N1614</f>
        <v>13</v>
      </c>
      <c r="O1614">
        <f>Month!O1614</f>
        <v>13</v>
      </c>
      <c r="P1614" s="82">
        <v>1</v>
      </c>
      <c r="Q1614" s="82">
        <v>1</v>
      </c>
    </row>
    <row r="1615" spans="1:17" ht="15.5">
      <c r="A1615">
        <f>Month!A1615</f>
        <v>2024</v>
      </c>
      <c r="B1615" t="s">
        <v>64</v>
      </c>
      <c r="C1615" t="s">
        <v>40</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
        <v>41</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
        <v>42</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
        <v>86</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
        <v>43</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
        <v>88</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
        <v>44</v>
      </c>
      <c r="D1621">
        <f>Month!D1621</f>
        <v>0.64</v>
      </c>
      <c r="E1621">
        <f>Month!E1621</f>
        <v>17.48</v>
      </c>
      <c r="F1621">
        <f>Month!F1621</f>
        <v>18.12</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539.07000000000005</v>
      </c>
      <c r="P1621" s="82">
        <v>1</v>
      </c>
      <c r="Q1621" s="82">
        <v>1</v>
      </c>
    </row>
    <row r="1622" spans="1:17" ht="15.5">
      <c r="A1622">
        <f>Month!A1622</f>
        <v>2024</v>
      </c>
      <c r="B1622" t="s">
        <v>64</v>
      </c>
      <c r="C1622" t="s">
        <v>45</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
        <v>46</v>
      </c>
      <c r="D1623">
        <f>Month!D1623</f>
        <v>1018.07</v>
      </c>
      <c r="E1623">
        <f>Month!E1623</f>
        <v>0</v>
      </c>
      <c r="F1623">
        <f>Month!F1623</f>
        <v>1018.07</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1151.5</v>
      </c>
      <c r="P1623" s="82">
        <v>1</v>
      </c>
      <c r="Q1623" s="82">
        <v>1</v>
      </c>
    </row>
    <row r="1624" spans="1:17" ht="15.5">
      <c r="A1624">
        <f>Month!A1624</f>
        <v>2024</v>
      </c>
      <c r="B1624" t="s">
        <v>64</v>
      </c>
      <c r="C1624" t="s">
        <v>89</v>
      </c>
      <c r="D1624">
        <f>Month!D1624</f>
        <v>0</v>
      </c>
      <c r="E1624">
        <f>Month!E1624</f>
        <v>0</v>
      </c>
      <c r="F1624">
        <f>Month!F1624</f>
        <v>0</v>
      </c>
      <c r="G1624">
        <f>Month!G1624</f>
        <v>0</v>
      </c>
      <c r="H1624">
        <f>Month!H1624</f>
        <v>0</v>
      </c>
      <c r="I1624">
        <f>Month!I1624</f>
        <v>0</v>
      </c>
      <c r="J1624">
        <f>Month!J1624</f>
        <v>0</v>
      </c>
      <c r="K1624">
        <f>Month!K1624</f>
        <v>2.99</v>
      </c>
      <c r="L1624">
        <f>Month!L1624</f>
        <v>0</v>
      </c>
      <c r="M1624">
        <f>Month!M1624</f>
        <v>0</v>
      </c>
      <c r="N1624">
        <f>Month!N1624</f>
        <v>2.99</v>
      </c>
      <c r="O1624">
        <f>Month!O1624</f>
        <v>2.99</v>
      </c>
      <c r="P1624" s="82">
        <v>1</v>
      </c>
      <c r="Q1624" s="82">
        <v>1</v>
      </c>
    </row>
    <row r="1625" spans="1:17" ht="15.5">
      <c r="A1625">
        <f>Month!A1625</f>
        <v>2024</v>
      </c>
      <c r="B1625" t="s">
        <v>64</v>
      </c>
      <c r="C1625" t="s">
        <v>47</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
        <v>48</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
        <v>87</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
        <v>49</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
        <v>50</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
        <v>51</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
        <v>52</v>
      </c>
      <c r="D1631">
        <f>Month!D1631</f>
        <v>1592.51</v>
      </c>
      <c r="E1631">
        <f>Month!E1631</f>
        <v>0</v>
      </c>
      <c r="F1631">
        <f>Month!F1631</f>
        <v>1592.51</v>
      </c>
      <c r="G1631">
        <f>Month!G1631</f>
        <v>0</v>
      </c>
      <c r="H1631">
        <f>Month!H1631</f>
        <v>0</v>
      </c>
      <c r="I1631">
        <f>Month!I1631</f>
        <v>0</v>
      </c>
      <c r="J1631">
        <f>Month!J1631</f>
        <v>28.24</v>
      </c>
      <c r="K1631">
        <f>Month!K1631</f>
        <v>363.77</v>
      </c>
      <c r="L1631">
        <f>Month!L1631</f>
        <v>0</v>
      </c>
      <c r="M1631">
        <f>Month!M1631</f>
        <v>15.3</v>
      </c>
      <c r="N1631">
        <f>Month!N1631</f>
        <v>407.31</v>
      </c>
      <c r="O1631">
        <f>Month!O1631</f>
        <v>1999.82</v>
      </c>
      <c r="P1631" s="82">
        <v>1</v>
      </c>
      <c r="Q1631" s="82">
        <v>1</v>
      </c>
    </row>
    <row r="1632" spans="1:17" ht="15.5">
      <c r="A1632">
        <f>Month!A1632</f>
        <v>2024</v>
      </c>
      <c r="B1632" t="s">
        <v>64</v>
      </c>
      <c r="C1632" t="s">
        <v>69</v>
      </c>
      <c r="D1632">
        <f>Month!D1632</f>
        <v>215.44</v>
      </c>
      <c r="E1632">
        <f>Month!E1632</f>
        <v>11.25</v>
      </c>
      <c r="F1632">
        <f>Month!F1632</f>
        <v>226.69</v>
      </c>
      <c r="G1632">
        <f>Month!G1632</f>
        <v>39.44</v>
      </c>
      <c r="H1632">
        <f>Month!H1632</f>
        <v>26.2</v>
      </c>
      <c r="I1632">
        <f>Month!I1632</f>
        <v>33.97</v>
      </c>
      <c r="J1632">
        <f>Month!J1632</f>
        <v>0</v>
      </c>
      <c r="K1632">
        <f>Month!K1632</f>
        <v>14.92</v>
      </c>
      <c r="L1632">
        <f>Month!L1632</f>
        <v>0</v>
      </c>
      <c r="M1632">
        <f>Month!M1632</f>
        <v>3.76</v>
      </c>
      <c r="N1632">
        <f>Month!N1632</f>
        <v>118.29</v>
      </c>
      <c r="O1632">
        <f>Month!O1632</f>
        <v>344.98</v>
      </c>
      <c r="P1632" s="82">
        <v>1</v>
      </c>
      <c r="Q1632" s="82">
        <v>1</v>
      </c>
    </row>
    <row r="1633" spans="1:17" s="132" customFormat="1" ht="15.5">
      <c r="A1633" s="132">
        <f>Month!A1633</f>
        <v>2024</v>
      </c>
      <c r="B1633" s="132" t="s">
        <v>64</v>
      </c>
      <c r="C1633" s="132" t="s">
        <v>128</v>
      </c>
      <c r="D1633" s="132">
        <f>Month!D1633</f>
        <v>3260.09</v>
      </c>
      <c r="E1633" s="132">
        <f>Month!E1633</f>
        <v>270.17</v>
      </c>
      <c r="F1633" s="132">
        <f>Month!F1633</f>
        <v>3530.26</v>
      </c>
      <c r="G1633" s="132">
        <f>Month!G1633</f>
        <v>43.03</v>
      </c>
      <c r="H1633" s="132">
        <f>Month!H1633</f>
        <v>350.4</v>
      </c>
      <c r="I1633" s="132">
        <f>Month!I1633</f>
        <v>851.62</v>
      </c>
      <c r="J1633" s="132">
        <f>Month!J1633</f>
        <v>72.959999999999994</v>
      </c>
      <c r="K1633" s="132">
        <f>Month!K1633</f>
        <v>966.27</v>
      </c>
      <c r="L1633" s="132">
        <f>Month!L1633</f>
        <v>7.29</v>
      </c>
      <c r="M1633" s="132">
        <f>Month!M1633</f>
        <v>184.25</v>
      </c>
      <c r="N1633" s="132">
        <f>Month!N1633</f>
        <v>2475.8200000000002</v>
      </c>
      <c r="O1633" s="132">
        <f>Month!O1633</f>
        <v>6006.08</v>
      </c>
      <c r="P1633" s="82">
        <v>1</v>
      </c>
      <c r="Q1633" s="82">
        <v>1</v>
      </c>
    </row>
    <row r="1634" spans="1:17" ht="15.5">
      <c r="A1634">
        <f>Month!A1634</f>
        <v>2024</v>
      </c>
      <c r="B1634" t="s">
        <v>63</v>
      </c>
      <c r="C1634" t="s">
        <v>37</v>
      </c>
      <c r="D1634">
        <f>Month!D1634</f>
        <v>0</v>
      </c>
      <c r="E1634">
        <f>Month!E1634</f>
        <v>36.1</v>
      </c>
      <c r="F1634">
        <f>Month!F1634</f>
        <v>36.1</v>
      </c>
      <c r="G1634">
        <f>Month!G1634</f>
        <v>2.95</v>
      </c>
      <c r="H1634">
        <f>Month!H1634</f>
        <v>0.02</v>
      </c>
      <c r="I1634">
        <f>Month!I1634</f>
        <v>14.48</v>
      </c>
      <c r="J1634">
        <f>Month!J1634</f>
        <v>0</v>
      </c>
      <c r="K1634">
        <f>Month!K1634</f>
        <v>78.38</v>
      </c>
      <c r="L1634">
        <f>Month!L1634</f>
        <v>11.68</v>
      </c>
      <c r="M1634">
        <f>Month!M1634</f>
        <v>11.14</v>
      </c>
      <c r="N1634">
        <f>Month!N1634</f>
        <v>118.65</v>
      </c>
      <c r="O1634">
        <f>Month!O1634</f>
        <v>154.75</v>
      </c>
      <c r="P1634" s="82">
        <v>1</v>
      </c>
      <c r="Q1634" s="82">
        <v>1</v>
      </c>
    </row>
    <row r="1635" spans="1:17" ht="15.5">
      <c r="A1635">
        <f>Month!A1635</f>
        <v>2024</v>
      </c>
      <c r="B1635" t="s">
        <v>63</v>
      </c>
      <c r="C1635" t="s">
        <v>38</v>
      </c>
      <c r="D1635">
        <f>Month!D1635</f>
        <v>169.48</v>
      </c>
      <c r="E1635">
        <f>Month!E1635</f>
        <v>0</v>
      </c>
      <c r="F1635">
        <f>Month!F1635</f>
        <v>169.48</v>
      </c>
      <c r="G1635">
        <f>Month!G1635</f>
        <v>0</v>
      </c>
      <c r="H1635">
        <f>Month!H1635</f>
        <v>0</v>
      </c>
      <c r="I1635">
        <f>Month!I1635</f>
        <v>0</v>
      </c>
      <c r="J1635">
        <f>Month!J1635</f>
        <v>0</v>
      </c>
      <c r="K1635">
        <f>Month!K1635</f>
        <v>0</v>
      </c>
      <c r="L1635">
        <f>Month!L1635</f>
        <v>0</v>
      </c>
      <c r="M1635">
        <f>Month!M1635</f>
        <v>0.17</v>
      </c>
      <c r="N1635">
        <f>Month!N1635</f>
        <v>0.17</v>
      </c>
      <c r="O1635">
        <f>Month!O1635</f>
        <v>169.65</v>
      </c>
      <c r="P1635" s="82">
        <v>1</v>
      </c>
      <c r="Q1635" s="82">
        <v>1</v>
      </c>
    </row>
    <row r="1636" spans="1:17" ht="15.5">
      <c r="A1636">
        <f>Month!A1636</f>
        <v>2024</v>
      </c>
      <c r="B1636" t="s">
        <v>63</v>
      </c>
      <c r="C1636" t="s">
        <v>39</v>
      </c>
      <c r="D1636">
        <f>Month!D1636</f>
        <v>0</v>
      </c>
      <c r="E1636">
        <f>Month!E1636</f>
        <v>0</v>
      </c>
      <c r="F1636">
        <f>Month!F1636</f>
        <v>0</v>
      </c>
      <c r="G1636">
        <f>Month!G1636</f>
        <v>0</v>
      </c>
      <c r="H1636">
        <f>Month!H1636</f>
        <v>28.27</v>
      </c>
      <c r="I1636">
        <f>Month!I1636</f>
        <v>0</v>
      </c>
      <c r="J1636">
        <f>Month!J1636</f>
        <v>0</v>
      </c>
      <c r="K1636">
        <f>Month!K1636</f>
        <v>0</v>
      </c>
      <c r="L1636">
        <f>Month!L1636</f>
        <v>0</v>
      </c>
      <c r="M1636">
        <f>Month!M1636</f>
        <v>0.01</v>
      </c>
      <c r="N1636">
        <f>Month!N1636</f>
        <v>28.28</v>
      </c>
      <c r="O1636">
        <f>Month!O1636</f>
        <v>28.28</v>
      </c>
      <c r="P1636" s="82">
        <v>1</v>
      </c>
      <c r="Q1636" s="82">
        <v>1</v>
      </c>
    </row>
    <row r="1637" spans="1:17" ht="15.5">
      <c r="A1637">
        <f>Month!A1637</f>
        <v>2024</v>
      </c>
      <c r="B1637" t="s">
        <v>63</v>
      </c>
      <c r="C1637" t="s">
        <v>40</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
        <v>41</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
        <v>42</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
        <v>86</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
        <v>43</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
        <v>88</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
        <v>44</v>
      </c>
      <c r="D1643" s="115">
        <f>Month!D1643</f>
        <v>0</v>
      </c>
      <c r="E1643">
        <f>Month!E1643</f>
        <v>17.82</v>
      </c>
      <c r="F1643">
        <f>Month!F1643</f>
        <v>17.82</v>
      </c>
      <c r="G1643">
        <f>Month!G1643</f>
        <v>0.2</v>
      </c>
      <c r="H1643">
        <f>Month!H1643</f>
        <v>77.23</v>
      </c>
      <c r="I1643">
        <f>Month!I1643</f>
        <v>55.03</v>
      </c>
      <c r="J1643">
        <f>Month!J1643</f>
        <v>26.29</v>
      </c>
      <c r="K1643">
        <f>Month!K1643</f>
        <v>277.89</v>
      </c>
      <c r="L1643">
        <f>Month!L1643</f>
        <v>0</v>
      </c>
      <c r="M1643">
        <f>Month!M1643</f>
        <v>86.7</v>
      </c>
      <c r="N1643">
        <f>Month!N1643</f>
        <v>523.34</v>
      </c>
      <c r="O1643">
        <f>Month!O1643</f>
        <v>541.16</v>
      </c>
      <c r="P1643" s="82">
        <v>1</v>
      </c>
      <c r="Q1643" s="82">
        <v>1</v>
      </c>
    </row>
    <row r="1644" spans="1:17" ht="15.5">
      <c r="A1644">
        <f>Month!A1644</f>
        <v>2024</v>
      </c>
      <c r="B1644" t="s">
        <v>63</v>
      </c>
      <c r="C1644" t="s">
        <v>45</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
        <v>46</v>
      </c>
      <c r="D1645">
        <f>Month!D1645</f>
        <v>1155.18</v>
      </c>
      <c r="E1645">
        <f>Month!E1645</f>
        <v>0</v>
      </c>
      <c r="F1645">
        <f>Month!F1645</f>
        <v>1155.18</v>
      </c>
      <c r="G1645">
        <f>Month!G1645</f>
        <v>5.29</v>
      </c>
      <c r="H1645">
        <f>Month!H1645</f>
        <v>83.19</v>
      </c>
      <c r="I1645">
        <f>Month!I1645</f>
        <v>0</v>
      </c>
      <c r="J1645">
        <f>Month!J1645</f>
        <v>0</v>
      </c>
      <c r="K1645">
        <f>Month!K1645</f>
        <v>0</v>
      </c>
      <c r="L1645">
        <f>Month!L1645</f>
        <v>0</v>
      </c>
      <c r="M1645">
        <f>Month!M1645</f>
        <v>17.64</v>
      </c>
      <c r="N1645">
        <f>Month!N1645</f>
        <v>106.12</v>
      </c>
      <c r="O1645">
        <f>Month!O1645</f>
        <v>1261.3</v>
      </c>
      <c r="P1645" s="82">
        <v>1</v>
      </c>
      <c r="Q1645" s="82">
        <v>1</v>
      </c>
    </row>
    <row r="1646" spans="1:17" ht="15.5">
      <c r="A1646">
        <f>Month!A1646</f>
        <v>2024</v>
      </c>
      <c r="B1646" t="s">
        <v>63</v>
      </c>
      <c r="C1646" t="s">
        <v>89</v>
      </c>
      <c r="D1646">
        <f>Month!D1646</f>
        <v>0</v>
      </c>
      <c r="E1646">
        <f>Month!E1646</f>
        <v>0</v>
      </c>
      <c r="F1646">
        <f>Month!F1646</f>
        <v>0</v>
      </c>
      <c r="G1646">
        <f>Month!G1646</f>
        <v>0</v>
      </c>
      <c r="H1646">
        <f>Month!H1646</f>
        <v>0</v>
      </c>
      <c r="I1646">
        <f>Month!I1646</f>
        <v>0</v>
      </c>
      <c r="J1646">
        <f>Month!J1646</f>
        <v>0</v>
      </c>
      <c r="K1646">
        <f>Month!K1646</f>
        <v>40.409999999999997</v>
      </c>
      <c r="L1646">
        <f>Month!L1646</f>
        <v>0</v>
      </c>
      <c r="M1646">
        <f>Month!M1646</f>
        <v>0</v>
      </c>
      <c r="N1646">
        <f>Month!N1646</f>
        <v>40.409999999999997</v>
      </c>
      <c r="O1646">
        <f>Month!O1646</f>
        <v>40.409999999999997</v>
      </c>
      <c r="P1646" s="82">
        <v>1</v>
      </c>
      <c r="Q1646" s="82">
        <v>1</v>
      </c>
    </row>
    <row r="1647" spans="1:17" ht="15.5">
      <c r="A1647">
        <f>Month!A1647</f>
        <v>2024</v>
      </c>
      <c r="B1647" t="s">
        <v>63</v>
      </c>
      <c r="C1647" t="s">
        <v>47</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
        <v>48</v>
      </c>
      <c r="D1648">
        <f>Month!D1648</f>
        <v>0</v>
      </c>
      <c r="E1648">
        <f>Month!E1648</f>
        <v>30.3</v>
      </c>
      <c r="F1648">
        <f>Month!F1648</f>
        <v>30.3</v>
      </c>
      <c r="G1648">
        <f>Month!G1648</f>
        <v>0</v>
      </c>
      <c r="H1648">
        <f>Month!H1648</f>
        <v>0</v>
      </c>
      <c r="I1648">
        <f>Month!I1648</f>
        <v>139.69</v>
      </c>
      <c r="J1648">
        <f>Month!J1648</f>
        <v>0</v>
      </c>
      <c r="K1648">
        <f>Month!K1648</f>
        <v>84.11</v>
      </c>
      <c r="L1648">
        <f>Month!L1648</f>
        <v>0</v>
      </c>
      <c r="M1648">
        <f>Month!M1648</f>
        <v>0</v>
      </c>
      <c r="N1648">
        <f>Month!N1648</f>
        <v>223.8</v>
      </c>
      <c r="O1648">
        <f>Month!O1648</f>
        <v>254.1</v>
      </c>
      <c r="P1648" s="82">
        <v>1</v>
      </c>
      <c r="Q1648" s="82">
        <v>1</v>
      </c>
    </row>
    <row r="1649" spans="1:17" ht="15.5">
      <c r="A1649">
        <f>Month!A1649</f>
        <v>2024</v>
      </c>
      <c r="B1649" t="s">
        <v>63</v>
      </c>
      <c r="C1649" t="s">
        <v>87</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
        <v>49</v>
      </c>
      <c r="D1650">
        <f>Month!D1650</f>
        <v>0</v>
      </c>
      <c r="E1650">
        <f>Month!E1650</f>
        <v>36.39</v>
      </c>
      <c r="F1650">
        <f>Month!F1650</f>
        <v>36.39</v>
      </c>
      <c r="G1650">
        <f>Month!G1650</f>
        <v>0</v>
      </c>
      <c r="H1650">
        <f>Month!H1650</f>
        <v>0.09</v>
      </c>
      <c r="I1650">
        <f>Month!I1650</f>
        <v>14.97</v>
      </c>
      <c r="J1650">
        <f>Month!J1650</f>
        <v>0</v>
      </c>
      <c r="K1650">
        <f>Month!K1650</f>
        <v>65.16</v>
      </c>
      <c r="L1650">
        <f>Month!L1650</f>
        <v>0</v>
      </c>
      <c r="M1650">
        <f>Month!M1650</f>
        <v>11.4</v>
      </c>
      <c r="N1650">
        <f>Month!N1650</f>
        <v>91.62</v>
      </c>
      <c r="O1650">
        <f>Month!O1650</f>
        <v>128.01</v>
      </c>
      <c r="P1650" s="82">
        <v>1</v>
      </c>
      <c r="Q1650" s="82">
        <v>1</v>
      </c>
    </row>
    <row r="1651" spans="1:17" ht="15.5">
      <c r="A1651">
        <f>Month!A1651</f>
        <v>2024</v>
      </c>
      <c r="B1651" t="s">
        <v>63</v>
      </c>
      <c r="C1651" t="s">
        <v>50</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
        <v>51</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
        <v>52</v>
      </c>
      <c r="D1653">
        <f>Month!D1653</f>
        <v>1466.36</v>
      </c>
      <c r="E1653">
        <f>Month!E1653</f>
        <v>0</v>
      </c>
      <c r="F1653">
        <f>Month!F1653</f>
        <v>1466.36</v>
      </c>
      <c r="G1653">
        <f>Month!G1653</f>
        <v>0</v>
      </c>
      <c r="H1653">
        <f>Month!H1653</f>
        <v>0.06</v>
      </c>
      <c r="I1653">
        <f>Month!I1653</f>
        <v>39.82</v>
      </c>
      <c r="J1653">
        <f>Month!J1653</f>
        <v>0</v>
      </c>
      <c r="K1653">
        <f>Month!K1653</f>
        <v>270.51</v>
      </c>
      <c r="L1653">
        <f>Month!L1653</f>
        <v>0</v>
      </c>
      <c r="M1653">
        <f>Month!M1653</f>
        <v>0.36</v>
      </c>
      <c r="N1653">
        <f>Month!N1653</f>
        <v>310.75</v>
      </c>
      <c r="O1653">
        <f>Month!O1653</f>
        <v>1777.11</v>
      </c>
      <c r="P1653" s="82">
        <v>1</v>
      </c>
      <c r="Q1653" s="82">
        <v>1</v>
      </c>
    </row>
    <row r="1654" spans="1:17" ht="15.5">
      <c r="A1654">
        <f>Month!A1654</f>
        <v>2024</v>
      </c>
      <c r="B1654" t="s">
        <v>63</v>
      </c>
      <c r="C1654" t="s">
        <v>69</v>
      </c>
      <c r="D1654">
        <f>Month!D1654</f>
        <v>381.99</v>
      </c>
      <c r="E1654">
        <f>Month!E1654</f>
        <v>186.33</v>
      </c>
      <c r="F1654">
        <f>Month!F1654</f>
        <v>568.32000000000005</v>
      </c>
      <c r="G1654">
        <f>Month!G1654</f>
        <v>22.05</v>
      </c>
      <c r="H1654">
        <f>Month!H1654</f>
        <v>69.63</v>
      </c>
      <c r="I1654">
        <f>Month!I1654</f>
        <v>173.07</v>
      </c>
      <c r="J1654">
        <f>Month!J1654</f>
        <v>0</v>
      </c>
      <c r="K1654">
        <f>Month!K1654</f>
        <v>10.06</v>
      </c>
      <c r="L1654">
        <f>Month!L1654</f>
        <v>0</v>
      </c>
      <c r="M1654">
        <f>Month!M1654</f>
        <v>11.98</v>
      </c>
      <c r="N1654">
        <f>Month!N1654</f>
        <v>286.79000000000002</v>
      </c>
      <c r="O1654">
        <f>Month!O1654</f>
        <v>855.11</v>
      </c>
      <c r="P1654" s="82">
        <v>1</v>
      </c>
      <c r="Q1654" s="82">
        <v>1</v>
      </c>
    </row>
    <row r="1655" spans="1:17" s="132" customFormat="1" ht="15.5">
      <c r="A1655" s="132">
        <f>Month!A1655</f>
        <v>2024</v>
      </c>
      <c r="B1655" s="132" t="s">
        <v>63</v>
      </c>
      <c r="C1655" s="132" t="s">
        <v>128</v>
      </c>
      <c r="D1655" s="132">
        <f>Month!D1655</f>
        <v>3756.29</v>
      </c>
      <c r="E1655" s="132">
        <f>Month!E1655</f>
        <v>409.5</v>
      </c>
      <c r="F1655" s="132">
        <f>Month!F1655</f>
        <v>4165.79</v>
      </c>
      <c r="G1655" s="132">
        <f>Month!G1655</f>
        <v>30.83</v>
      </c>
      <c r="H1655" s="132">
        <f>Month!H1655</f>
        <v>309.81</v>
      </c>
      <c r="I1655" s="132">
        <f>Month!I1655</f>
        <v>866.14</v>
      </c>
      <c r="J1655" s="132">
        <f>Month!J1655</f>
        <v>51.58</v>
      </c>
      <c r="K1655" s="132">
        <f>Month!K1655</f>
        <v>921.85</v>
      </c>
      <c r="L1655" s="132">
        <f>Month!L1655</f>
        <v>14.87</v>
      </c>
      <c r="M1655" s="132">
        <f>Month!M1655</f>
        <v>199.49</v>
      </c>
      <c r="N1655" s="132">
        <f>Month!N1655</f>
        <v>2394.5700000000002</v>
      </c>
      <c r="O1655" s="132">
        <f>Month!O1655</f>
        <v>6560.36</v>
      </c>
      <c r="P1655" s="82">
        <v>1</v>
      </c>
      <c r="Q1655" s="82">
        <v>1</v>
      </c>
    </row>
    <row r="1656" spans="1:17" ht="15.5">
      <c r="A1656">
        <f>Month!A1656</f>
        <v>2024</v>
      </c>
      <c r="B1656" t="str">
        <f>Month!B1656</f>
        <v xml:space="preserve">April </v>
      </c>
      <c r="C1656" t="s">
        <v>37</v>
      </c>
      <c r="D1656" s="115">
        <f>Month!D1656</f>
        <v>0</v>
      </c>
      <c r="E1656" s="115">
        <f>Month!E1656</f>
        <v>50.83</v>
      </c>
      <c r="F1656" s="115">
        <f>Month!F1656</f>
        <v>50.83</v>
      </c>
      <c r="G1656" s="115">
        <f>Month!G1656</f>
        <v>0.12</v>
      </c>
      <c r="H1656" s="115">
        <f>Month!H1656</f>
        <v>109.84</v>
      </c>
      <c r="I1656" s="115">
        <f>Month!I1656</f>
        <v>0</v>
      </c>
      <c r="J1656" s="115">
        <f>Month!J1656</f>
        <v>0</v>
      </c>
      <c r="K1656" s="115">
        <f>Month!K1656</f>
        <v>245.68</v>
      </c>
      <c r="L1656" s="115">
        <f>Month!L1656</f>
        <v>6</v>
      </c>
      <c r="M1656" s="115">
        <f>Month!M1656</f>
        <v>7.69</v>
      </c>
      <c r="N1656" s="115">
        <f>Month!N1656</f>
        <v>369.33</v>
      </c>
      <c r="O1656" s="115">
        <f>Month!O1656</f>
        <v>420.16</v>
      </c>
      <c r="P1656" s="82">
        <v>2</v>
      </c>
      <c r="Q1656" s="82">
        <v>2</v>
      </c>
    </row>
    <row r="1657" spans="1:17" ht="15.5">
      <c r="A1657">
        <f>Month!A1657</f>
        <v>2024</v>
      </c>
      <c r="B1657" t="str">
        <f>Month!B1657</f>
        <v>April</v>
      </c>
      <c r="C1657" t="s">
        <v>38</v>
      </c>
      <c r="D1657">
        <f>Month!D1657</f>
        <v>91.2</v>
      </c>
      <c r="E1657">
        <f>Month!E1657</f>
        <v>0</v>
      </c>
      <c r="F1657">
        <f>Month!F1657</f>
        <v>91.2</v>
      </c>
      <c r="G1657">
        <f>Month!G1657</f>
        <v>0</v>
      </c>
      <c r="H1657">
        <f>Month!H1657</f>
        <v>0</v>
      </c>
      <c r="I1657">
        <f>Month!I1657</f>
        <v>0</v>
      </c>
      <c r="J1657">
        <f>Month!J1657</f>
        <v>0</v>
      </c>
      <c r="K1657">
        <f>Month!K1657</f>
        <v>0</v>
      </c>
      <c r="L1657">
        <f>Month!L1657</f>
        <v>0</v>
      </c>
      <c r="M1657">
        <f>Month!M1657</f>
        <v>0.14000000000000001</v>
      </c>
      <c r="N1657">
        <f>Month!N1657</f>
        <v>0.14000000000000001</v>
      </c>
      <c r="O1657">
        <f>Month!O1657</f>
        <v>91.34</v>
      </c>
      <c r="P1657" s="82">
        <v>2</v>
      </c>
      <c r="Q1657" s="82">
        <v>2</v>
      </c>
    </row>
    <row r="1658" spans="1:17" ht="15.5">
      <c r="A1658">
        <f>Month!A1658</f>
        <v>2024</v>
      </c>
      <c r="B1658" t="str">
        <f>Month!B1658</f>
        <v>April</v>
      </c>
      <c r="C1658" t="s">
        <v>39</v>
      </c>
      <c r="D1658">
        <f>Month!D1658</f>
        <v>0</v>
      </c>
      <c r="E1658">
        <f>Month!E1658</f>
        <v>0</v>
      </c>
      <c r="F1658">
        <f>Month!F1658</f>
        <v>0</v>
      </c>
      <c r="G1658">
        <f>Month!G1658</f>
        <v>0</v>
      </c>
      <c r="H1658">
        <f>Month!H1658</f>
        <v>0</v>
      </c>
      <c r="I1658">
        <f>Month!I1658</f>
        <v>0</v>
      </c>
      <c r="J1658">
        <f>Month!J1658</f>
        <v>0</v>
      </c>
      <c r="K1658">
        <f>Month!K1658</f>
        <v>0</v>
      </c>
      <c r="L1658">
        <f>Month!L1658</f>
        <v>0</v>
      </c>
      <c r="M1658">
        <f>Month!M1658</f>
        <v>0.02</v>
      </c>
      <c r="N1658">
        <f>Month!N1658</f>
        <v>0.02</v>
      </c>
      <c r="O1658">
        <f>Month!O1658</f>
        <v>0.02</v>
      </c>
      <c r="P1658" s="82">
        <v>2</v>
      </c>
      <c r="Q1658" s="82">
        <v>2</v>
      </c>
    </row>
    <row r="1659" spans="1:17" ht="15.5">
      <c r="A1659">
        <f>Month!A1659</f>
        <v>2024</v>
      </c>
      <c r="B1659" t="str">
        <f>Month!B1659</f>
        <v>April</v>
      </c>
      <c r="C1659" t="s">
        <v>40</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
        <v>41</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
        <v>42</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
        <v>86</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
        <v>43</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
        <v>88</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
        <v>44</v>
      </c>
      <c r="D1665">
        <f>Month!D1665</f>
        <v>0.11</v>
      </c>
      <c r="E1665">
        <f>Month!E1665</f>
        <v>81.99</v>
      </c>
      <c r="F1665">
        <f>Month!F1665</f>
        <v>82.1</v>
      </c>
      <c r="G1665">
        <f>Month!G1665</f>
        <v>0.28999999999999998</v>
      </c>
      <c r="H1665">
        <f>Month!H1665</f>
        <v>84.69</v>
      </c>
      <c r="I1665">
        <f>Month!I1665</f>
        <v>45.55</v>
      </c>
      <c r="J1665">
        <f>Month!J1665</f>
        <v>4.01</v>
      </c>
      <c r="K1665">
        <f>Month!K1665</f>
        <v>162.33000000000001</v>
      </c>
      <c r="L1665">
        <f>Month!L1665</f>
        <v>6.22</v>
      </c>
      <c r="M1665">
        <f>Month!M1665</f>
        <v>74.61</v>
      </c>
      <c r="N1665">
        <f>Month!N1665</f>
        <v>377.7</v>
      </c>
      <c r="O1665">
        <f>Month!O1665</f>
        <v>459.8</v>
      </c>
      <c r="P1665" s="82">
        <v>2</v>
      </c>
      <c r="Q1665" s="82">
        <v>2</v>
      </c>
    </row>
    <row r="1666" spans="1:17" ht="15.5">
      <c r="A1666">
        <f>Month!A1666</f>
        <v>2024</v>
      </c>
      <c r="B1666" t="str">
        <f>Month!B1666</f>
        <v>April</v>
      </c>
      <c r="C1666" t="s">
        <v>45</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
        <v>46</v>
      </c>
      <c r="D1667">
        <f>Month!D1667</f>
        <v>1054.0999999999999</v>
      </c>
      <c r="E1667">
        <f>Month!E1667</f>
        <v>0</v>
      </c>
      <c r="F1667">
        <f>Month!F1667</f>
        <v>1054.0999999999999</v>
      </c>
      <c r="G1667">
        <f>Month!G1667</f>
        <v>1.6</v>
      </c>
      <c r="H1667">
        <f>Month!H1667</f>
        <v>57.08</v>
      </c>
      <c r="I1667">
        <f>Month!I1667</f>
        <v>0</v>
      </c>
      <c r="J1667">
        <f>Month!J1667</f>
        <v>0</v>
      </c>
      <c r="K1667">
        <f>Month!K1667</f>
        <v>0</v>
      </c>
      <c r="L1667">
        <f>Month!L1667</f>
        <v>0</v>
      </c>
      <c r="M1667">
        <f>Month!M1667</f>
        <v>14.49</v>
      </c>
      <c r="N1667">
        <f>Month!N1667</f>
        <v>73.17</v>
      </c>
      <c r="O1667">
        <f>Month!O1667</f>
        <v>1127.27</v>
      </c>
      <c r="P1667" s="82">
        <v>2</v>
      </c>
      <c r="Q1667" s="82">
        <v>2</v>
      </c>
    </row>
    <row r="1668" spans="1:17" ht="15.5">
      <c r="A1668">
        <f>Month!A1668</f>
        <v>2024</v>
      </c>
      <c r="B1668" t="str">
        <f>Month!B1668</f>
        <v>April</v>
      </c>
      <c r="C1668" t="s">
        <v>89</v>
      </c>
      <c r="D1668">
        <f>Month!D1668</f>
        <v>0</v>
      </c>
      <c r="E1668">
        <f>Month!E1668</f>
        <v>0</v>
      </c>
      <c r="F1668">
        <f>Month!F1668</f>
        <v>0</v>
      </c>
      <c r="G1668">
        <f>Month!G1668</f>
        <v>0</v>
      </c>
      <c r="H1668">
        <f>Month!H1668</f>
        <v>0</v>
      </c>
      <c r="I1668">
        <f>Month!I1668</f>
        <v>0</v>
      </c>
      <c r="J1668">
        <f>Month!J1668</f>
        <v>0</v>
      </c>
      <c r="K1668">
        <f>Month!K1668</f>
        <v>35.950000000000003</v>
      </c>
      <c r="L1668">
        <f>Month!L1668</f>
        <v>0</v>
      </c>
      <c r="M1668">
        <f>Month!M1668</f>
        <v>0</v>
      </c>
      <c r="N1668">
        <f>Month!N1668</f>
        <v>35.950000000000003</v>
      </c>
      <c r="O1668">
        <f>Month!O1668</f>
        <v>35.950000000000003</v>
      </c>
      <c r="P1668" s="82">
        <v>2</v>
      </c>
      <c r="Q1668" s="82">
        <v>2</v>
      </c>
    </row>
    <row r="1669" spans="1:17" ht="15.5">
      <c r="A1669">
        <f>Month!A1669</f>
        <v>2024</v>
      </c>
      <c r="B1669" t="str">
        <f>Month!B1669</f>
        <v>April</v>
      </c>
      <c r="C1669" t="s">
        <v>47</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
        <v>48</v>
      </c>
      <c r="D1670">
        <f>Month!D1670</f>
        <v>0</v>
      </c>
      <c r="E1670">
        <f>Month!E1670</f>
        <v>32.6</v>
      </c>
      <c r="F1670">
        <f>Month!F1670</f>
        <v>32.6</v>
      </c>
      <c r="G1670">
        <f>Month!G1670</f>
        <v>0</v>
      </c>
      <c r="H1670">
        <f>Month!H1670</f>
        <v>0</v>
      </c>
      <c r="I1670">
        <f>Month!I1670</f>
        <v>111.92</v>
      </c>
      <c r="J1670">
        <f>Month!J1670</f>
        <v>0</v>
      </c>
      <c r="K1670">
        <f>Month!K1670</f>
        <v>126.34</v>
      </c>
      <c r="L1670">
        <f>Month!L1670</f>
        <v>0</v>
      </c>
      <c r="M1670">
        <f>Month!M1670</f>
        <v>0</v>
      </c>
      <c r="N1670">
        <f>Month!N1670</f>
        <v>238.26</v>
      </c>
      <c r="O1670">
        <f>Month!O1670</f>
        <v>270.86</v>
      </c>
      <c r="P1670" s="82">
        <v>2</v>
      </c>
      <c r="Q1670" s="82">
        <v>2</v>
      </c>
    </row>
    <row r="1671" spans="1:17" ht="15.5">
      <c r="A1671">
        <f>Month!A1671</f>
        <v>2024</v>
      </c>
      <c r="B1671" t="str">
        <f>Month!B1671</f>
        <v>April</v>
      </c>
      <c r="C1671" t="s">
        <v>87</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
        <v>49</v>
      </c>
      <c r="D1672">
        <f>Month!D1672</f>
        <v>0.09</v>
      </c>
      <c r="E1672">
        <f>Month!E1672</f>
        <v>23.17</v>
      </c>
      <c r="F1672">
        <f>Month!F1672</f>
        <v>23.26</v>
      </c>
      <c r="G1672">
        <f>Month!G1672</f>
        <v>0</v>
      </c>
      <c r="H1672">
        <f>Month!H1672</f>
        <v>0.15</v>
      </c>
      <c r="I1672">
        <f>Month!I1672</f>
        <v>13.07</v>
      </c>
      <c r="J1672">
        <f>Month!J1672</f>
        <v>0</v>
      </c>
      <c r="K1672">
        <f>Month!K1672</f>
        <v>0</v>
      </c>
      <c r="L1672">
        <f>Month!L1672</f>
        <v>0</v>
      </c>
      <c r="M1672">
        <f>Month!M1672</f>
        <v>7.48</v>
      </c>
      <c r="N1672">
        <f>Month!N1672</f>
        <v>20.7</v>
      </c>
      <c r="O1672">
        <f>Month!O1672</f>
        <v>43.96</v>
      </c>
      <c r="P1672" s="82">
        <v>2</v>
      </c>
      <c r="Q1672" s="82">
        <v>2</v>
      </c>
    </row>
    <row r="1673" spans="1:17" ht="15.5">
      <c r="A1673">
        <f>Month!A1673</f>
        <v>2024</v>
      </c>
      <c r="B1673" t="str">
        <f>Month!B1673</f>
        <v>April</v>
      </c>
      <c r="C1673" t="s">
        <v>50</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
        <v>51</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
        <v>52</v>
      </c>
      <c r="D1675">
        <f>Month!D1675</f>
        <v>1123.6300000000001</v>
      </c>
      <c r="E1675">
        <f>Month!E1675</f>
        <v>0</v>
      </c>
      <c r="F1675">
        <f>Month!F1675</f>
        <v>1123.6300000000001</v>
      </c>
      <c r="G1675">
        <f>Month!G1675</f>
        <v>0</v>
      </c>
      <c r="H1675">
        <f>Month!H1675</f>
        <v>0</v>
      </c>
      <c r="I1675">
        <f>Month!I1675</f>
        <v>39.659999999999997</v>
      </c>
      <c r="J1675">
        <f>Month!J1675</f>
        <v>0</v>
      </c>
      <c r="K1675">
        <f>Month!K1675</f>
        <v>461.14</v>
      </c>
      <c r="L1675">
        <f>Month!L1675</f>
        <v>0</v>
      </c>
      <c r="M1675">
        <f>Month!M1675</f>
        <v>10.75</v>
      </c>
      <c r="N1675">
        <f>Month!N1675</f>
        <v>511.55</v>
      </c>
      <c r="O1675">
        <f>Month!O1675</f>
        <v>1635.18</v>
      </c>
      <c r="P1675" s="82">
        <v>2</v>
      </c>
      <c r="Q1675" s="82">
        <v>2</v>
      </c>
    </row>
    <row r="1676" spans="1:17" ht="15.5">
      <c r="A1676">
        <f>Month!A1676</f>
        <v>2024</v>
      </c>
      <c r="B1676" t="str">
        <f>Month!B1676</f>
        <v>April</v>
      </c>
      <c r="C1676" t="s">
        <v>69</v>
      </c>
      <c r="D1676">
        <f>Month!D1676</f>
        <v>311.68</v>
      </c>
      <c r="E1676">
        <f>Month!E1676</f>
        <v>126.15</v>
      </c>
      <c r="F1676">
        <f>Month!F1676</f>
        <v>437.83</v>
      </c>
      <c r="G1676">
        <f>Month!G1676</f>
        <v>61.23</v>
      </c>
      <c r="H1676">
        <f>Month!H1676</f>
        <v>90.6</v>
      </c>
      <c r="I1676">
        <f>Month!I1676</f>
        <v>0</v>
      </c>
      <c r="J1676">
        <f>Month!J1676</f>
        <v>12.08</v>
      </c>
      <c r="K1676">
        <f>Month!K1676</f>
        <v>4.8</v>
      </c>
      <c r="L1676">
        <f>Month!L1676</f>
        <v>0</v>
      </c>
      <c r="M1676">
        <f>Month!M1676</f>
        <v>8.51</v>
      </c>
      <c r="N1676">
        <f>Month!N1676</f>
        <v>177.22</v>
      </c>
      <c r="O1676">
        <f>Month!O1676</f>
        <v>615.04999999999995</v>
      </c>
      <c r="P1676" s="82">
        <v>2</v>
      </c>
      <c r="Q1676" s="82">
        <v>2</v>
      </c>
    </row>
    <row r="1677" spans="1:17" ht="15.5">
      <c r="A1677" s="132">
        <f>Month!A1677</f>
        <v>2024</v>
      </c>
      <c r="B1677" t="str">
        <f>Month!B1677</f>
        <v>April</v>
      </c>
      <c r="C1677" s="132" t="s">
        <v>128</v>
      </c>
      <c r="D1677">
        <f>Month!D1677</f>
        <v>3452.1</v>
      </c>
      <c r="E1677">
        <f>Month!E1677</f>
        <v>370.2</v>
      </c>
      <c r="F1677">
        <f>Month!F1677</f>
        <v>3822.3</v>
      </c>
      <c r="G1677">
        <f>Month!G1677</f>
        <v>63.41</v>
      </c>
      <c r="H1677">
        <f>Month!H1677</f>
        <v>392.33</v>
      </c>
      <c r="I1677">
        <f>Month!I1677</f>
        <v>885.16</v>
      </c>
      <c r="J1677">
        <f>Month!J1677</f>
        <v>28.82</v>
      </c>
      <c r="K1677">
        <f>Month!K1677</f>
        <v>1200.96</v>
      </c>
      <c r="L1677">
        <f>Month!L1677</f>
        <v>12.3</v>
      </c>
      <c r="M1677">
        <f>Month!M1677</f>
        <v>185.89</v>
      </c>
      <c r="N1677">
        <f>Month!N1677</f>
        <v>2768.87</v>
      </c>
      <c r="O1677">
        <f>Month!O1677</f>
        <v>6591.17</v>
      </c>
      <c r="P1677" s="82">
        <v>2</v>
      </c>
      <c r="Q1677" s="82">
        <v>2</v>
      </c>
    </row>
    <row r="1678" spans="1:17" ht="15.5">
      <c r="A1678">
        <f>Month!A1678</f>
        <v>2024</v>
      </c>
      <c r="B1678" t="str">
        <f>Month!B1678</f>
        <v>May</v>
      </c>
      <c r="C1678" t="s">
        <v>37</v>
      </c>
      <c r="D1678">
        <f>Month!D1678</f>
        <v>0</v>
      </c>
      <c r="E1678">
        <f>Month!E1678</f>
        <v>0</v>
      </c>
      <c r="F1678">
        <f>Month!F1678</f>
        <v>0</v>
      </c>
      <c r="G1678">
        <f>Month!G1678</f>
        <v>0.05</v>
      </c>
      <c r="H1678">
        <f>Month!H1678</f>
        <v>145.56</v>
      </c>
      <c r="I1678">
        <f>Month!I1678</f>
        <v>0</v>
      </c>
      <c r="J1678">
        <f>Month!J1678</f>
        <v>0</v>
      </c>
      <c r="K1678">
        <f>Month!K1678</f>
        <v>174.12</v>
      </c>
      <c r="L1678">
        <f>Month!L1678</f>
        <v>0</v>
      </c>
      <c r="M1678">
        <f>Month!M1678</f>
        <v>10.88</v>
      </c>
      <c r="N1678">
        <f>Month!N1678</f>
        <v>330.61</v>
      </c>
      <c r="O1678">
        <f>Month!O1678</f>
        <v>330.61</v>
      </c>
      <c r="P1678" s="82">
        <v>2</v>
      </c>
      <c r="Q1678" s="82">
        <v>2</v>
      </c>
    </row>
    <row r="1679" spans="1:17" ht="15.5">
      <c r="A1679">
        <f>Month!A1679</f>
        <v>2024</v>
      </c>
      <c r="B1679" t="str">
        <f>Month!B1679</f>
        <v>May</v>
      </c>
      <c r="C1679" t="s">
        <v>38</v>
      </c>
      <c r="D1679">
        <f>Month!D1679</f>
        <v>143.91999999999999</v>
      </c>
      <c r="E1679">
        <f>Month!E1679</f>
        <v>0</v>
      </c>
      <c r="F1679">
        <f>Month!F1679</f>
        <v>143.91999999999999</v>
      </c>
      <c r="G1679">
        <f>Month!G1679</f>
        <v>0</v>
      </c>
      <c r="H1679">
        <f>Month!H1679</f>
        <v>0</v>
      </c>
      <c r="I1679">
        <f>Month!I1679</f>
        <v>0</v>
      </c>
      <c r="J1679">
        <f>Month!J1679</f>
        <v>0</v>
      </c>
      <c r="K1679">
        <f>Month!K1679</f>
        <v>0</v>
      </c>
      <c r="L1679">
        <f>Month!L1679</f>
        <v>0</v>
      </c>
      <c r="M1679">
        <f>Month!M1679</f>
        <v>0.18</v>
      </c>
      <c r="N1679">
        <f>Month!N1679</f>
        <v>0.18</v>
      </c>
      <c r="O1679">
        <f>Month!O1679</f>
        <v>144.1</v>
      </c>
      <c r="P1679" s="82">
        <v>2</v>
      </c>
      <c r="Q1679" s="82">
        <v>2</v>
      </c>
    </row>
    <row r="1680" spans="1:17" ht="15.5">
      <c r="A1680">
        <f>Month!A1680</f>
        <v>2024</v>
      </c>
      <c r="B1680" t="str">
        <f>Month!B1680</f>
        <v>May</v>
      </c>
      <c r="C1680" t="s">
        <v>39</v>
      </c>
      <c r="D1680">
        <f>Month!D1680</f>
        <v>0</v>
      </c>
      <c r="E1680">
        <f>Month!E1680</f>
        <v>0</v>
      </c>
      <c r="F1680">
        <f>Month!F1680</f>
        <v>0</v>
      </c>
      <c r="G1680">
        <f>Month!G1680</f>
        <v>0</v>
      </c>
      <c r="H1680">
        <f>Month!H1680</f>
        <v>0</v>
      </c>
      <c r="I1680">
        <f>Month!I1680</f>
        <v>0</v>
      </c>
      <c r="J1680">
        <f>Month!J1680</f>
        <v>0</v>
      </c>
      <c r="K1680">
        <f>Month!K1680</f>
        <v>0</v>
      </c>
      <c r="L1680">
        <f>Month!L1680</f>
        <v>0</v>
      </c>
      <c r="M1680">
        <f>Month!M1680</f>
        <v>0.03</v>
      </c>
      <c r="N1680">
        <f>Month!N1680</f>
        <v>0.03</v>
      </c>
      <c r="O1680">
        <f>Month!O1680</f>
        <v>0.03</v>
      </c>
      <c r="P1680" s="82">
        <v>2</v>
      </c>
      <c r="Q1680" s="82">
        <v>2</v>
      </c>
    </row>
    <row r="1681" spans="1:17" ht="15.5">
      <c r="A1681">
        <f>Month!A1681</f>
        <v>2024</v>
      </c>
      <c r="B1681" t="str">
        <f>Month!B1681</f>
        <v>May</v>
      </c>
      <c r="C1681" t="s">
        <v>40</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
        <v>41</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
        <v>42</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
        <v>86</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
        <v>43</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
        <v>88</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
        <v>44</v>
      </c>
      <c r="D1687">
        <f>Month!D1687</f>
        <v>0.14000000000000001</v>
      </c>
      <c r="E1687">
        <f>Month!E1687</f>
        <v>154.02000000000001</v>
      </c>
      <c r="F1687">
        <f>Month!F1687</f>
        <v>154.16</v>
      </c>
      <c r="G1687">
        <f>Month!G1687</f>
        <v>0.1</v>
      </c>
      <c r="H1687">
        <f>Month!H1687</f>
        <v>141.76</v>
      </c>
      <c r="I1687">
        <f>Month!I1687</f>
        <v>43.92</v>
      </c>
      <c r="J1687">
        <f>Month!J1687</f>
        <v>0</v>
      </c>
      <c r="K1687">
        <f>Month!K1687</f>
        <v>152.41</v>
      </c>
      <c r="L1687">
        <f>Month!L1687</f>
        <v>0</v>
      </c>
      <c r="M1687">
        <f>Month!M1687</f>
        <v>71.38</v>
      </c>
      <c r="N1687">
        <f>Month!N1687</f>
        <v>409.57</v>
      </c>
      <c r="O1687">
        <f>Month!O1687</f>
        <v>563.73</v>
      </c>
      <c r="P1687" s="82">
        <v>2</v>
      </c>
      <c r="Q1687" s="82">
        <v>2</v>
      </c>
    </row>
    <row r="1688" spans="1:17" ht="15.5">
      <c r="A1688">
        <f>Month!A1688</f>
        <v>2024</v>
      </c>
      <c r="B1688" t="str">
        <f>Month!B1688</f>
        <v>May</v>
      </c>
      <c r="C1688" t="s">
        <v>45</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
        <v>46</v>
      </c>
      <c r="D1689">
        <f>Month!D1689</f>
        <v>897.38</v>
      </c>
      <c r="E1689">
        <f>Month!E1689</f>
        <v>0</v>
      </c>
      <c r="F1689">
        <f>Month!F1689</f>
        <v>897.38</v>
      </c>
      <c r="G1689">
        <f>Month!G1689</f>
        <v>0</v>
      </c>
      <c r="H1689">
        <f>Month!H1689</f>
        <v>40.14</v>
      </c>
      <c r="I1689">
        <f>Month!I1689</f>
        <v>0</v>
      </c>
      <c r="J1689">
        <f>Month!J1689</f>
        <v>0</v>
      </c>
      <c r="K1689">
        <f>Month!K1689</f>
        <v>0</v>
      </c>
      <c r="L1689">
        <f>Month!L1689</f>
        <v>0</v>
      </c>
      <c r="M1689">
        <f>Month!M1689</f>
        <v>0.02</v>
      </c>
      <c r="N1689">
        <f>Month!N1689</f>
        <v>40.159999999999997</v>
      </c>
      <c r="O1689">
        <f>Month!O1689</f>
        <v>937.54</v>
      </c>
      <c r="P1689" s="82">
        <v>2</v>
      </c>
      <c r="Q1689" s="82">
        <v>2</v>
      </c>
    </row>
    <row r="1690" spans="1:17" ht="15.5">
      <c r="A1690">
        <f>Month!A1690</f>
        <v>2024</v>
      </c>
      <c r="B1690" t="str">
        <f>Month!B1690</f>
        <v>May</v>
      </c>
      <c r="C1690" t="s">
        <v>89</v>
      </c>
      <c r="D1690">
        <f>Month!D1690</f>
        <v>0</v>
      </c>
      <c r="E1690">
        <f>Month!E1690</f>
        <v>0</v>
      </c>
      <c r="F1690">
        <f>Month!F1690</f>
        <v>0</v>
      </c>
      <c r="G1690">
        <f>Month!G1690</f>
        <v>0</v>
      </c>
      <c r="H1690">
        <f>Month!H1690</f>
        <v>0</v>
      </c>
      <c r="I1690">
        <f>Month!I1690</f>
        <v>0</v>
      </c>
      <c r="J1690">
        <f>Month!J1690</f>
        <v>0</v>
      </c>
      <c r="K1690">
        <f>Month!K1690</f>
        <v>3.1</v>
      </c>
      <c r="L1690">
        <f>Month!L1690</f>
        <v>0</v>
      </c>
      <c r="M1690">
        <f>Month!M1690</f>
        <v>0</v>
      </c>
      <c r="N1690">
        <f>Month!N1690</f>
        <v>3.1</v>
      </c>
      <c r="O1690">
        <f>Month!O1690</f>
        <v>3.1</v>
      </c>
      <c r="P1690" s="82">
        <v>2</v>
      </c>
      <c r="Q1690" s="82">
        <v>2</v>
      </c>
    </row>
    <row r="1691" spans="1:17" ht="15.5">
      <c r="A1691">
        <f>Month!A1691</f>
        <v>2024</v>
      </c>
      <c r="B1691" t="str">
        <f>Month!B1691</f>
        <v>May</v>
      </c>
      <c r="C1691" t="s">
        <v>47</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
        <v>48</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
        <v>87</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
        <v>49</v>
      </c>
      <c r="D1694">
        <f>Month!D1694</f>
        <v>0.08</v>
      </c>
      <c r="E1694">
        <f>Month!E1694</f>
        <v>0</v>
      </c>
      <c r="F1694">
        <f>Month!F1694</f>
        <v>0.08</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79.25</v>
      </c>
      <c r="P1694" s="82">
        <v>2</v>
      </c>
      <c r="Q1694" s="82">
        <v>2</v>
      </c>
    </row>
    <row r="1695" spans="1:17" ht="15.5">
      <c r="A1695">
        <f>Month!A1695</f>
        <v>2024</v>
      </c>
      <c r="B1695" t="str">
        <f>Month!B1695</f>
        <v>May</v>
      </c>
      <c r="C1695" t="s">
        <v>50</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
        <v>51</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
        <v>52</v>
      </c>
      <c r="D1697">
        <f>Month!D1697</f>
        <v>1652.66</v>
      </c>
      <c r="E1697">
        <f>Month!E1697</f>
        <v>0</v>
      </c>
      <c r="F1697">
        <f>Month!F1697</f>
        <v>1652.66</v>
      </c>
      <c r="G1697">
        <f>Month!G1697</f>
        <v>0</v>
      </c>
      <c r="H1697">
        <f>Month!H1697</f>
        <v>3.57</v>
      </c>
      <c r="I1697">
        <f>Month!I1697</f>
        <v>42.37</v>
      </c>
      <c r="J1697">
        <f>Month!J1697</f>
        <v>0</v>
      </c>
      <c r="K1697">
        <f>Month!K1697</f>
        <v>400.88</v>
      </c>
      <c r="L1697">
        <f>Month!L1697</f>
        <v>0</v>
      </c>
      <c r="M1697">
        <f>Month!M1697</f>
        <v>13.18</v>
      </c>
      <c r="N1697">
        <f>Month!N1697</f>
        <v>460</v>
      </c>
      <c r="O1697">
        <f>Month!O1697</f>
        <v>2112.66</v>
      </c>
      <c r="P1697" s="82">
        <v>2</v>
      </c>
      <c r="Q1697" s="82">
        <v>2</v>
      </c>
    </row>
    <row r="1698" spans="1:17" ht="15.5">
      <c r="A1698">
        <f>Month!A1698</f>
        <v>2024</v>
      </c>
      <c r="B1698" t="str">
        <f>Month!B1698</f>
        <v>May</v>
      </c>
      <c r="C1698" t="s">
        <v>69</v>
      </c>
      <c r="D1698">
        <f>Month!D1698</f>
        <v>757.63</v>
      </c>
      <c r="E1698">
        <f>Month!E1698</f>
        <v>68.28</v>
      </c>
      <c r="F1698">
        <f>Month!F1698</f>
        <v>825.91</v>
      </c>
      <c r="G1698">
        <f>Month!G1698</f>
        <v>52.55</v>
      </c>
      <c r="H1698">
        <f>Month!H1698</f>
        <v>82.88</v>
      </c>
      <c r="I1698">
        <f>Month!I1698</f>
        <v>196.68</v>
      </c>
      <c r="J1698">
        <f>Month!J1698</f>
        <v>3</v>
      </c>
      <c r="K1698">
        <f>Month!K1698</f>
        <v>117.99</v>
      </c>
      <c r="L1698">
        <f>Month!L1698</f>
        <v>0</v>
      </c>
      <c r="M1698">
        <f>Month!M1698</f>
        <v>13.06</v>
      </c>
      <c r="N1698">
        <f>Month!N1698</f>
        <v>466.16</v>
      </c>
      <c r="O1698">
        <f>Month!O1698</f>
        <v>1292.07</v>
      </c>
      <c r="P1698" s="82">
        <v>2</v>
      </c>
      <c r="Q1698" s="82">
        <v>2</v>
      </c>
    </row>
    <row r="1699" spans="1:17" ht="15.5">
      <c r="A1699" s="132">
        <f>Month!A1699</f>
        <v>2024</v>
      </c>
      <c r="B1699" t="str">
        <f>Month!B1699</f>
        <v>May</v>
      </c>
      <c r="C1699" s="132" t="s">
        <v>128</v>
      </c>
      <c r="D1699">
        <f>Month!D1699</f>
        <v>3950.27</v>
      </c>
      <c r="E1699">
        <f>Month!E1699</f>
        <v>332.11</v>
      </c>
      <c r="F1699">
        <f>Month!F1699</f>
        <v>4282.38</v>
      </c>
      <c r="G1699">
        <f>Month!G1699</f>
        <v>52.77</v>
      </c>
      <c r="H1699">
        <f>Month!H1699</f>
        <v>501.51</v>
      </c>
      <c r="I1699">
        <f>Month!I1699</f>
        <v>864.82</v>
      </c>
      <c r="J1699">
        <f>Month!J1699</f>
        <v>8.67</v>
      </c>
      <c r="K1699">
        <f>Month!K1699</f>
        <v>1075.8900000000001</v>
      </c>
      <c r="L1699">
        <f>Month!L1699</f>
        <v>11.02</v>
      </c>
      <c r="M1699">
        <f>Month!M1699</f>
        <v>165.82</v>
      </c>
      <c r="N1699">
        <f>Month!N1699</f>
        <v>2680.5</v>
      </c>
      <c r="O1699">
        <f>Month!O1699</f>
        <v>6962.88</v>
      </c>
      <c r="P1699" s="82">
        <v>2</v>
      </c>
      <c r="Q1699" s="82">
        <v>2</v>
      </c>
    </row>
    <row r="1700" spans="1:17" ht="15.5">
      <c r="A1700">
        <f>Month!A1700</f>
        <v>2024</v>
      </c>
      <c r="B1700" t="str">
        <f>Month!B1700</f>
        <v>June</v>
      </c>
      <c r="C1700" t="s">
        <v>37</v>
      </c>
      <c r="D1700">
        <f>Month!D1700</f>
        <v>0</v>
      </c>
      <c r="E1700">
        <f>Month!E1700</f>
        <v>0</v>
      </c>
      <c r="F1700">
        <f>Month!F1700</f>
        <v>0</v>
      </c>
      <c r="G1700">
        <f>Month!G1700</f>
        <v>3.66</v>
      </c>
      <c r="H1700">
        <f>Month!H1700</f>
        <v>104.24</v>
      </c>
      <c r="I1700">
        <f>Month!I1700</f>
        <v>0</v>
      </c>
      <c r="J1700">
        <f>Month!J1700</f>
        <v>0</v>
      </c>
      <c r="K1700">
        <f>Month!K1700</f>
        <v>267.91000000000003</v>
      </c>
      <c r="L1700">
        <f>Month!L1700</f>
        <v>0</v>
      </c>
      <c r="M1700">
        <f>Month!M1700</f>
        <v>12.71</v>
      </c>
      <c r="N1700">
        <f>Month!N1700</f>
        <v>388.52</v>
      </c>
      <c r="O1700">
        <f>Month!O1700</f>
        <v>388.52</v>
      </c>
      <c r="P1700" s="82">
        <v>2</v>
      </c>
      <c r="Q1700" s="82">
        <v>2</v>
      </c>
    </row>
    <row r="1701" spans="1:17" ht="15.5">
      <c r="A1701">
        <f>Month!A1701</f>
        <v>2024</v>
      </c>
      <c r="B1701" t="str">
        <f>Month!B1701</f>
        <v>June</v>
      </c>
      <c r="C1701" t="s">
        <v>38</v>
      </c>
      <c r="D1701">
        <f>Month!D1701</f>
        <v>0</v>
      </c>
      <c r="E1701">
        <f>Month!E1701</f>
        <v>0</v>
      </c>
      <c r="F1701">
        <f>Month!F1701</f>
        <v>0</v>
      </c>
      <c r="G1701">
        <f>Month!G1701</f>
        <v>0</v>
      </c>
      <c r="H1701">
        <f>Month!H1701</f>
        <v>0</v>
      </c>
      <c r="I1701">
        <f>Month!I1701</f>
        <v>0</v>
      </c>
      <c r="J1701">
        <f>Month!J1701</f>
        <v>0</v>
      </c>
      <c r="K1701">
        <f>Month!K1701</f>
        <v>0</v>
      </c>
      <c r="L1701">
        <f>Month!L1701</f>
        <v>0</v>
      </c>
      <c r="M1701">
        <f>Month!M1701</f>
        <v>0.23</v>
      </c>
      <c r="N1701">
        <f>Month!N1701</f>
        <v>0.23</v>
      </c>
      <c r="O1701">
        <f>Month!O1701</f>
        <v>0.23</v>
      </c>
      <c r="P1701" s="82">
        <v>2</v>
      </c>
      <c r="Q1701" s="82">
        <v>2</v>
      </c>
    </row>
    <row r="1702" spans="1:17" ht="15.5">
      <c r="A1702">
        <f>Month!A1702</f>
        <v>2024</v>
      </c>
      <c r="B1702" t="str">
        <f>Month!B1702</f>
        <v>June</v>
      </c>
      <c r="C1702" t="s">
        <v>39</v>
      </c>
      <c r="D1702">
        <f>Month!D1702</f>
        <v>0</v>
      </c>
      <c r="E1702">
        <f>Month!E1702</f>
        <v>0</v>
      </c>
      <c r="F1702">
        <f>Month!F1702</f>
        <v>0</v>
      </c>
      <c r="G1702">
        <f>Month!G1702</f>
        <v>0</v>
      </c>
      <c r="H1702">
        <f>Month!H1702</f>
        <v>2.57</v>
      </c>
      <c r="I1702">
        <f>Month!I1702</f>
        <v>0</v>
      </c>
      <c r="J1702">
        <f>Month!J1702</f>
        <v>0</v>
      </c>
      <c r="K1702">
        <f>Month!K1702</f>
        <v>0</v>
      </c>
      <c r="L1702">
        <f>Month!L1702</f>
        <v>0</v>
      </c>
      <c r="M1702">
        <f>Month!M1702</f>
        <v>0.02</v>
      </c>
      <c r="N1702">
        <f>Month!N1702</f>
        <v>2.59</v>
      </c>
      <c r="O1702">
        <f>Month!O1702</f>
        <v>2.59</v>
      </c>
      <c r="P1702" s="82">
        <v>2</v>
      </c>
      <c r="Q1702" s="82">
        <v>2</v>
      </c>
    </row>
    <row r="1703" spans="1:17" ht="15.5">
      <c r="A1703">
        <f>Month!A1703</f>
        <v>2024</v>
      </c>
      <c r="B1703" t="str">
        <f>Month!B1703</f>
        <v>June</v>
      </c>
      <c r="C1703" t="s">
        <v>40</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
        <v>41</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
        <v>42</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
        <v>86</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
        <v>43</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
        <v>88</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
        <v>44</v>
      </c>
      <c r="D1709">
        <f>Month!D1709</f>
        <v>0</v>
      </c>
      <c r="E1709">
        <f>Month!E1709</f>
        <v>67.760000000000005</v>
      </c>
      <c r="F1709">
        <f>Month!F1709</f>
        <v>67.760000000000005</v>
      </c>
      <c r="G1709">
        <f>Month!G1709</f>
        <v>1.68</v>
      </c>
      <c r="H1709">
        <f>Month!H1709</f>
        <v>80.430000000000007</v>
      </c>
      <c r="I1709">
        <f>Month!I1709</f>
        <v>77.64</v>
      </c>
      <c r="J1709">
        <f>Month!J1709</f>
        <v>30.31</v>
      </c>
      <c r="K1709">
        <f>Month!K1709</f>
        <v>296.04000000000002</v>
      </c>
      <c r="L1709">
        <f>Month!L1709</f>
        <v>2.42</v>
      </c>
      <c r="M1709">
        <f>Month!M1709</f>
        <v>66.25</v>
      </c>
      <c r="N1709">
        <f>Month!N1709</f>
        <v>554.77</v>
      </c>
      <c r="O1709">
        <f>Month!O1709</f>
        <v>622.53</v>
      </c>
      <c r="P1709" s="82">
        <v>2</v>
      </c>
      <c r="Q1709" s="82">
        <v>2</v>
      </c>
    </row>
    <row r="1710" spans="1:17" ht="15.5">
      <c r="A1710">
        <f>Month!A1710</f>
        <v>2024</v>
      </c>
      <c r="B1710" t="str">
        <f>Month!B1710</f>
        <v>June</v>
      </c>
      <c r="C1710" t="s">
        <v>45</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
        <v>46</v>
      </c>
      <c r="D1711">
        <f>Month!D1711</f>
        <v>1080.0999999999999</v>
      </c>
      <c r="E1711">
        <f>Month!E1711</f>
        <v>0</v>
      </c>
      <c r="F1711">
        <f>Month!F1711</f>
        <v>1080.0999999999999</v>
      </c>
      <c r="G1711">
        <f>Month!G1711</f>
        <v>0</v>
      </c>
      <c r="H1711">
        <f>Month!H1711</f>
        <v>57.41</v>
      </c>
      <c r="I1711">
        <f>Month!I1711</f>
        <v>0</v>
      </c>
      <c r="J1711">
        <f>Month!J1711</f>
        <v>0</v>
      </c>
      <c r="K1711">
        <f>Month!K1711</f>
        <v>0</v>
      </c>
      <c r="L1711">
        <f>Month!L1711</f>
        <v>0</v>
      </c>
      <c r="M1711">
        <f>Month!M1711</f>
        <v>22.61</v>
      </c>
      <c r="N1711">
        <f>Month!N1711</f>
        <v>80.02</v>
      </c>
      <c r="O1711">
        <f>Month!O1711</f>
        <v>1160.1199999999999</v>
      </c>
      <c r="P1711" s="82">
        <v>2</v>
      </c>
      <c r="Q1711" s="82">
        <v>2</v>
      </c>
    </row>
    <row r="1712" spans="1:17" ht="15.5">
      <c r="A1712">
        <f>Month!A1712</f>
        <v>2024</v>
      </c>
      <c r="B1712" t="str">
        <f>Month!B1712</f>
        <v>June</v>
      </c>
      <c r="C1712" t="s">
        <v>89</v>
      </c>
      <c r="D1712">
        <f>Month!D1712</f>
        <v>0</v>
      </c>
      <c r="E1712">
        <f>Month!E1712</f>
        <v>0</v>
      </c>
      <c r="F1712">
        <f>Month!F1712</f>
        <v>0</v>
      </c>
      <c r="G1712">
        <f>Month!G1712</f>
        <v>0</v>
      </c>
      <c r="H1712">
        <f>Month!H1712</f>
        <v>0</v>
      </c>
      <c r="I1712">
        <f>Month!I1712</f>
        <v>0</v>
      </c>
      <c r="J1712">
        <f>Month!J1712</f>
        <v>0</v>
      </c>
      <c r="K1712">
        <f>Month!K1712</f>
        <v>3.1</v>
      </c>
      <c r="L1712">
        <f>Month!L1712</f>
        <v>0</v>
      </c>
      <c r="M1712">
        <f>Month!M1712</f>
        <v>0</v>
      </c>
      <c r="N1712">
        <f>Month!N1712</f>
        <v>3.1</v>
      </c>
      <c r="O1712">
        <f>Month!O1712</f>
        <v>3.1</v>
      </c>
      <c r="P1712" s="82">
        <v>2</v>
      </c>
      <c r="Q1712" s="82">
        <v>2</v>
      </c>
    </row>
    <row r="1713" spans="1:17" ht="15.5">
      <c r="A1713">
        <f>Month!A1713</f>
        <v>2024</v>
      </c>
      <c r="B1713" t="str">
        <f>Month!B1713</f>
        <v>June</v>
      </c>
      <c r="C1713" t="s">
        <v>47</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
        <v>48</v>
      </c>
      <c r="D1714">
        <f>Month!D1714</f>
        <v>0</v>
      </c>
      <c r="E1714">
        <f>Month!E1714</f>
        <v>34.28</v>
      </c>
      <c r="F1714">
        <f>Month!F1714</f>
        <v>34.28</v>
      </c>
      <c r="G1714">
        <f>Month!G1714</f>
        <v>0</v>
      </c>
      <c r="H1714">
        <f>Month!H1714</f>
        <v>0</v>
      </c>
      <c r="I1714">
        <f>Month!I1714</f>
        <v>0</v>
      </c>
      <c r="J1714">
        <f>Month!J1714</f>
        <v>0</v>
      </c>
      <c r="K1714">
        <f>Month!K1714</f>
        <v>127.79</v>
      </c>
      <c r="L1714">
        <f>Month!L1714</f>
        <v>0</v>
      </c>
      <c r="M1714">
        <f>Month!M1714</f>
        <v>0</v>
      </c>
      <c r="N1714">
        <f>Month!N1714</f>
        <v>127.79</v>
      </c>
      <c r="O1714">
        <f>Month!O1714</f>
        <v>162.07</v>
      </c>
      <c r="P1714" s="82">
        <v>2</v>
      </c>
      <c r="Q1714" s="82">
        <v>2</v>
      </c>
    </row>
    <row r="1715" spans="1:17" ht="15.5">
      <c r="A1715">
        <f>Month!A1715</f>
        <v>2024</v>
      </c>
      <c r="B1715" t="str">
        <f>Month!B1715</f>
        <v>June</v>
      </c>
      <c r="C1715" t="s">
        <v>87</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
        <v>49</v>
      </c>
      <c r="D1716">
        <f>Month!D1716</f>
        <v>0</v>
      </c>
      <c r="E1716">
        <f>Month!E1716</f>
        <v>74.73</v>
      </c>
      <c r="F1716">
        <f>Month!F1716</f>
        <v>74.73</v>
      </c>
      <c r="G1716">
        <f>Month!G1716</f>
        <v>0</v>
      </c>
      <c r="H1716">
        <f>Month!H1716</f>
        <v>2.27</v>
      </c>
      <c r="I1716">
        <f>Month!I1716</f>
        <v>25.23</v>
      </c>
      <c r="J1716">
        <f>Month!J1716</f>
        <v>0</v>
      </c>
      <c r="K1716">
        <f>Month!K1716</f>
        <v>38.39</v>
      </c>
      <c r="L1716">
        <f>Month!L1716</f>
        <v>0</v>
      </c>
      <c r="M1716">
        <f>Month!M1716</f>
        <v>3.68</v>
      </c>
      <c r="N1716">
        <f>Month!N1716</f>
        <v>69.569999999999993</v>
      </c>
      <c r="O1716">
        <f>Month!O1716</f>
        <v>144.30000000000001</v>
      </c>
      <c r="P1716" s="82">
        <v>2</v>
      </c>
      <c r="Q1716" s="82">
        <v>2</v>
      </c>
    </row>
    <row r="1717" spans="1:17" ht="15.5">
      <c r="A1717">
        <f>Month!A1717</f>
        <v>2024</v>
      </c>
      <c r="B1717" t="str">
        <f>Month!B1717</f>
        <v>June</v>
      </c>
      <c r="C1717" t="s">
        <v>50</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
        <v>51</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
        <v>52</v>
      </c>
      <c r="D1719">
        <f>Month!D1719</f>
        <v>1221.55</v>
      </c>
      <c r="E1719">
        <f>Month!E1719</f>
        <v>0</v>
      </c>
      <c r="F1719">
        <f>Month!F1719</f>
        <v>1221.55</v>
      </c>
      <c r="G1719">
        <f>Month!G1719</f>
        <v>0</v>
      </c>
      <c r="H1719">
        <f>Month!H1719</f>
        <v>0.04</v>
      </c>
      <c r="I1719">
        <f>Month!I1719</f>
        <v>0</v>
      </c>
      <c r="J1719">
        <f>Month!J1719</f>
        <v>0</v>
      </c>
      <c r="K1719">
        <f>Month!K1719</f>
        <v>397.27</v>
      </c>
      <c r="L1719">
        <f>Month!L1719</f>
        <v>0</v>
      </c>
      <c r="M1719">
        <f>Month!M1719</f>
        <v>54.3</v>
      </c>
      <c r="N1719">
        <f>Month!N1719</f>
        <v>451.61</v>
      </c>
      <c r="O1719">
        <f>Month!O1719</f>
        <v>1673.16</v>
      </c>
      <c r="P1719" s="82">
        <v>2</v>
      </c>
      <c r="Q1719" s="82">
        <v>2</v>
      </c>
    </row>
    <row r="1720" spans="1:17" ht="15.5">
      <c r="A1720">
        <f>Month!A1720</f>
        <v>2024</v>
      </c>
      <c r="B1720" t="str">
        <f>Month!B1720</f>
        <v>June</v>
      </c>
      <c r="C1720" t="s">
        <v>69</v>
      </c>
      <c r="D1720">
        <f>Month!D1720</f>
        <v>495.95</v>
      </c>
      <c r="E1720">
        <f>Month!E1720</f>
        <v>60.13</v>
      </c>
      <c r="F1720">
        <f>Month!F1720</f>
        <v>556.08000000000004</v>
      </c>
      <c r="G1720">
        <f>Month!G1720</f>
        <v>40.869999999999997</v>
      </c>
      <c r="H1720">
        <f>Month!H1720</f>
        <v>30</v>
      </c>
      <c r="I1720">
        <f>Month!I1720</f>
        <v>15.77</v>
      </c>
      <c r="J1720">
        <f>Month!J1720</f>
        <v>3.47</v>
      </c>
      <c r="K1720">
        <f>Month!K1720</f>
        <v>31.31</v>
      </c>
      <c r="L1720">
        <f>Month!L1720</f>
        <v>0</v>
      </c>
      <c r="M1720">
        <f>Month!M1720</f>
        <v>24.56</v>
      </c>
      <c r="N1720">
        <f>Month!N1720</f>
        <v>145.97999999999999</v>
      </c>
      <c r="O1720">
        <f>Month!O1720</f>
        <v>702.06</v>
      </c>
      <c r="P1720" s="82">
        <v>2</v>
      </c>
      <c r="Q1720" s="82">
        <v>2</v>
      </c>
    </row>
    <row r="1721" spans="1:17" ht="15.5">
      <c r="A1721" s="132">
        <f>Month!A1721</f>
        <v>2024</v>
      </c>
      <c r="B1721" t="str">
        <f>Month!B1721</f>
        <v>June</v>
      </c>
      <c r="C1721" s="132" t="s">
        <v>128</v>
      </c>
      <c r="D1721">
        <f>Month!D1721</f>
        <v>3617.97</v>
      </c>
      <c r="E1721">
        <f>Month!E1721</f>
        <v>245.04</v>
      </c>
      <c r="F1721">
        <f>Month!F1721</f>
        <v>3863.01</v>
      </c>
      <c r="G1721">
        <f>Month!G1721</f>
        <v>46.29</v>
      </c>
      <c r="H1721">
        <f>Month!H1721</f>
        <v>318.85000000000002</v>
      </c>
      <c r="I1721">
        <f>Month!I1721</f>
        <v>919.52</v>
      </c>
      <c r="J1721">
        <f>Month!J1721</f>
        <v>37.17</v>
      </c>
      <c r="K1721">
        <f>Month!K1721</f>
        <v>1198.8699999999999</v>
      </c>
      <c r="L1721">
        <f>Month!L1721</f>
        <v>13.01</v>
      </c>
      <c r="M1721">
        <f>Month!M1721</f>
        <v>255.99</v>
      </c>
      <c r="N1721">
        <f>Month!N1721</f>
        <v>2789.7</v>
      </c>
      <c r="O1721">
        <f>Month!O1721</f>
        <v>6652.71</v>
      </c>
      <c r="P1721" s="82">
        <v>2</v>
      </c>
      <c r="Q1721" s="82">
        <v>2</v>
      </c>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2024-10-28T12:11:24Z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