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A7BD97ED-67FE-4E8D-A9AD-64D22B2DACFB}" xr6:coauthVersionLast="47" xr6:coauthVersionMax="47" xr10:uidLastSave="{00000000-0000-0000-0000-000000000000}"/>
  <bookViews>
    <workbookView xWindow="-110" yWindow="-110" windowWidth="19420" windowHeight="1042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Table'!$A$1:$M$25</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3" i="6" l="1"/>
  <c r="L113" i="6"/>
  <c r="K113" i="6"/>
  <c r="J113" i="6"/>
  <c r="I113" i="6"/>
  <c r="H113" i="6"/>
  <c r="G113" i="6"/>
  <c r="F113" i="6"/>
  <c r="E113" i="6"/>
  <c r="D113" i="6"/>
  <c r="C113" i="6"/>
  <c r="B113" i="6"/>
  <c r="M112" i="6"/>
  <c r="L112" i="6"/>
  <c r="K112" i="6"/>
  <c r="J112" i="6"/>
  <c r="I112" i="6"/>
  <c r="H112" i="6"/>
  <c r="G112" i="6"/>
  <c r="F112" i="6"/>
  <c r="E112" i="6"/>
  <c r="D112" i="6"/>
  <c r="C112" i="6"/>
  <c r="B112" i="6"/>
  <c r="M111" i="6" l="1"/>
  <c r="L111" i="6"/>
  <c r="K111" i="6"/>
  <c r="J111" i="6"/>
  <c r="I111" i="6"/>
  <c r="H111" i="6"/>
  <c r="G111" i="6"/>
  <c r="F111" i="6"/>
  <c r="E111" i="6"/>
  <c r="D111" i="6"/>
  <c r="C111" i="6"/>
  <c r="B111" i="6"/>
  <c r="N334" i="1"/>
  <c r="N335" i="1" s="1"/>
  <c r="N336" i="1" s="1"/>
  <c r="N337" i="1" s="1"/>
  <c r="N338" i="1" s="1"/>
  <c r="N339" i="1" s="1"/>
  <c r="N340" i="1" s="1"/>
  <c r="N341" i="1" s="1"/>
  <c r="N342" i="1" s="1"/>
  <c r="M334" i="1"/>
  <c r="M335" i="1" s="1"/>
  <c r="M336" i="1" s="1"/>
  <c r="M337" i="1" s="1"/>
  <c r="M338" i="1" s="1"/>
  <c r="M339" i="1" s="1"/>
  <c r="M340" i="1" s="1"/>
  <c r="M341" i="1" s="1"/>
  <c r="M342" i="1" s="1"/>
  <c r="L334" i="1"/>
  <c r="L335" i="1" s="1"/>
  <c r="L336" i="1" s="1"/>
  <c r="L337" i="1" s="1"/>
  <c r="L338" i="1" s="1"/>
  <c r="L339" i="1" s="1"/>
  <c r="L340" i="1" s="1"/>
  <c r="L341" i="1" s="1"/>
  <c r="L342" i="1" s="1"/>
  <c r="K334" i="1"/>
  <c r="K335" i="1" s="1"/>
  <c r="K336" i="1" s="1"/>
  <c r="K337" i="1" s="1"/>
  <c r="K338" i="1" s="1"/>
  <c r="K339" i="1" s="1"/>
  <c r="K340" i="1" s="1"/>
  <c r="K341" i="1" s="1"/>
  <c r="K342" i="1" s="1"/>
  <c r="J334" i="1"/>
  <c r="J335" i="1" s="1"/>
  <c r="J336" i="1" s="1"/>
  <c r="J337" i="1" s="1"/>
  <c r="J338" i="1" s="1"/>
  <c r="J339" i="1" s="1"/>
  <c r="J340" i="1" s="1"/>
  <c r="J341" i="1" s="1"/>
  <c r="J342" i="1" s="1"/>
  <c r="I334" i="1"/>
  <c r="I335" i="1" s="1"/>
  <c r="I336" i="1" s="1"/>
  <c r="I337" i="1" s="1"/>
  <c r="I338" i="1" s="1"/>
  <c r="I339" i="1" s="1"/>
  <c r="I340" i="1" s="1"/>
  <c r="I341" i="1" s="1"/>
  <c r="I342" i="1" s="1"/>
  <c r="H334" i="1"/>
  <c r="H335" i="1" s="1"/>
  <c r="H336" i="1" s="1"/>
  <c r="H337" i="1" s="1"/>
  <c r="H338" i="1" s="1"/>
  <c r="H339" i="1" s="1"/>
  <c r="H340" i="1" s="1"/>
  <c r="H341" i="1" s="1"/>
  <c r="H342" i="1" s="1"/>
  <c r="G334" i="1"/>
  <c r="G335" i="1" s="1"/>
  <c r="G336" i="1" s="1"/>
  <c r="G337" i="1" s="1"/>
  <c r="G338" i="1" s="1"/>
  <c r="G339" i="1" s="1"/>
  <c r="G340" i="1" s="1"/>
  <c r="G341" i="1" s="1"/>
  <c r="G342" i="1" s="1"/>
  <c r="F334" i="1"/>
  <c r="F335" i="1" s="1"/>
  <c r="F336" i="1" s="1"/>
  <c r="F337" i="1" s="1"/>
  <c r="F338" i="1" s="1"/>
  <c r="F339" i="1" s="1"/>
  <c r="F340" i="1" s="1"/>
  <c r="F341" i="1" s="1"/>
  <c r="F342" i="1" s="1"/>
  <c r="E334" i="1"/>
  <c r="E335" i="1" s="1"/>
  <c r="E336" i="1" s="1"/>
  <c r="E337" i="1" s="1"/>
  <c r="E338" i="1" s="1"/>
  <c r="E339" i="1" s="1"/>
  <c r="E340" i="1" s="1"/>
  <c r="E341" i="1" s="1"/>
  <c r="E342" i="1" s="1"/>
  <c r="D334" i="1"/>
  <c r="D335" i="1" s="1"/>
  <c r="D336" i="1" s="1"/>
  <c r="D337" i="1" s="1"/>
  <c r="D338" i="1" s="1"/>
  <c r="D339" i="1" s="1"/>
  <c r="D340" i="1" s="1"/>
  <c r="D341" i="1" s="1"/>
  <c r="D342" i="1" s="1"/>
  <c r="C334" i="1"/>
  <c r="C335" i="1" s="1"/>
  <c r="C336" i="1" s="1"/>
  <c r="C337" i="1" s="1"/>
  <c r="C338" i="1" s="1"/>
  <c r="C339" i="1" s="1"/>
  <c r="C340" i="1" s="1"/>
  <c r="C341" i="1" s="1"/>
  <c r="C342" i="1" s="1"/>
  <c r="A335" i="1" l="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H32" i="5" l="1"/>
  <c r="B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K31" i="5" l="1"/>
  <c r="I31" i="5"/>
  <c r="H31" i="5"/>
  <c r="C31" i="5"/>
  <c r="F31" i="5"/>
  <c r="G31" i="5"/>
  <c r="J31" i="5"/>
  <c r="B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D92" i="6"/>
  <c r="E92" i="6"/>
  <c r="F92" i="6"/>
  <c r="G92" i="6"/>
  <c r="H92" i="6"/>
  <c r="I92" i="6"/>
  <c r="J92" i="6"/>
  <c r="K92" i="6"/>
  <c r="L92" i="6"/>
  <c r="M92" i="6"/>
  <c r="B92" i="6"/>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B7" i="5"/>
  <c r="C7" i="5"/>
  <c r="D7" i="5"/>
  <c r="E7" i="5"/>
  <c r="F7" i="5"/>
  <c r="G7" i="5"/>
  <c r="H7" i="5"/>
  <c r="I7" i="5"/>
  <c r="J7" i="5"/>
  <c r="K7" i="5"/>
  <c r="L7" i="5"/>
  <c r="M7" i="5"/>
  <c r="B8" i="5"/>
  <c r="C8" i="5"/>
  <c r="D8" i="5"/>
  <c r="E8" i="5"/>
  <c r="F8" i="5"/>
  <c r="G8" i="5"/>
  <c r="H8" i="5"/>
  <c r="I8" i="5"/>
  <c r="J8" i="5"/>
  <c r="K8" i="5"/>
  <c r="L8" i="5"/>
  <c r="M8" i="5"/>
  <c r="B9" i="5"/>
  <c r="C9" i="5"/>
  <c r="D9" i="5"/>
  <c r="E9" i="5"/>
  <c r="F9" i="5"/>
  <c r="G9" i="5"/>
  <c r="H9" i="5"/>
  <c r="I9" i="5"/>
  <c r="J9" i="5"/>
  <c r="K9" i="5"/>
  <c r="L9" i="5"/>
  <c r="M9" i="5"/>
  <c r="B10" i="5"/>
  <c r="C10" i="5"/>
  <c r="D10" i="5"/>
  <c r="E10" i="5"/>
  <c r="F10" i="5"/>
  <c r="G10" i="5"/>
  <c r="H10" i="5"/>
  <c r="I10" i="5"/>
  <c r="J10" i="5"/>
  <c r="K10" i="5"/>
  <c r="L10" i="5"/>
  <c r="M10" i="5"/>
  <c r="B11" i="5"/>
  <c r="C11" i="5"/>
  <c r="D11" i="5"/>
  <c r="E11" i="5"/>
  <c r="F11" i="5"/>
  <c r="G11" i="5"/>
  <c r="H11" i="5"/>
  <c r="I11" i="5"/>
  <c r="J11" i="5"/>
  <c r="K11" i="5"/>
  <c r="L11" i="5"/>
  <c r="M11" i="5"/>
  <c r="B12" i="5"/>
  <c r="C12" i="5"/>
  <c r="D12" i="5"/>
  <c r="E12" i="5"/>
  <c r="F12" i="5"/>
  <c r="G12" i="5"/>
  <c r="H12" i="5"/>
  <c r="I12" i="5"/>
  <c r="J12" i="5"/>
  <c r="K12" i="5"/>
  <c r="L12" i="5"/>
  <c r="M12" i="5"/>
  <c r="B13" i="5"/>
  <c r="C13" i="5"/>
  <c r="D13" i="5"/>
  <c r="E13" i="5"/>
  <c r="F13" i="5"/>
  <c r="G13" i="5"/>
  <c r="H13" i="5"/>
  <c r="I13" i="5"/>
  <c r="J13" i="5"/>
  <c r="K13" i="5"/>
  <c r="L13" i="5"/>
  <c r="M13" i="5"/>
  <c r="B14" i="5"/>
  <c r="C14" i="5"/>
  <c r="D14" i="5"/>
  <c r="E14" i="5"/>
  <c r="F14" i="5"/>
  <c r="G14" i="5"/>
  <c r="H14" i="5"/>
  <c r="I14" i="5"/>
  <c r="J14" i="5"/>
  <c r="K14" i="5"/>
  <c r="L14" i="5"/>
  <c r="M14" i="5"/>
  <c r="B15" i="5"/>
  <c r="C15" i="5"/>
  <c r="D15" i="5"/>
  <c r="E15" i="5"/>
  <c r="F15" i="5"/>
  <c r="G15" i="5"/>
  <c r="H15" i="5"/>
  <c r="I15" i="5"/>
  <c r="J15" i="5"/>
  <c r="K15" i="5"/>
  <c r="L15" i="5"/>
  <c r="M15" i="5"/>
  <c r="B16" i="5"/>
  <c r="C16" i="5"/>
  <c r="D16" i="5"/>
  <c r="E16" i="5"/>
  <c r="F16" i="5"/>
  <c r="G16" i="5"/>
  <c r="H16" i="5"/>
  <c r="I16" i="5"/>
  <c r="J16" i="5"/>
  <c r="K16" i="5"/>
  <c r="L16" i="5"/>
  <c r="M16" i="5"/>
  <c r="B17" i="5"/>
  <c r="C17" i="5"/>
  <c r="D17" i="5"/>
  <c r="E17" i="5"/>
  <c r="F17" i="5"/>
  <c r="G17" i="5"/>
  <c r="H17" i="5"/>
  <c r="I17" i="5"/>
  <c r="J17" i="5"/>
  <c r="K17" i="5"/>
  <c r="L17" i="5"/>
  <c r="M17" i="5"/>
  <c r="B18" i="5"/>
  <c r="C18" i="5"/>
  <c r="D18" i="5"/>
  <c r="E18" i="5"/>
  <c r="F18" i="5"/>
  <c r="G18" i="5"/>
  <c r="H18" i="5"/>
  <c r="I18" i="5"/>
  <c r="J18" i="5"/>
  <c r="K18" i="5"/>
  <c r="L18" i="5"/>
  <c r="M18" i="5"/>
  <c r="B19" i="5"/>
  <c r="C19" i="5"/>
  <c r="D19" i="5"/>
  <c r="E19" i="5"/>
  <c r="F19" i="5"/>
  <c r="G19" i="5"/>
  <c r="H19" i="5"/>
  <c r="I19" i="5"/>
  <c r="J19" i="5"/>
  <c r="K19" i="5"/>
  <c r="L19" i="5"/>
  <c r="M19" i="5"/>
  <c r="B20" i="5"/>
  <c r="C20" i="5"/>
  <c r="D20" i="5"/>
  <c r="E20" i="5"/>
  <c r="F20" i="5"/>
  <c r="G20" i="5"/>
  <c r="H20" i="5"/>
  <c r="I20" i="5"/>
  <c r="J20" i="5"/>
  <c r="K20" i="5"/>
  <c r="L20" i="5"/>
  <c r="M20" i="5"/>
  <c r="B21" i="5"/>
  <c r="C21" i="5"/>
  <c r="D21" i="5"/>
  <c r="E21" i="5"/>
  <c r="F21" i="5"/>
  <c r="G21" i="5"/>
  <c r="H21" i="5"/>
  <c r="I21" i="5"/>
  <c r="J21" i="5"/>
  <c r="K21" i="5"/>
  <c r="L21" i="5"/>
  <c r="M21" i="5"/>
  <c r="B22" i="5"/>
  <c r="C22" i="5"/>
  <c r="D22" i="5"/>
  <c r="E22" i="5"/>
  <c r="F22" i="5"/>
  <c r="G22" i="5"/>
  <c r="H22" i="5"/>
  <c r="I22" i="5"/>
  <c r="J22" i="5"/>
  <c r="K22" i="5"/>
  <c r="L22" i="5"/>
  <c r="M22" i="5"/>
  <c r="B23"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17" i="2"/>
  <c r="A6" i="2"/>
  <c r="L16" i="2"/>
  <c r="J30" i="5" l="1"/>
  <c r="B30" i="5"/>
  <c r="F30" i="5"/>
  <c r="K30" i="5"/>
  <c r="C30" i="5"/>
  <c r="L30" i="5"/>
  <c r="D30" i="5"/>
  <c r="M30" i="5"/>
  <c r="E30" i="5"/>
  <c r="I30" i="5"/>
  <c r="H30" i="5"/>
  <c r="G30" i="5"/>
  <c r="I307" i="1"/>
  <c r="K307" i="1"/>
  <c r="J307" i="1"/>
  <c r="H307" i="1"/>
  <c r="C307" i="1"/>
  <c r="N307" i="1"/>
  <c r="F307" i="1"/>
  <c r="G307" i="1"/>
  <c r="M307" i="1"/>
  <c r="E307" i="1"/>
  <c r="L307" i="1"/>
  <c r="D307" i="1"/>
  <c r="C25" i="5"/>
  <c r="I27" i="5"/>
  <c r="J28" i="5"/>
  <c r="B28" i="5"/>
  <c r="B27"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B25" i="5"/>
  <c r="J25" i="5"/>
  <c r="L24" i="5"/>
  <c r="B29" i="5"/>
  <c r="H24" i="5"/>
  <c r="I25" i="5"/>
  <c r="B26" i="5"/>
  <c r="C29" i="5"/>
  <c r="F26" i="5"/>
  <c r="J29" i="5"/>
  <c r="F29" i="5"/>
  <c r="K24" i="5"/>
  <c r="E25" i="5"/>
  <c r="L29" i="5"/>
  <c r="H29" i="5"/>
  <c r="F24" i="5"/>
  <c r="B24" i="5"/>
  <c r="R10" i="1"/>
  <c r="X10" i="1"/>
  <c r="Z10" i="1"/>
  <c r="O11" i="1"/>
  <c r="V11" i="1" s="1"/>
  <c r="AD10" i="1"/>
  <c r="Y10" i="1"/>
  <c r="AA10" i="1"/>
  <c r="P10" i="1"/>
  <c r="T10" i="1"/>
  <c r="U10" i="1"/>
  <c r="V10" i="1"/>
  <c r="S10" i="1"/>
  <c r="Q41" i="1"/>
  <c r="Q40" i="1"/>
  <c r="D16" i="2"/>
  <c r="L6" i="2"/>
  <c r="J17" i="2"/>
  <c r="E16" i="2"/>
  <c r="L17" i="2"/>
  <c r="K6" i="2"/>
  <c r="K7" i="2"/>
  <c r="G17" i="2"/>
  <c r="B7" i="2"/>
  <c r="A7" i="2"/>
  <c r="J6" i="2"/>
  <c r="C6" i="2"/>
  <c r="B17" i="2"/>
  <c r="J16" i="2"/>
  <c r="F17" i="2"/>
  <c r="B6" i="2"/>
  <c r="I6" i="2"/>
  <c r="F7" i="2"/>
  <c r="K17" i="2"/>
  <c r="I16" i="2"/>
  <c r="D6" i="2"/>
  <c r="G16" i="2"/>
  <c r="G6" i="2"/>
  <c r="C16" i="2"/>
  <c r="B16" i="2"/>
  <c r="J7" i="2"/>
  <c r="C17" i="2"/>
  <c r="A12" i="2"/>
  <c r="K16" i="2"/>
  <c r="M17" i="2"/>
  <c r="G7" i="2"/>
  <c r="M6" i="2"/>
  <c r="A13" i="2"/>
  <c r="M7" i="2"/>
  <c r="H7" i="2"/>
  <c r="I7" i="2"/>
  <c r="L7" i="2"/>
  <c r="H6" i="2"/>
  <c r="E17" i="2"/>
  <c r="F16" i="2"/>
  <c r="E6" i="2"/>
  <c r="M16" i="2"/>
  <c r="F6" i="2"/>
  <c r="H16" i="2"/>
  <c r="D17" i="2"/>
  <c r="A16" i="2"/>
  <c r="E7" i="2"/>
  <c r="I17" i="2"/>
  <c r="C7" i="2"/>
  <c r="H17"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B13" i="2"/>
  <c r="F13" i="2"/>
  <c r="D12" i="2"/>
  <c r="E12" i="2"/>
  <c r="F12" i="2"/>
  <c r="H12" i="2"/>
  <c r="E15" i="2"/>
  <c r="I13" i="2"/>
  <c r="A15" i="2"/>
  <c r="C8" i="2"/>
  <c r="K13" i="2"/>
  <c r="E8" i="2"/>
  <c r="D13" i="2"/>
  <c r="H15" i="2"/>
  <c r="I8" i="2"/>
  <c r="C12" i="2"/>
  <c r="D15" i="2"/>
  <c r="A8" i="2"/>
  <c r="M8" i="2"/>
  <c r="D7" i="2"/>
  <c r="K8" i="2"/>
  <c r="K15" i="2"/>
  <c r="B8" i="2"/>
  <c r="H8" i="2"/>
  <c r="J13" i="2"/>
  <c r="L12" i="2"/>
  <c r="G12" i="2"/>
  <c r="C13" i="2"/>
  <c r="K12" i="2"/>
  <c r="G8" i="2"/>
  <c r="F15" i="2"/>
  <c r="M12" i="2"/>
  <c r="F8" i="2"/>
  <c r="J12" i="2"/>
  <c r="E13" i="2"/>
  <c r="L8" i="2"/>
  <c r="M15" i="2"/>
  <c r="M13" i="2"/>
  <c r="B12" i="2"/>
  <c r="L13" i="2"/>
  <c r="J8" i="2"/>
  <c r="J15" i="2"/>
  <c r="L15" i="2"/>
  <c r="G15" i="2"/>
  <c r="G13" i="2"/>
  <c r="C15" i="2"/>
  <c r="B15" i="2"/>
  <c r="I12" i="2"/>
  <c r="H13" i="2"/>
  <c r="I15" i="2"/>
  <c r="D8"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H9" i="2"/>
  <c r="K9" i="2"/>
  <c r="F9" i="2"/>
  <c r="L9" i="2"/>
  <c r="B9" i="2"/>
  <c r="G9" i="2"/>
  <c r="A9" i="2"/>
  <c r="E9" i="2"/>
  <c r="A10" i="2"/>
  <c r="I9" i="2"/>
  <c r="J9" i="2"/>
  <c r="C9" i="2"/>
  <c r="D9" i="2"/>
  <c r="M9"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C10" i="2"/>
  <c r="E10" i="2"/>
  <c r="L10" i="2"/>
  <c r="I10" i="2"/>
  <c r="H10" i="2"/>
  <c r="J10" i="2"/>
  <c r="D10" i="2"/>
  <c r="F10" i="2"/>
  <c r="M10" i="2"/>
  <c r="G10" i="2"/>
  <c r="K10" i="2"/>
  <c r="B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H19" i="2"/>
  <c r="J19" i="2"/>
  <c r="G19" i="2"/>
  <c r="A19" i="2"/>
  <c r="E19" i="2"/>
  <c r="K19" i="2"/>
  <c r="B19" i="2"/>
  <c r="I19" i="2"/>
  <c r="M19" i="2"/>
  <c r="L19" i="2"/>
  <c r="F19" i="2"/>
  <c r="C19" i="2"/>
  <c r="D19" i="2"/>
  <c r="W34" i="1" l="1"/>
  <c r="AA34" i="1"/>
  <c r="Z34" i="1"/>
  <c r="Y34" i="1"/>
  <c r="V34" i="1"/>
  <c r="AF34" i="1"/>
  <c r="AE34" i="1"/>
  <c r="S34" i="1"/>
  <c r="AD34" i="1"/>
  <c r="AB34" i="1"/>
  <c r="AC34" i="1"/>
  <c r="U34" i="1"/>
  <c r="X34" i="1"/>
  <c r="T34" i="1"/>
  <c r="R34" i="1"/>
  <c r="M20" i="2"/>
  <c r="H20" i="2"/>
  <c r="E20" i="2"/>
  <c r="L20" i="2"/>
  <c r="G20" i="2"/>
  <c r="J20" i="2"/>
  <c r="I20" i="2"/>
  <c r="K20" i="2"/>
  <c r="A20" i="2"/>
  <c r="F20" i="2"/>
  <c r="D20" i="2"/>
  <c r="B20" i="2"/>
  <c r="C20" i="2"/>
  <c r="V35" i="1" l="1"/>
  <c r="T35" i="1"/>
  <c r="AA35" i="1"/>
  <c r="X35" i="1"/>
  <c r="AB35" i="1"/>
  <c r="AE35" i="1"/>
  <c r="AD35" i="1"/>
  <c r="R35" i="1"/>
  <c r="W35" i="1"/>
  <c r="AF35" i="1"/>
  <c r="S35" i="1"/>
  <c r="U35" i="1"/>
  <c r="Z35" i="1"/>
  <c r="Y35" i="1"/>
  <c r="AC35" i="1"/>
  <c r="D21" i="2"/>
  <c r="L21" i="2"/>
  <c r="C21" i="2"/>
  <c r="K21" i="2"/>
  <c r="G21" i="2"/>
  <c r="F21" i="2"/>
  <c r="J21" i="2"/>
  <c r="A21" i="2"/>
  <c r="H21" i="2"/>
  <c r="E21" i="2"/>
  <c r="M21" i="2"/>
  <c r="B21" i="2"/>
  <c r="I21" i="2"/>
  <c r="X36" i="1" l="1"/>
  <c r="AD36" i="1"/>
  <c r="Y36" i="1"/>
  <c r="V36" i="1"/>
  <c r="U36" i="1"/>
  <c r="T36" i="1"/>
  <c r="S36" i="1"/>
  <c r="AE36" i="1"/>
  <c r="W36" i="1"/>
  <c r="R36" i="1"/>
  <c r="AA36" i="1"/>
  <c r="AC36" i="1"/>
  <c r="AB36" i="1"/>
  <c r="Z36" i="1"/>
  <c r="AF36" i="1"/>
  <c r="Q36" i="1"/>
  <c r="M22" i="2" l="1"/>
  <c r="K22" i="2"/>
  <c r="B22" i="2"/>
  <c r="L22" i="2"/>
  <c r="G22" i="2"/>
  <c r="I22" i="2"/>
  <c r="D22" i="2"/>
  <c r="F22" i="2"/>
  <c r="E22" i="2"/>
  <c r="J22" i="2"/>
  <c r="H22" i="2"/>
  <c r="C22" i="2"/>
  <c r="I23" i="2" l="1"/>
  <c r="D23" i="2"/>
  <c r="F23" i="2"/>
  <c r="C23" i="2"/>
  <c r="L23" i="2"/>
  <c r="K23" i="2"/>
  <c r="G23" i="2"/>
  <c r="H23" i="2"/>
  <c r="B23" i="2"/>
  <c r="J23" i="2"/>
  <c r="E23" i="2"/>
  <c r="M23" i="2"/>
</calcChain>
</file>

<file path=xl/sharedStrings.xml><?xml version="1.0" encoding="utf-8"?>
<sst xmlns="http://schemas.openxmlformats.org/spreadsheetml/2006/main" count="980" uniqueCount="653">
  <si>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</si>
  <si>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</si>
  <si>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</si>
  <si>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</si>
  <si>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</si>
  <si>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</si>
  <si>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</si>
  <si>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</si>
  <si>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</si>
  <si>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</si>
  <si>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</si>
  <si>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</si>
  <si>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</si>
  <si>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</si>
  <si>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</si>
  <si>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</si>
  <si>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</si>
  <si>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</si>
  <si>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</si>
  <si>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</si>
  <si>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</si>
  <si>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</si>
  <si>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</si>
  <si>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</si>
  <si>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</si>
  <si>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</si>
  <si>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</si>
  <si>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</si>
  <si>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</si>
  <si>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</si>
  <si>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</si>
  <si>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</si>
  <si>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</si>
  <si>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</si>
  <si>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</si>
  <si>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</si>
  <si>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</si>
  <si>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</si>
  <si>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</si>
  <si>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</si>
  <si>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</si>
  <si>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</si>
  <si>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</si>
  <si>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</si>
  <si>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</si>
  <si>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</si>
  <si>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</si>
  <si>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</si>
  <si>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</si>
  <si>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</si>
  <si>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</si>
  <si>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</si>
  <si>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</si>
  <si>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</si>
  <si>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</si>
  <si>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</si>
  <si>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</si>
  <si>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</si>
  <si>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</si>
  <si>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</si>
  <si>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</si>
  <si>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</si>
  <si>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</si>
  <si>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</si>
  <si>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</si>
  <si>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</si>
  <si>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</si>
  <si>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</si>
  <si>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</si>
  <si>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</si>
  <si>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</si>
  <si>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</si>
  <si>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</si>
  <si>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</si>
  <si>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</si>
  <si>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</si>
  <si>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</si>
  <si>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</si>
  <si>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</si>
  <si>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</si>
  <si>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</si>
  <si>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</si>
  <si>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</si>
  <si>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</si>
  <si>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</si>
  <si>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</si>
  <si>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</si>
  <si>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</si>
  <si>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</si>
  <si>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</si>
  <si>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</si>
  <si>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</si>
  <si>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</si>
  <si>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</si>
  <si>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</si>
  <si>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</si>
  <si>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</si>
  <si>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</si>
  <si>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</si>
  <si>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</si>
  <si>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</si>
  <si>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</si>
  <si>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</si>
  <si>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</si>
  <si>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</si>
  <si>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</si>
  <si>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</si>
  <si>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</si>
  <si>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</si>
  <si>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</si>
  <si>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</si>
  <si>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</si>
  <si>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</si>
  <si>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</si>
  <si>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</si>
  <si>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</si>
  <si>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</si>
  <si>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</si>
  <si>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</si>
  <si>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</si>
  <si>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</si>
  <si>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</si>
  <si>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</si>
  <si>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</si>
  <si>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</si>
  <si>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</si>
  <si>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</si>
  <si>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</si>
  <si>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</si>
  <si>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</si>
  <si>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</si>
  <si>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</si>
  <si>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</si>
  <si>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</si>
  <si>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</si>
  <si>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</si>
  <si>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</si>
  <si>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</si>
  <si>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</si>
  <si>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</si>
  <si>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</si>
  <si>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</si>
  <si>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</si>
  <si>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</si>
  <si>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</si>
  <si>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</si>
  <si>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</si>
  <si>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</si>
  <si>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</si>
  <si>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</si>
  <si>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</si>
  <si>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</si>
  <si>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</si>
  <si>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</si>
  <si>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</si>
  <si>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</si>
  <si>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</si>
  <si>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</si>
  <si>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</si>
  <si>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</si>
  <si>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</si>
  <si>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</si>
  <si>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</si>
  <si>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</si>
  <si>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</si>
  <si>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</si>
  <si>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</si>
  <si>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</si>
  <si>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</si>
  <si>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</si>
  <si>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</si>
  <si>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</si>
  <si>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</si>
  <si>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</si>
  <si>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</si>
  <si>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</si>
  <si>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</si>
  <si>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</si>
  <si>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</si>
  <si>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</si>
  <si>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</si>
  <si>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</si>
  <si>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</si>
  <si>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</si>
  <si>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</si>
  <si>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</si>
  <si>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</si>
  <si>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</si>
  <si>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</si>
  <si>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</si>
  <si>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</si>
  <si>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</si>
  <si>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</si>
  <si>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</si>
  <si>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</si>
  <si>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</si>
  <si>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</si>
  <si>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</si>
  <si>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</si>
  <si>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</si>
  <si>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</si>
  <si>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</si>
  <si>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</si>
  <si>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</si>
  <si>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</si>
  <si>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</si>
  <si>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</si>
  <si>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</si>
  <si>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</si>
  <si>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</si>
  <si>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</si>
  <si>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</si>
  <si>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</si>
  <si>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</si>
  <si>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</si>
  <si>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</si>
  <si>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</si>
  <si>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</si>
  <si>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</si>
  <si>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</si>
  <si>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</si>
  <si>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</si>
  <si>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</si>
  <si>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</si>
  <si>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</si>
  <si>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</si>
  <si>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</si>
  <si>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</si>
  <si>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</si>
  <si>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</si>
  <si>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</si>
  <si>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</si>
  <si>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</si>
  <si>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</si>
  <si>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</si>
  <si>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</si>
  <si>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</si>
  <si>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</si>
  <si>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</si>
  <si>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</si>
  <si>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</si>
  <si>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</si>
  <si>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</si>
  <si>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</si>
  <si>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</si>
  <si>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</si>
  <si>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</si>
  <si>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</si>
  <si>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</si>
  <si>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</si>
  <si>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</si>
  <si>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</si>
  <si>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</si>
  <si>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</si>
  <si>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</si>
  <si>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</si>
  <si>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</si>
  <si>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</si>
  <si>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</si>
  <si>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</si>
  <si>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</si>
  <si>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</si>
  <si>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</si>
  <si>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</si>
  <si>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</si>
  <si>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</si>
  <si>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</si>
  <si>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</si>
  <si>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</si>
  <si>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</si>
  <si>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</si>
  <si>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</si>
  <si>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</si>
  <si>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</si>
  <si>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</si>
  <si>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</si>
  <si>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</si>
  <si>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</si>
  <si>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</si>
  <si>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</si>
  <si>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</si>
  <si>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</si>
  <si>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</si>
  <si>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</si>
  <si>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</si>
  <si>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</si>
  <si>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</si>
  <si>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</si>
  <si>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</si>
  <si>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</si>
  <si>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</si>
  <si>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</si>
  <si>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</si>
  <si>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</si>
  <si>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</si>
  <si>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</si>
  <si>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</si>
  <si>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</si>
  <si>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</si>
  <si>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</si>
  <si>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</si>
  <si>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</si>
  <si>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</si>
  <si>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</si>
  <si>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</si>
  <si>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</si>
  <si>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</si>
  <si>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</si>
  <si>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</si>
  <si>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</si>
  <si>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</si>
  <si>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</si>
  <si>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</si>
  <si>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</si>
  <si>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</si>
  <si>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</si>
  <si>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</si>
  <si>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</si>
  <si>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</si>
  <si>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</si>
  <si>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</si>
  <si>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</si>
  <si>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</si>
  <si>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</si>
  <si>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</si>
  <si>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</si>
  <si>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</si>
  <si>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</si>
  <si>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</si>
  <si>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</si>
  <si>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</si>
  <si>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</si>
  <si>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</si>
  <si>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</si>
  <si>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</si>
  <si>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</si>
  <si>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</si>
  <si>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</si>
  <si>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</si>
  <si>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</si>
  <si>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</si>
  <si>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</si>
  <si>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</si>
  <si>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</si>
  <si>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</si>
  <si>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</si>
  <si>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</si>
  <si>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</si>
  <si>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</si>
  <si>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</si>
  <si>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</si>
  <si>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</si>
  <si>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</si>
  <si>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</si>
  <si>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</si>
  <si>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</si>
  <si>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</si>
  <si>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</si>
  <si>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</si>
  <si>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</si>
  <si>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</si>
  <si>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</si>
  <si>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</si>
  <si>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</si>
  <si>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</si>
  <si>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</si>
  <si>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</si>
  <si>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</si>
  <si>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</si>
  <si>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</si>
  <si>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</si>
  <si>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</si>
  <si>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</si>
  <si>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</si>
  <si>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</si>
  <si>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</si>
  <si>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</si>
  <si>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</si>
  <si>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</si>
  <si>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</si>
  <si>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</si>
  <si>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</si>
  <si>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</si>
  <si>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</si>
  <si>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</si>
  <si>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</si>
  <si>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</si>
  <si>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</si>
  <si>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</si>
  <si>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</si>
  <si>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</si>
  <si>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</si>
  <si>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</si>
  <si>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</si>
  <si>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</si>
  <si>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</si>
  <si>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</si>
  <si>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</si>
  <si>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</si>
  <si>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</si>
  <si>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</si>
  <si>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</si>
  <si>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</si>
  <si>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</si>
  <si>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</si>
  <si>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</si>
  <si>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</si>
  <si>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</si>
  <si>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</si>
  <si>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</si>
  <si>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</si>
  <si>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</si>
  <si>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</si>
  <si>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</si>
  <si>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</si>
  <si>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</si>
  <si>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</si>
  <si>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</si>
  <si>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</si>
  <si>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</si>
  <si>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</si>
  <si>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</si>
  <si>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</si>
  <si>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</si>
  <si>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</si>
  <si>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</si>
  <si>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</si>
  <si>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</si>
  <si>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</si>
  <si>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</si>
  <si>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</si>
  <si>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</si>
  <si>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</si>
  <si>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</si>
  <si>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</si>
  <si>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</si>
  <si>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</si>
  <si>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</si>
  <si>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</si>
  <si>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</si>
  <si>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</si>
  <si>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</si>
  <si>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</si>
  <si>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</si>
  <si>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</si>
  <si>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</si>
  <si>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</si>
  <si>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</si>
  <si>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</si>
  <si>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</si>
  <si>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</si>
  <si>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</si>
  <si>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</si>
  <si>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</si>
  <si>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</si>
  <si>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</si>
  <si>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</si>
  <si>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</si>
  <si>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</si>
  <si>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</si>
  <si>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</si>
  <si>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</si>
  <si>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</si>
  <si>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</si>
  <si>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</si>
  <si>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</si>
  <si>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</si>
  <si>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</si>
  <si>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</si>
  <si>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</si>
  <si>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</si>
  <si>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</si>
  <si>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</si>
  <si>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</si>
  <si>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</si>
  <si>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</si>
  <si>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</si>
  <si>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</si>
  <si>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</si>
  <si>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</si>
  <si>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</si>
  <si>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</si>
  <si>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</si>
  <si>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</si>
  <si>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</si>
  <si>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</si>
  <si>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</si>
  <si>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</si>
  <si>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</si>
  <si>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</si>
  <si>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</si>
  <si>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</si>
  <si>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</si>
  <si>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</si>
  <si>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</si>
  <si>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</si>
  <si>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</si>
  <si>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</si>
  <si>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</si>
  <si>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</si>
  <si>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</si>
  <si>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</si>
  <si>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</si>
  <si>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</si>
  <si>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</si>
  <si>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</si>
  <si>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</si>
  <si>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</si>
  <si>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</si>
  <si>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</si>
  <si>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</si>
  <si>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</si>
  <si>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</si>
  <si>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</si>
  <si>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</si>
  <si>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</si>
  <si>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</si>
  <si>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</si>
  <si>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</si>
  <si>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</si>
  <si>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</si>
  <si>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</si>
  <si>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</si>
  <si>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</si>
  <si>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</si>
  <si>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</si>
  <si>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</si>
  <si>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</si>
  <si>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</si>
  <si>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</si>
  <si>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</si>
  <si>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Per cent change [note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</si>
  <si>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</si>
  <si>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</si>
  <si>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</si>
  <si>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</si>
  <si>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</si>
  <si>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</si>
  <si>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</si>
  <si>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</si>
  <si>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</si>
  <si>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</si>
  <si>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</si>
  <si>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</si>
  <si>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</si>
  <si>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</si>
  <si>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</si>
  <si>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</si>
  <si>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</si>
  <si>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</si>
  <si>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</si>
  <si>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</si>
  <si>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</si>
  <si>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</si>
  <si>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</si>
  <si>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</si>
  <si>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</si>
  <si>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</si>
  <si>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</si>
  <si>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</si>
  <si>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</si>
  <si>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</si>
  <si>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</si>
  <si>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</si>
  <si>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</si>
  <si>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</si>
  <si>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</si>
  <si>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</si>
  <si>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</si>
  <si>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</si>
  <si>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This spreadsheet forms part of the National Statistics publication Energy Trends produced by the Department for Energy Security &amp; Net Zero (DESNZ).
The data presented is on UK deliveries of petroleum products for inland consumption;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</si>
  <si>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</si>
  <si>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</si>
  <si>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</si>
  <si>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</si>
  <si>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</si>
  <si>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</si>
  <si>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</si>
  <si>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</si>
  <si>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</si>
  <si>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</si>
  <si>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</si>
  <si>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</si>
  <si>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</si>
  <si>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</si>
  <si>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</si>
  <si>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</si>
  <si>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</si>
  <si>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</si>
  <si>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</si>
  <si>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</si>
  <si>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</si>
  <si>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</si>
  <si>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</si>
  <si>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</si>
  <si>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</si>
  <si>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</si>
  <si>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</si>
  <si>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Red diesel (Gas oil)</t>
  </si>
  <si>
    <t>Red diesel (Gas oil)
[note 8]</t>
  </si>
  <si>
    <t>August 2023</t>
  </si>
  <si>
    <t>Quarter 2 2023</t>
  </si>
  <si>
    <t>September 2023</t>
  </si>
  <si>
    <t>Alasdair Campbell</t>
  </si>
  <si>
    <t>In the latest three months</t>
  </si>
  <si>
    <t>0751 116 4502</t>
  </si>
  <si>
    <t>October 2023</t>
  </si>
  <si>
    <t>Date</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</si>
  <si>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</si>
  <si>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</si>
  <si>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</si>
  <si>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</si>
  <si>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</si>
  <si>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</si>
  <si>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</si>
  <si>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</si>
  <si>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</si>
  <si>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</si>
  <si>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</si>
  <si>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</si>
  <si>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</si>
  <si>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</si>
  <si>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</si>
  <si>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</si>
  <si>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</si>
  <si>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</si>
  <si>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</si>
  <si>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</si>
  <si>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</si>
  <si>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</si>
  <si>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</si>
  <si>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</si>
  <si>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</si>
  <si>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</si>
  <si>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</si>
  <si>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</si>
  <si>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</si>
  <si>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</si>
  <si>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</si>
  <si>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</si>
  <si>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</si>
  <si>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</si>
  <si>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</si>
  <si>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</si>
  <si>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r>
      <t xml:space="preserve">These data were published on </t>
    </r>
    <r>
      <rPr>
        <b/>
        <sz val="12"/>
        <color theme="1"/>
        <rFont val="Calibri"/>
        <family val="2"/>
        <scheme val="minor"/>
      </rPr>
      <t>Thursday 28th November 2024</t>
    </r>
    <r>
      <rPr>
        <sz val="12"/>
        <color theme="1"/>
        <rFont val="Calibri"/>
        <family val="2"/>
        <scheme val="minor"/>
      </rPr>
      <t xml:space="preserve">
The next publication date is </t>
    </r>
    <r>
      <rPr>
        <b/>
        <sz val="12"/>
        <color theme="1"/>
        <rFont val="Calibri"/>
        <family val="2"/>
        <scheme val="minor"/>
      </rPr>
      <t>Thursday 19th December 2024</t>
    </r>
  </si>
  <si>
    <r>
      <t xml:space="preserve">This spreadsheet contains monthly, quarterly and annual data including </t>
    </r>
    <r>
      <rPr>
        <b/>
        <sz val="12"/>
        <rFont val="Calibri"/>
        <family val="2"/>
        <scheme val="minor"/>
      </rPr>
      <t>new data for September 2024</t>
    </r>
  </si>
  <si>
    <t>The revisions period is July and August 2024.
Revisions are due to updates from data suppliers or the receipt of data replacing estimates unless otherwise stated.</t>
  </si>
  <si>
    <t>August 2024</t>
  </si>
  <si>
    <t>September 2024 [provisional]</t>
  </si>
  <si>
    <t>Quarter 2 2024</t>
  </si>
  <si>
    <t>Quarter 3 2024 [provisional]</t>
  </si>
  <si>
    <t>Deliveries of the three major transport fuels up</t>
  </si>
  <si>
    <t xml:space="preserve">In the three months to September 2024, total deliveries of petroleum products were up 3.9 per cent compared to the same period the previous year. This was largely driven by increases in the three major transport fuels. Deliveries of petrol increased by 0.9 per cent and white diesel deliveries were up by 4.4 per cent, an increase of a quarter of a million tonnes. Deliveries of jet fuel were up 8.3 per cent, and are 11 per cent up on the same period in 2019 (pre-pandemic). As such, the post-pandemic jet fuel recovery continues, with all months from May to September in 2024 showing jet fuel deliveries of over 1 million tonnes.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</si>
</sst>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 "/>
    <numFmt numFmtId="165" formatCode="0;;;@"/>
    <numFmt numFmtId="166" formatCode="0.0%"/>
  </numFmts>
  <fonts count="33">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font>
    <font>
      <b/>
      <sz val="12"/>
      <name val="Calibri"/>
      <family val="2"/>
      <scheme val="minor"/>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3">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4" fillId="0" borderId="0" xfId="10" applyFont="1" applyAlignment="1">
      <alignment horizontal="left" vertical="center"/>
    </xf>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0" fontId="24" fillId="4" borderId="13" xfId="18"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0" fontId="31" fillId="0" borderId="0" xfId="10" applyFont="1" applyAlignment="1">
      <alignment vertical="center" wrapText="1"/>
    </xf>
    <xf numFmtId="40" fontId="24" fillId="0" borderId="0" xfId="1" applyFont="1" applyAlignment="1">
      <alignment vertical="center" wrapText="1"/>
    </xf>
    <xf numFmtId="0" fontId="14" fillId="0" borderId="0" xfId="18" applyFont="1" applyAlignment="1">
      <alignment horizontal="center" vertical="center" wrapText="1"/>
    </xf>
    <xf numFmtId="9" fontId="19" fillId="0" borderId="0" xfId="12" applyFont="1" applyAlignment="1">
      <alignment horizontal="left" vertical="center"/>
    </xf>
    <xf numFmtId="166" fontId="19" fillId="0" borderId="0" xfId="12" applyNumberFormat="1" applyFont="1" applyAlignment="1">
      <alignment horizontal="left" vertical="center"/>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19" fillId="0" borderId="0" xfId="10" applyNumberFormat="1" applyAlignment="1">
      <alignment horizontal="left" vertical="center"/>
    </xf>
    <xf numFmtId="2" fontId="19" fillId="0" borderId="0" xfId="12" applyNumberFormat="1" applyFont="1" applyAlignment="1">
      <alignment horizontal="left" vertical="center"/>
    </xf>
    <xf numFmtId="0" fontId="19" fillId="0" borderId="0" xfId="10" applyAlignment="1">
      <alignment horizontal="right" vertical="center"/>
    </xf>
    <xf numFmtId="9" fontId="19" fillId="0" borderId="0" xfId="12" applyFont="1" applyAlignment="1">
      <alignment horizontal="right" vertical="center"/>
    </xf>
    <xf numFmtId="166" fontId="19" fillId="0" borderId="0" xfId="12" applyNumberFormat="1" applyFont="1" applyAlignment="1">
      <alignment horizontal="right" vertical="center"/>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2" xfId="26" xr:uid="{154C0C54-2354-4CD6-95FF-9F12D350137C}"/>
    <cellStyle name="Percent" xfId="12" builtinId="5"/>
    <cellStyle name="Percent 2" xfId="22" xr:uid="{21E334AE-E355-48A9-8EA7-77E4B6F8D02D}"/>
    <cellStyle name="Percent 3" xfId="25" xr:uid="{B5791BBB-974D-406C-A8F9-4EE555F4583F}"/>
  </cellStyles>
  <dxfs count="115">
    <dxf>
      <font>
        <color rgb="FFFF0000"/>
      </font>
      <fill>
        <patternFill>
          <bgColor theme="5" tint="0.39994506668294322"/>
        </patternFill>
      </fill>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Calibri"/>
        <family val="2"/>
        <scheme val="none"/>
      </font>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2"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2"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3"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27" totalsRowShown="0" headerRowDxfId="29" dataDxfId="28" tableBorderDxfId="27" headerRowCellStyle="Normal 4 2" dataCellStyle="Normal 4">
  <tableColumns count="13">
    <tableColumn id="1" xr3:uid="{C1D016C8-7136-43D1-910A-4E18DF904FCD}" name="Date" dataDxfId="26" totalsRowDxfId="25" dataCellStyle="Normal 4"/>
    <tableColumn id="2" xr3:uid="{91EC4919-FD31-4FFA-AD1D-9A2EC0119BD1}" name="Total _x000a_[note 1]" dataDxfId="24" totalsRowDxfId="23" dataCellStyle="Normal 4"/>
    <tableColumn id="3" xr3:uid="{9994B519-8D09-4513-9D89-15068D3F7DE7}" name="Butane and  propane _x000a_[note 2]" dataDxfId="22" totalsRowDxfId="21" dataCellStyle="Normal 4"/>
    <tableColumn id="4" xr3:uid="{783F1BD5-1EC3-4630-B016-D961842351A4}" name="Other petroleum gases _x000a_[note 3][note 4]" dataDxfId="20" totalsRowDxfId="19" dataCellStyle="Normal 4"/>
    <tableColumn id="5" xr3:uid="{46CFC098-5F8C-4A0E-930C-156142155F6B}" name="Naphtha [LDF]" dataDxfId="18" totalsRowDxfId="17" dataCellStyle="Normal 4"/>
    <tableColumn id="6" xr3:uid="{2634D3AF-533E-4B44-8B38-8AA6FF4B56F2}" name="Petrol" dataDxfId="16" totalsRowDxfId="15" dataCellStyle="Normal 4"/>
    <tableColumn id="7" xr3:uid="{270DFCDF-A421-4777-B056-F0529134DBCA}" name="Jet fuel" dataDxfId="14" totalsRowDxfId="13" dataCellStyle="Normal 4"/>
    <tableColumn id="8" xr3:uid="{27F8035E-2A2C-4CCE-8B43-5BC3605A1EA2}" name="Burning oil" dataDxfId="12" totalsRowDxfId="11" dataCellStyle="Normal 4"/>
    <tableColumn id="9" xr3:uid="{32482D04-2567-40C6-B05A-081617C263FD}" name="White diesel" dataDxfId="10" totalsRowDxfId="9" dataCellStyle="Normal 4"/>
    <tableColumn id="10" xr3:uid="{50A07C9F-DFDA-4AFF-8695-4CBA4A267A54}" name="Red diesel (Gas oil)" dataDxfId="8" totalsRowDxfId="7" dataCellStyle="Normal 4"/>
    <tableColumn id="11" xr3:uid="{A8740E53-EE21-48A3-A4C7-9CF105304A07}" name="Fuel oil _x000a_[note 4]" dataDxfId="6" totalsRowDxfId="5" dataCellStyle="Normal 4"/>
    <tableColumn id="12" xr3:uid="{D8A64CDD-4BB3-4A66-AA23-AF58CA437AA5}" name="Lubricating oils" dataDxfId="4" totalsRowDxfId="3" dataCellStyle="Normal 4"/>
    <tableColumn id="13" xr3:uid="{4A9D043F-7235-4F2A-BA79-F748E9DEC20A}" name="Bitumen" dataDxfId="2" totalsRowDxfId="1" data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564</v>
      </c>
    </row>
    <row r="2" spans="1:257" ht="45" customHeight="1">
      <c r="A2" s="24" t="s">
        <v>570</v>
      </c>
    </row>
    <row r="3" spans="1:257" s="113" customFormat="1" ht="30" customHeight="1">
      <c r="A3" s="119" t="s">
        <v>79</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c r="IW3" s="51"/>
    </row>
    <row r="4" spans="1:257" s="52" customFormat="1" ht="45" customHeight="1">
      <c r="A4" s="51" t="s">
        <v>644</v>
      </c>
    </row>
    <row r="5" spans="1:257" s="113" customFormat="1" ht="30" customHeight="1">
      <c r="A5" s="119" t="s">
        <v>80</v>
      </c>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row>
    <row r="6" spans="1:257" s="52" customFormat="1" ht="20.25" customHeight="1">
      <c r="A6" s="57" t="s">
        <v>645</v>
      </c>
    </row>
    <row r="7" spans="1:257" s="52" customFormat="1" ht="30" customHeight="1">
      <c r="A7" s="119" t="s">
        <v>81</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row>
    <row r="8" spans="1:257" s="52" customFormat="1" ht="31">
      <c r="A8" s="57" t="s">
        <v>646</v>
      </c>
    </row>
    <row r="9" spans="1:257" ht="30" customHeight="1">
      <c r="A9" s="53" t="s">
        <v>82</v>
      </c>
    </row>
    <row r="10" spans="1:257" ht="45" customHeight="1">
      <c r="A10" s="51" t="s">
        <v>83</v>
      </c>
    </row>
    <row r="11" spans="1:257" ht="20.25" customHeight="1">
      <c r="A11" s="115" t="s">
        <v>588</v>
      </c>
    </row>
    <row r="12" spans="1:257" ht="45" customHeight="1">
      <c r="A12" s="51" t="s">
        <v>84</v>
      </c>
    </row>
    <row r="13" spans="1:257" ht="45" customHeight="1">
      <c r="A13" s="51" t="s">
        <v>85</v>
      </c>
    </row>
    <row r="14" spans="1:257" ht="19.5" customHeight="1">
      <c r="A14" s="51" t="s">
        <v>86</v>
      </c>
    </row>
    <row r="15" spans="1:257" ht="20.25" customHeight="1">
      <c r="A15" s="54" t="s">
        <v>87</v>
      </c>
    </row>
    <row r="16" spans="1:257" ht="20.25" customHeight="1">
      <c r="A16" s="54" t="s">
        <v>561</v>
      </c>
      <c r="B16" s="21"/>
      <c r="C16" s="21"/>
      <c r="D16" s="21"/>
      <c r="E16" s="21"/>
      <c r="F16" s="21"/>
      <c r="G16" s="21"/>
      <c r="H16" s="21"/>
    </row>
    <row r="17" spans="1:257" ht="20.25" customHeight="1">
      <c r="A17" s="114" t="s">
        <v>88</v>
      </c>
    </row>
    <row r="18" spans="1:257" s="52" customFormat="1" ht="20.25" customHeight="1">
      <c r="A18" s="54" t="s">
        <v>552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row>
    <row r="19" spans="1:257" ht="20.25" customHeight="1">
      <c r="A19" s="53" t="s">
        <v>89</v>
      </c>
    </row>
    <row r="20" spans="1:257" ht="30" customHeight="1">
      <c r="A20" s="55" t="s">
        <v>90</v>
      </c>
    </row>
    <row r="21" spans="1:257" ht="20.25" customHeight="1">
      <c r="A21" s="51" t="s">
        <v>603</v>
      </c>
    </row>
    <row r="22" spans="1:257" ht="20.25" customHeight="1">
      <c r="A22" s="115" t="s">
        <v>610</v>
      </c>
    </row>
    <row r="23" spans="1:257" ht="20.25" customHeight="1">
      <c r="A23" s="51" t="s">
        <v>605</v>
      </c>
    </row>
    <row r="24" spans="1:257" ht="20.25" customHeight="1">
      <c r="A24" s="55" t="s">
        <v>91</v>
      </c>
    </row>
    <row r="25" spans="1:257" ht="20.25" customHeight="1">
      <c r="A25" s="56" t="s">
        <v>587</v>
      </c>
    </row>
    <row r="26" spans="1:257" ht="20.25" customHeight="1">
      <c r="A26" s="52" t="s">
        <v>92</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93</v>
      </c>
    </row>
    <row r="3" spans="1:2" ht="20.25" customHeight="1">
      <c r="A3" s="25" t="s">
        <v>94</v>
      </c>
    </row>
    <row r="4" spans="1:2" ht="30" customHeight="1">
      <c r="A4" s="28" t="s">
        <v>111</v>
      </c>
      <c r="B4" s="29" t="s">
        <v>112</v>
      </c>
    </row>
    <row r="5" spans="1:2" ht="20.25" customHeight="1">
      <c r="A5" s="24" t="s">
        <v>113</v>
      </c>
      <c r="B5" s="36" t="s">
        <v>96</v>
      </c>
    </row>
    <row r="6" spans="1:2" ht="20.25" customHeight="1">
      <c r="A6" s="24" t="s">
        <v>114</v>
      </c>
      <c r="B6" s="36" t="s">
        <v>74</v>
      </c>
    </row>
    <row r="7" spans="1:2" ht="20.25" customHeight="1">
      <c r="A7" s="24" t="s">
        <v>119</v>
      </c>
      <c r="B7" s="36" t="s">
        <v>98</v>
      </c>
    </row>
    <row r="8" spans="1:2" ht="20.25" customHeight="1">
      <c r="A8" s="24" t="s">
        <v>115</v>
      </c>
      <c r="B8" s="36" t="s">
        <v>97</v>
      </c>
    </row>
    <row r="9" spans="1:2" ht="20.25" customHeight="1">
      <c r="A9" s="24" t="s">
        <v>116</v>
      </c>
      <c r="B9" s="36" t="s">
        <v>73</v>
      </c>
    </row>
    <row r="10" spans="1:2" ht="20.25" customHeight="1">
      <c r="A10" s="24" t="s">
        <v>553</v>
      </c>
      <c r="B10" s="36" t="s">
        <v>117</v>
      </c>
    </row>
    <row r="11" spans="1:2" ht="20.25" customHeight="1">
      <c r="A11" s="24" t="s">
        <v>554</v>
      </c>
      <c r="B11" s="36" t="s">
        <v>72</v>
      </c>
    </row>
    <row r="12" spans="1:2" ht="20.25" customHeight="1">
      <c r="A12" s="24" t="s">
        <v>555</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98</v>
      </c>
    </row>
    <row r="2" spans="1:14" s="22" customFormat="1" ht="20.25" customHeight="1">
      <c r="A2" s="22" t="s">
        <v>99</v>
      </c>
    </row>
    <row r="3" spans="1:14" s="22" customFormat="1" ht="20.25" customHeight="1">
      <c r="A3" s="22" t="s">
        <v>106</v>
      </c>
    </row>
    <row r="4" spans="1:14" s="33" customFormat="1" ht="30" customHeight="1">
      <c r="A4" s="32" t="s">
        <v>100</v>
      </c>
      <c r="B4" s="32" t="s">
        <v>95</v>
      </c>
      <c r="C4" s="62"/>
    </row>
    <row r="5" spans="1:14" s="23" customFormat="1" ht="30" customHeight="1">
      <c r="A5" s="23" t="s">
        <v>101</v>
      </c>
      <c r="B5" s="23" t="s">
        <v>107</v>
      </c>
    </row>
    <row r="6" spans="1:14" s="23" customFormat="1" ht="20.25" customHeight="1">
      <c r="A6" s="23" t="s">
        <v>102</v>
      </c>
      <c r="B6" s="23" t="s">
        <v>123</v>
      </c>
    </row>
    <row r="7" spans="1:14" s="23" customFormat="1" ht="20.25" customHeight="1">
      <c r="A7" s="23" t="s">
        <v>103</v>
      </c>
      <c r="B7" s="23" t="s">
        <v>108</v>
      </c>
    </row>
    <row r="8" spans="1:14" s="23" customFormat="1" ht="20.25" customHeight="1">
      <c r="A8" s="23" t="s">
        <v>104</v>
      </c>
      <c r="B8" s="23" t="s">
        <v>109</v>
      </c>
    </row>
    <row r="9" spans="1:14" s="23" customFormat="1" ht="20.25" customHeight="1">
      <c r="A9" s="22" t="s">
        <v>110</v>
      </c>
      <c r="B9" s="23" t="s">
        <v>529</v>
      </c>
    </row>
    <row r="10" spans="1:14" s="23" customFormat="1" ht="20.25" customHeight="1">
      <c r="A10" s="22" t="s">
        <v>530</v>
      </c>
      <c r="B10" s="23" t="s">
        <v>124</v>
      </c>
    </row>
    <row r="11" spans="1:14" s="23" customFormat="1" ht="20.25" customHeight="1">
      <c r="A11" s="22" t="s">
        <v>559</v>
      </c>
      <c r="B11" s="23" t="s">
        <v>596</v>
      </c>
    </row>
    <row r="12" spans="1:14" ht="62">
      <c r="A12" s="44" t="s">
        <v>565</v>
      </c>
      <c r="B12" s="23" t="s">
        <v>566</v>
      </c>
      <c r="C12" s="61"/>
      <c r="D12" s="34"/>
      <c r="E12" s="34"/>
      <c r="F12" s="34"/>
      <c r="G12" s="34"/>
      <c r="H12" s="34"/>
      <c r="I12" s="34"/>
      <c r="J12" s="34"/>
      <c r="K12" s="34"/>
      <c r="L12" s="34"/>
      <c r="M12" s="34"/>
      <c r="N12" s="34"/>
    </row>
    <row r="13" spans="1:14" ht="15.5">
      <c r="A13" s="44"/>
      <c r="B13" s="23"/>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5" t="s">
        <v>105</v>
      </c>
    </row>
    <row r="2" spans="1:2" ht="30" customHeight="1">
      <c r="A2" s="63" t="s">
        <v>604</v>
      </c>
      <c r="B2" s="63"/>
    </row>
    <row r="3" spans="1:2" ht="30" customHeight="1">
      <c r="A3" s="55" t="s">
        <v>651</v>
      </c>
      <c r="B3" s="55"/>
    </row>
    <row r="4" spans="1:2" ht="84.75" customHeight="1">
      <c r="A4" s="24" t="s">
        <v>652</v>
      </c>
    </row>
    <row r="5" spans="1:2" ht="21">
      <c r="A5" s="63"/>
    </row>
    <row r="6" spans="1:2">
      <c r="A6" s="12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N36"/>
  <sheetViews>
    <sheetView showGridLines="0" workbookViewId="0"/>
  </sheetViews>
  <sheetFormatPr defaultColWidth="9.453125" defaultRowHeight="15.5"/>
  <cols>
    <col min="1" max="1" width="39.453125" style="51" customWidth="1"/>
    <col min="2" max="3" width="13.81640625" style="51" customWidth="1"/>
    <col min="4" max="4" width="16.453125" style="51" customWidth="1"/>
    <col min="5" max="13" width="13.81640625" style="51" customWidth="1"/>
    <col min="14" max="15" width="9.453125" style="51"/>
    <col min="16" max="16" width="13.54296875" style="51" bestFit="1" customWidth="1"/>
    <col min="17" max="246" width="9.453125" style="51"/>
    <col min="247" max="247" width="6.453125" style="51" customWidth="1"/>
    <col min="248" max="248" width="8" style="51" customWidth="1"/>
    <col min="249" max="249" width="12" style="51" bestFit="1" customWidth="1"/>
    <col min="250" max="250" width="11.54296875" style="51" customWidth="1"/>
    <col min="251" max="251" width="7.453125" style="51" customWidth="1"/>
    <col min="252" max="252" width="8.453125" style="51" bestFit="1" customWidth="1"/>
    <col min="253" max="253" width="11.453125" style="51" customWidth="1"/>
    <col min="254" max="254" width="10.54296875" style="51" customWidth="1"/>
    <col min="255" max="255" width="12.453125" style="51" customWidth="1"/>
    <col min="256" max="257" width="8.453125" style="51" customWidth="1"/>
    <col min="258" max="259" width="12" style="51" customWidth="1"/>
    <col min="260" max="262" width="9.453125" style="51"/>
    <col min="263" max="263" width="9.54296875" style="51" customWidth="1"/>
    <col min="264" max="265" width="9.453125" style="51"/>
    <col min="266" max="266" width="11.453125" style="51" bestFit="1" customWidth="1"/>
    <col min="267" max="502" width="9.453125" style="51"/>
    <col min="503" max="503" width="6.453125" style="51" customWidth="1"/>
    <col min="504" max="504" width="8" style="51" customWidth="1"/>
    <col min="505" max="505" width="12" style="51" bestFit="1" customWidth="1"/>
    <col min="506" max="506" width="11.54296875" style="51" customWidth="1"/>
    <col min="507" max="507" width="7.453125" style="51" customWidth="1"/>
    <col min="508" max="508" width="8.453125" style="51" bestFit="1" customWidth="1"/>
    <col min="509" max="509" width="11.453125" style="51" customWidth="1"/>
    <col min="510" max="510" width="10.54296875" style="51" customWidth="1"/>
    <col min="511" max="511" width="12.453125" style="51" customWidth="1"/>
    <col min="512" max="513" width="8.453125" style="51" customWidth="1"/>
    <col min="514" max="515" width="12" style="51" customWidth="1"/>
    <col min="516" max="518" width="9.453125" style="51"/>
    <col min="519" max="519" width="9.54296875" style="51" customWidth="1"/>
    <col min="520" max="521" width="9.453125" style="51"/>
    <col min="522" max="522" width="11.453125" style="51" bestFit="1" customWidth="1"/>
    <col min="523" max="758" width="9.453125" style="51"/>
    <col min="759" max="759" width="6.453125" style="51" customWidth="1"/>
    <col min="760" max="760" width="8" style="51" customWidth="1"/>
    <col min="761" max="761" width="12" style="51" bestFit="1" customWidth="1"/>
    <col min="762" max="762" width="11.54296875" style="51" customWidth="1"/>
    <col min="763" max="763" width="7.453125" style="51" customWidth="1"/>
    <col min="764" max="764" width="8.453125" style="51" bestFit="1" customWidth="1"/>
    <col min="765" max="765" width="11.453125" style="51" customWidth="1"/>
    <col min="766" max="766" width="10.54296875" style="51" customWidth="1"/>
    <col min="767" max="767" width="12.453125" style="51" customWidth="1"/>
    <col min="768" max="769" width="8.453125" style="51" customWidth="1"/>
    <col min="770" max="771" width="12" style="51" customWidth="1"/>
    <col min="772" max="774" width="9.453125" style="51"/>
    <col min="775" max="775" width="9.54296875" style="51" customWidth="1"/>
    <col min="776" max="777" width="9.453125" style="51"/>
    <col min="778" max="778" width="11.453125" style="51" bestFit="1" customWidth="1"/>
    <col min="779" max="1014" width="9.453125" style="51"/>
    <col min="1015" max="1015" width="6.453125" style="51" customWidth="1"/>
    <col min="1016" max="1016" width="8" style="51" customWidth="1"/>
    <col min="1017" max="1017" width="12" style="51" bestFit="1" customWidth="1"/>
    <col min="1018" max="1018" width="11.54296875" style="51" customWidth="1"/>
    <col min="1019" max="1019" width="7.453125" style="51" customWidth="1"/>
    <col min="1020" max="1020" width="8.453125" style="51" bestFit="1" customWidth="1"/>
    <col min="1021" max="1021" width="11.453125" style="51" customWidth="1"/>
    <col min="1022" max="1022" width="10.54296875" style="51" customWidth="1"/>
    <col min="1023" max="1023" width="12.453125" style="51" customWidth="1"/>
    <col min="1024" max="1025" width="8.453125" style="51" customWidth="1"/>
    <col min="1026" max="1027" width="12" style="51" customWidth="1"/>
    <col min="1028" max="1030" width="9.453125" style="51"/>
    <col min="1031" max="1031" width="9.54296875" style="51" customWidth="1"/>
    <col min="1032" max="1033" width="9.453125" style="51"/>
    <col min="1034" max="1034" width="11.453125" style="51" bestFit="1" customWidth="1"/>
    <col min="1035" max="1270" width="9.453125" style="51"/>
    <col min="1271" max="1271" width="6.453125" style="51" customWidth="1"/>
    <col min="1272" max="1272" width="8" style="51" customWidth="1"/>
    <col min="1273" max="1273" width="12" style="51" bestFit="1" customWidth="1"/>
    <col min="1274" max="1274" width="11.54296875" style="51" customWidth="1"/>
    <col min="1275" max="1275" width="7.453125" style="51" customWidth="1"/>
    <col min="1276" max="1276" width="8.453125" style="51" bestFit="1" customWidth="1"/>
    <col min="1277" max="1277" width="11.453125" style="51" customWidth="1"/>
    <col min="1278" max="1278" width="10.54296875" style="51" customWidth="1"/>
    <col min="1279" max="1279" width="12.453125" style="51" customWidth="1"/>
    <col min="1280" max="1281" width="8.453125" style="51" customWidth="1"/>
    <col min="1282" max="1283" width="12" style="51" customWidth="1"/>
    <col min="1284" max="1286" width="9.453125" style="51"/>
    <col min="1287" max="1287" width="9.54296875" style="51" customWidth="1"/>
    <col min="1288" max="1289" width="9.453125" style="51"/>
    <col min="1290" max="1290" width="11.453125" style="51" bestFit="1" customWidth="1"/>
    <col min="1291" max="1526" width="9.453125" style="51"/>
    <col min="1527" max="1527" width="6.453125" style="51" customWidth="1"/>
    <col min="1528" max="1528" width="8" style="51" customWidth="1"/>
    <col min="1529" max="1529" width="12" style="51" bestFit="1" customWidth="1"/>
    <col min="1530" max="1530" width="11.54296875" style="51" customWidth="1"/>
    <col min="1531" max="1531" width="7.453125" style="51" customWidth="1"/>
    <col min="1532" max="1532" width="8.453125" style="51" bestFit="1" customWidth="1"/>
    <col min="1533" max="1533" width="11.453125" style="51" customWidth="1"/>
    <col min="1534" max="1534" width="10.54296875" style="51" customWidth="1"/>
    <col min="1535" max="1535" width="12.453125" style="51" customWidth="1"/>
    <col min="1536" max="1537" width="8.453125" style="51" customWidth="1"/>
    <col min="1538" max="1539" width="12" style="51" customWidth="1"/>
    <col min="1540" max="1542" width="9.453125" style="51"/>
    <col min="1543" max="1543" width="9.54296875" style="51" customWidth="1"/>
    <col min="1544" max="1545" width="9.453125" style="51"/>
    <col min="1546" max="1546" width="11.453125" style="51" bestFit="1" customWidth="1"/>
    <col min="1547" max="1782" width="9.453125" style="51"/>
    <col min="1783" max="1783" width="6.453125" style="51" customWidth="1"/>
    <col min="1784" max="1784" width="8" style="51" customWidth="1"/>
    <col min="1785" max="1785" width="12" style="51" bestFit="1" customWidth="1"/>
    <col min="1786" max="1786" width="11.54296875" style="51" customWidth="1"/>
    <col min="1787" max="1787" width="7.453125" style="51" customWidth="1"/>
    <col min="1788" max="1788" width="8.453125" style="51" bestFit="1" customWidth="1"/>
    <col min="1789" max="1789" width="11.453125" style="51" customWidth="1"/>
    <col min="1790" max="1790" width="10.54296875" style="51" customWidth="1"/>
    <col min="1791" max="1791" width="12.453125" style="51" customWidth="1"/>
    <col min="1792" max="1793" width="8.453125" style="51" customWidth="1"/>
    <col min="1794" max="1795" width="12" style="51" customWidth="1"/>
    <col min="1796" max="1798" width="9.453125" style="51"/>
    <col min="1799" max="1799" width="9.54296875" style="51" customWidth="1"/>
    <col min="1800" max="1801" width="9.453125" style="51"/>
    <col min="1802" max="1802" width="11.453125" style="51" bestFit="1" customWidth="1"/>
    <col min="1803" max="2038" width="9.453125" style="51"/>
    <col min="2039" max="2039" width="6.453125" style="51" customWidth="1"/>
    <col min="2040" max="2040" width="8" style="51" customWidth="1"/>
    <col min="2041" max="2041" width="12" style="51" bestFit="1" customWidth="1"/>
    <col min="2042" max="2042" width="11.54296875" style="51" customWidth="1"/>
    <col min="2043" max="2043" width="7.453125" style="51" customWidth="1"/>
    <col min="2044" max="2044" width="8.453125" style="51" bestFit="1" customWidth="1"/>
    <col min="2045" max="2045" width="11.453125" style="51" customWidth="1"/>
    <col min="2046" max="2046" width="10.54296875" style="51" customWidth="1"/>
    <col min="2047" max="2047" width="12.453125" style="51" customWidth="1"/>
    <col min="2048" max="2049" width="8.453125" style="51" customWidth="1"/>
    <col min="2050" max="2051" width="12" style="51" customWidth="1"/>
    <col min="2052" max="2054" width="9.453125" style="51"/>
    <col min="2055" max="2055" width="9.54296875" style="51" customWidth="1"/>
    <col min="2056" max="2057" width="9.453125" style="51"/>
    <col min="2058" max="2058" width="11.453125" style="51" bestFit="1" customWidth="1"/>
    <col min="2059" max="2294" width="9.453125" style="51"/>
    <col min="2295" max="2295" width="6.453125" style="51" customWidth="1"/>
    <col min="2296" max="2296" width="8" style="51" customWidth="1"/>
    <col min="2297" max="2297" width="12" style="51" bestFit="1" customWidth="1"/>
    <col min="2298" max="2298" width="11.54296875" style="51" customWidth="1"/>
    <col min="2299" max="2299" width="7.453125" style="51" customWidth="1"/>
    <col min="2300" max="2300" width="8.453125" style="51" bestFit="1" customWidth="1"/>
    <col min="2301" max="2301" width="11.453125" style="51" customWidth="1"/>
    <col min="2302" max="2302" width="10.54296875" style="51" customWidth="1"/>
    <col min="2303" max="2303" width="12.453125" style="51" customWidth="1"/>
    <col min="2304" max="2305" width="8.453125" style="51" customWidth="1"/>
    <col min="2306" max="2307" width="12" style="51" customWidth="1"/>
    <col min="2308" max="2310" width="9.453125" style="51"/>
    <col min="2311" max="2311" width="9.54296875" style="51" customWidth="1"/>
    <col min="2312" max="2313" width="9.453125" style="51"/>
    <col min="2314" max="2314" width="11.453125" style="51" bestFit="1" customWidth="1"/>
    <col min="2315" max="2550" width="9.453125" style="51"/>
    <col min="2551" max="2551" width="6.453125" style="51" customWidth="1"/>
    <col min="2552" max="2552" width="8" style="51" customWidth="1"/>
    <col min="2553" max="2553" width="12" style="51" bestFit="1" customWidth="1"/>
    <col min="2554" max="2554" width="11.54296875" style="51" customWidth="1"/>
    <col min="2555" max="2555" width="7.453125" style="51" customWidth="1"/>
    <col min="2556" max="2556" width="8.453125" style="51" bestFit="1" customWidth="1"/>
    <col min="2557" max="2557" width="11.453125" style="51" customWidth="1"/>
    <col min="2558" max="2558" width="10.54296875" style="51" customWidth="1"/>
    <col min="2559" max="2559" width="12.453125" style="51" customWidth="1"/>
    <col min="2560" max="2561" width="8.453125" style="51" customWidth="1"/>
    <col min="2562" max="2563" width="12" style="51" customWidth="1"/>
    <col min="2564" max="2566" width="9.453125" style="51"/>
    <col min="2567" max="2567" width="9.54296875" style="51" customWidth="1"/>
    <col min="2568" max="2569" width="9.453125" style="51"/>
    <col min="2570" max="2570" width="11.453125" style="51" bestFit="1" customWidth="1"/>
    <col min="2571" max="2806" width="9.453125" style="51"/>
    <col min="2807" max="2807" width="6.453125" style="51" customWidth="1"/>
    <col min="2808" max="2808" width="8" style="51" customWidth="1"/>
    <col min="2809" max="2809" width="12" style="51" bestFit="1" customWidth="1"/>
    <col min="2810" max="2810" width="11.54296875" style="51" customWidth="1"/>
    <col min="2811" max="2811" width="7.453125" style="51" customWidth="1"/>
    <col min="2812" max="2812" width="8.453125" style="51" bestFit="1" customWidth="1"/>
    <col min="2813" max="2813" width="11.453125" style="51" customWidth="1"/>
    <col min="2814" max="2814" width="10.54296875" style="51" customWidth="1"/>
    <col min="2815" max="2815" width="12.453125" style="51" customWidth="1"/>
    <col min="2816" max="2817" width="8.453125" style="51" customWidth="1"/>
    <col min="2818" max="2819" width="12" style="51" customWidth="1"/>
    <col min="2820" max="2822" width="9.453125" style="51"/>
    <col min="2823" max="2823" width="9.54296875" style="51" customWidth="1"/>
    <col min="2824" max="2825" width="9.453125" style="51"/>
    <col min="2826" max="2826" width="11.453125" style="51" bestFit="1" customWidth="1"/>
    <col min="2827" max="3062" width="9.453125" style="51"/>
    <col min="3063" max="3063" width="6.453125" style="51" customWidth="1"/>
    <col min="3064" max="3064" width="8" style="51" customWidth="1"/>
    <col min="3065" max="3065" width="12" style="51" bestFit="1" customWidth="1"/>
    <col min="3066" max="3066" width="11.54296875" style="51" customWidth="1"/>
    <col min="3067" max="3067" width="7.453125" style="51" customWidth="1"/>
    <col min="3068" max="3068" width="8.453125" style="51" bestFit="1" customWidth="1"/>
    <col min="3069" max="3069" width="11.453125" style="51" customWidth="1"/>
    <col min="3070" max="3070" width="10.54296875" style="51" customWidth="1"/>
    <col min="3071" max="3071" width="12.453125" style="51" customWidth="1"/>
    <col min="3072" max="3073" width="8.453125" style="51" customWidth="1"/>
    <col min="3074" max="3075" width="12" style="51" customWidth="1"/>
    <col min="3076" max="3078" width="9.453125" style="51"/>
    <col min="3079" max="3079" width="9.54296875" style="51" customWidth="1"/>
    <col min="3080" max="3081" width="9.453125" style="51"/>
    <col min="3082" max="3082" width="11.453125" style="51" bestFit="1" customWidth="1"/>
    <col min="3083" max="3318" width="9.453125" style="51"/>
    <col min="3319" max="3319" width="6.453125" style="51" customWidth="1"/>
    <col min="3320" max="3320" width="8" style="51" customWidth="1"/>
    <col min="3321" max="3321" width="12" style="51" bestFit="1" customWidth="1"/>
    <col min="3322" max="3322" width="11.54296875" style="51" customWidth="1"/>
    <col min="3323" max="3323" width="7.453125" style="51" customWidth="1"/>
    <col min="3324" max="3324" width="8.453125" style="51" bestFit="1" customWidth="1"/>
    <col min="3325" max="3325" width="11.453125" style="51" customWidth="1"/>
    <col min="3326" max="3326" width="10.54296875" style="51" customWidth="1"/>
    <col min="3327" max="3327" width="12.453125" style="51" customWidth="1"/>
    <col min="3328" max="3329" width="8.453125" style="51" customWidth="1"/>
    <col min="3330" max="3331" width="12" style="51" customWidth="1"/>
    <col min="3332" max="3334" width="9.453125" style="51"/>
    <col min="3335" max="3335" width="9.54296875" style="51" customWidth="1"/>
    <col min="3336" max="3337" width="9.453125" style="51"/>
    <col min="3338" max="3338" width="11.453125" style="51" bestFit="1" customWidth="1"/>
    <col min="3339" max="3574" width="9.453125" style="51"/>
    <col min="3575" max="3575" width="6.453125" style="51" customWidth="1"/>
    <col min="3576" max="3576" width="8" style="51" customWidth="1"/>
    <col min="3577" max="3577" width="12" style="51" bestFit="1" customWidth="1"/>
    <col min="3578" max="3578" width="11.54296875" style="51" customWidth="1"/>
    <col min="3579" max="3579" width="7.453125" style="51" customWidth="1"/>
    <col min="3580" max="3580" width="8.453125" style="51" bestFit="1" customWidth="1"/>
    <col min="3581" max="3581" width="11.453125" style="51" customWidth="1"/>
    <col min="3582" max="3582" width="10.54296875" style="51" customWidth="1"/>
    <col min="3583" max="3583" width="12.453125" style="51" customWidth="1"/>
    <col min="3584" max="3585" width="8.453125" style="51" customWidth="1"/>
    <col min="3586" max="3587" width="12" style="51" customWidth="1"/>
    <col min="3588" max="3590" width="9.453125" style="51"/>
    <col min="3591" max="3591" width="9.54296875" style="51" customWidth="1"/>
    <col min="3592" max="3593" width="9.453125" style="51"/>
    <col min="3594" max="3594" width="11.453125" style="51" bestFit="1" customWidth="1"/>
    <col min="3595" max="3830" width="9.453125" style="51"/>
    <col min="3831" max="3831" width="6.453125" style="51" customWidth="1"/>
    <col min="3832" max="3832" width="8" style="51" customWidth="1"/>
    <col min="3833" max="3833" width="12" style="51" bestFit="1" customWidth="1"/>
    <col min="3834" max="3834" width="11.54296875" style="51" customWidth="1"/>
    <col min="3835" max="3835" width="7.453125" style="51" customWidth="1"/>
    <col min="3836" max="3836" width="8.453125" style="51" bestFit="1" customWidth="1"/>
    <col min="3837" max="3837" width="11.453125" style="51" customWidth="1"/>
    <col min="3838" max="3838" width="10.54296875" style="51" customWidth="1"/>
    <col min="3839" max="3839" width="12.453125" style="51" customWidth="1"/>
    <col min="3840" max="3841" width="8.453125" style="51" customWidth="1"/>
    <col min="3842" max="3843" width="12" style="51" customWidth="1"/>
    <col min="3844" max="3846" width="9.453125" style="51"/>
    <col min="3847" max="3847" width="9.54296875" style="51" customWidth="1"/>
    <col min="3848" max="3849" width="9.453125" style="51"/>
    <col min="3850" max="3850" width="11.453125" style="51" bestFit="1" customWidth="1"/>
    <col min="3851" max="4086" width="9.453125" style="51"/>
    <col min="4087" max="4087" width="6.453125" style="51" customWidth="1"/>
    <col min="4088" max="4088" width="8" style="51" customWidth="1"/>
    <col min="4089" max="4089" width="12" style="51" bestFit="1" customWidth="1"/>
    <col min="4090" max="4090" width="11.54296875" style="51" customWidth="1"/>
    <col min="4091" max="4091" width="7.453125" style="51" customWidth="1"/>
    <col min="4092" max="4092" width="8.453125" style="51" bestFit="1" customWidth="1"/>
    <col min="4093" max="4093" width="11.453125" style="51" customWidth="1"/>
    <col min="4094" max="4094" width="10.54296875" style="51" customWidth="1"/>
    <col min="4095" max="4095" width="12.453125" style="51" customWidth="1"/>
    <col min="4096" max="4097" width="8.453125" style="51" customWidth="1"/>
    <col min="4098" max="4099" width="12" style="51" customWidth="1"/>
    <col min="4100" max="4102" width="9.453125" style="51"/>
    <col min="4103" max="4103" width="9.54296875" style="51" customWidth="1"/>
    <col min="4104" max="4105" width="9.453125" style="51"/>
    <col min="4106" max="4106" width="11.453125" style="51" bestFit="1" customWidth="1"/>
    <col min="4107" max="4342" width="9.453125" style="51"/>
    <col min="4343" max="4343" width="6.453125" style="51" customWidth="1"/>
    <col min="4344" max="4344" width="8" style="51" customWidth="1"/>
    <col min="4345" max="4345" width="12" style="51" bestFit="1" customWidth="1"/>
    <col min="4346" max="4346" width="11.54296875" style="51" customWidth="1"/>
    <col min="4347" max="4347" width="7.453125" style="51" customWidth="1"/>
    <col min="4348" max="4348" width="8.453125" style="51" bestFit="1" customWidth="1"/>
    <col min="4349" max="4349" width="11.453125" style="51" customWidth="1"/>
    <col min="4350" max="4350" width="10.54296875" style="51" customWidth="1"/>
    <col min="4351" max="4351" width="12.453125" style="51" customWidth="1"/>
    <col min="4352" max="4353" width="8.453125" style="51" customWidth="1"/>
    <col min="4354" max="4355" width="12" style="51" customWidth="1"/>
    <col min="4356" max="4358" width="9.453125" style="51"/>
    <col min="4359" max="4359" width="9.54296875" style="51" customWidth="1"/>
    <col min="4360" max="4361" width="9.453125" style="51"/>
    <col min="4362" max="4362" width="11.453125" style="51" bestFit="1" customWidth="1"/>
    <col min="4363" max="4598" width="9.453125" style="51"/>
    <col min="4599" max="4599" width="6.453125" style="51" customWidth="1"/>
    <col min="4600" max="4600" width="8" style="51" customWidth="1"/>
    <col min="4601" max="4601" width="12" style="51" bestFit="1" customWidth="1"/>
    <col min="4602" max="4602" width="11.54296875" style="51" customWidth="1"/>
    <col min="4603" max="4603" width="7.453125" style="51" customWidth="1"/>
    <col min="4604" max="4604" width="8.453125" style="51" bestFit="1" customWidth="1"/>
    <col min="4605" max="4605" width="11.453125" style="51" customWidth="1"/>
    <col min="4606" max="4606" width="10.54296875" style="51" customWidth="1"/>
    <col min="4607" max="4607" width="12.453125" style="51" customWidth="1"/>
    <col min="4608" max="4609" width="8.453125" style="51" customWidth="1"/>
    <col min="4610" max="4611" width="12" style="51" customWidth="1"/>
    <col min="4612" max="4614" width="9.453125" style="51"/>
    <col min="4615" max="4615" width="9.54296875" style="51" customWidth="1"/>
    <col min="4616" max="4617" width="9.453125" style="51"/>
    <col min="4618" max="4618" width="11.453125" style="51" bestFit="1" customWidth="1"/>
    <col min="4619" max="4854" width="9.453125" style="51"/>
    <col min="4855" max="4855" width="6.453125" style="51" customWidth="1"/>
    <col min="4856" max="4856" width="8" style="51" customWidth="1"/>
    <col min="4857" max="4857" width="12" style="51" bestFit="1" customWidth="1"/>
    <col min="4858" max="4858" width="11.54296875" style="51" customWidth="1"/>
    <col min="4859" max="4859" width="7.453125" style="51" customWidth="1"/>
    <col min="4860" max="4860" width="8.453125" style="51" bestFit="1" customWidth="1"/>
    <col min="4861" max="4861" width="11.453125" style="51" customWidth="1"/>
    <col min="4862" max="4862" width="10.54296875" style="51" customWidth="1"/>
    <col min="4863" max="4863" width="12.453125" style="51" customWidth="1"/>
    <col min="4864" max="4865" width="8.453125" style="51" customWidth="1"/>
    <col min="4866" max="4867" width="12" style="51" customWidth="1"/>
    <col min="4868" max="4870" width="9.453125" style="51"/>
    <col min="4871" max="4871" width="9.54296875" style="51" customWidth="1"/>
    <col min="4872" max="4873" width="9.453125" style="51"/>
    <col min="4874" max="4874" width="11.453125" style="51" bestFit="1" customWidth="1"/>
    <col min="4875" max="5110" width="9.453125" style="51"/>
    <col min="5111" max="5111" width="6.453125" style="51" customWidth="1"/>
    <col min="5112" max="5112" width="8" style="51" customWidth="1"/>
    <col min="5113" max="5113" width="12" style="51" bestFit="1" customWidth="1"/>
    <col min="5114" max="5114" width="11.54296875" style="51" customWidth="1"/>
    <col min="5115" max="5115" width="7.453125" style="51" customWidth="1"/>
    <col min="5116" max="5116" width="8.453125" style="51" bestFit="1" customWidth="1"/>
    <col min="5117" max="5117" width="11.453125" style="51" customWidth="1"/>
    <col min="5118" max="5118" width="10.54296875" style="51" customWidth="1"/>
    <col min="5119" max="5119" width="12.453125" style="51" customWidth="1"/>
    <col min="5120" max="5121" width="8.453125" style="51" customWidth="1"/>
    <col min="5122" max="5123" width="12" style="51" customWidth="1"/>
    <col min="5124" max="5126" width="9.453125" style="51"/>
    <col min="5127" max="5127" width="9.54296875" style="51" customWidth="1"/>
    <col min="5128" max="5129" width="9.453125" style="51"/>
    <col min="5130" max="5130" width="11.453125" style="51" bestFit="1" customWidth="1"/>
    <col min="5131" max="5366" width="9.453125" style="51"/>
    <col min="5367" max="5367" width="6.453125" style="51" customWidth="1"/>
    <col min="5368" max="5368" width="8" style="51" customWidth="1"/>
    <col min="5369" max="5369" width="12" style="51" bestFit="1" customWidth="1"/>
    <col min="5370" max="5370" width="11.54296875" style="51" customWidth="1"/>
    <col min="5371" max="5371" width="7.453125" style="51" customWidth="1"/>
    <col min="5372" max="5372" width="8.453125" style="51" bestFit="1" customWidth="1"/>
    <col min="5373" max="5373" width="11.453125" style="51" customWidth="1"/>
    <col min="5374" max="5374" width="10.54296875" style="51" customWidth="1"/>
    <col min="5375" max="5375" width="12.453125" style="51" customWidth="1"/>
    <col min="5376" max="5377" width="8.453125" style="51" customWidth="1"/>
    <col min="5378" max="5379" width="12" style="51" customWidth="1"/>
    <col min="5380" max="5382" width="9.453125" style="51"/>
    <col min="5383" max="5383" width="9.54296875" style="51" customWidth="1"/>
    <col min="5384" max="5385" width="9.453125" style="51"/>
    <col min="5386" max="5386" width="11.453125" style="51" bestFit="1" customWidth="1"/>
    <col min="5387" max="5622" width="9.453125" style="51"/>
    <col min="5623" max="5623" width="6.453125" style="51" customWidth="1"/>
    <col min="5624" max="5624" width="8" style="51" customWidth="1"/>
    <col min="5625" max="5625" width="12" style="51" bestFit="1" customWidth="1"/>
    <col min="5626" max="5626" width="11.54296875" style="51" customWidth="1"/>
    <col min="5627" max="5627" width="7.453125" style="51" customWidth="1"/>
    <col min="5628" max="5628" width="8.453125" style="51" bestFit="1" customWidth="1"/>
    <col min="5629" max="5629" width="11.453125" style="51" customWidth="1"/>
    <col min="5630" max="5630" width="10.54296875" style="51" customWidth="1"/>
    <col min="5631" max="5631" width="12.453125" style="51" customWidth="1"/>
    <col min="5632" max="5633" width="8.453125" style="51" customWidth="1"/>
    <col min="5634" max="5635" width="12" style="51" customWidth="1"/>
    <col min="5636" max="5638" width="9.453125" style="51"/>
    <col min="5639" max="5639" width="9.54296875" style="51" customWidth="1"/>
    <col min="5640" max="5641" width="9.453125" style="51"/>
    <col min="5642" max="5642" width="11.453125" style="51" bestFit="1" customWidth="1"/>
    <col min="5643" max="5878" width="9.453125" style="51"/>
    <col min="5879" max="5879" width="6.453125" style="51" customWidth="1"/>
    <col min="5880" max="5880" width="8" style="51" customWidth="1"/>
    <col min="5881" max="5881" width="12" style="51" bestFit="1" customWidth="1"/>
    <col min="5882" max="5882" width="11.54296875" style="51" customWidth="1"/>
    <col min="5883" max="5883" width="7.453125" style="51" customWidth="1"/>
    <col min="5884" max="5884" width="8.453125" style="51" bestFit="1" customWidth="1"/>
    <col min="5885" max="5885" width="11.453125" style="51" customWidth="1"/>
    <col min="5886" max="5886" width="10.54296875" style="51" customWidth="1"/>
    <col min="5887" max="5887" width="12.453125" style="51" customWidth="1"/>
    <col min="5888" max="5889" width="8.453125" style="51" customWidth="1"/>
    <col min="5890" max="5891" width="12" style="51" customWidth="1"/>
    <col min="5892" max="5894" width="9.453125" style="51"/>
    <col min="5895" max="5895" width="9.54296875" style="51" customWidth="1"/>
    <col min="5896" max="5897" width="9.453125" style="51"/>
    <col min="5898" max="5898" width="11.453125" style="51" bestFit="1" customWidth="1"/>
    <col min="5899" max="6134" width="9.453125" style="51"/>
    <col min="6135" max="6135" width="6.453125" style="51" customWidth="1"/>
    <col min="6136" max="6136" width="8" style="51" customWidth="1"/>
    <col min="6137" max="6137" width="12" style="51" bestFit="1" customWidth="1"/>
    <col min="6138" max="6138" width="11.54296875" style="51" customWidth="1"/>
    <col min="6139" max="6139" width="7.453125" style="51" customWidth="1"/>
    <col min="6140" max="6140" width="8.453125" style="51" bestFit="1" customWidth="1"/>
    <col min="6141" max="6141" width="11.453125" style="51" customWidth="1"/>
    <col min="6142" max="6142" width="10.54296875" style="51" customWidth="1"/>
    <col min="6143" max="6143" width="12.453125" style="51" customWidth="1"/>
    <col min="6144" max="6145" width="8.453125" style="51" customWidth="1"/>
    <col min="6146" max="6147" width="12" style="51" customWidth="1"/>
    <col min="6148" max="6150" width="9.453125" style="51"/>
    <col min="6151" max="6151" width="9.54296875" style="51" customWidth="1"/>
    <col min="6152" max="6153" width="9.453125" style="51"/>
    <col min="6154" max="6154" width="11.453125" style="51" bestFit="1" customWidth="1"/>
    <col min="6155" max="6390" width="9.453125" style="51"/>
    <col min="6391" max="6391" width="6.453125" style="51" customWidth="1"/>
    <col min="6392" max="6392" width="8" style="51" customWidth="1"/>
    <col min="6393" max="6393" width="12" style="51" bestFit="1" customWidth="1"/>
    <col min="6394" max="6394" width="11.54296875" style="51" customWidth="1"/>
    <col min="6395" max="6395" width="7.453125" style="51" customWidth="1"/>
    <col min="6396" max="6396" width="8.453125" style="51" bestFit="1" customWidth="1"/>
    <col min="6397" max="6397" width="11.453125" style="51" customWidth="1"/>
    <col min="6398" max="6398" width="10.54296875" style="51" customWidth="1"/>
    <col min="6399" max="6399" width="12.453125" style="51" customWidth="1"/>
    <col min="6400" max="6401" width="8.453125" style="51" customWidth="1"/>
    <col min="6402" max="6403" width="12" style="51" customWidth="1"/>
    <col min="6404" max="6406" width="9.453125" style="51"/>
    <col min="6407" max="6407" width="9.54296875" style="51" customWidth="1"/>
    <col min="6408" max="6409" width="9.453125" style="51"/>
    <col min="6410" max="6410" width="11.453125" style="51" bestFit="1" customWidth="1"/>
    <col min="6411" max="6646" width="9.453125" style="51"/>
    <col min="6647" max="6647" width="6.453125" style="51" customWidth="1"/>
    <col min="6648" max="6648" width="8" style="51" customWidth="1"/>
    <col min="6649" max="6649" width="12" style="51" bestFit="1" customWidth="1"/>
    <col min="6650" max="6650" width="11.54296875" style="51" customWidth="1"/>
    <col min="6651" max="6651" width="7.453125" style="51" customWidth="1"/>
    <col min="6652" max="6652" width="8.453125" style="51" bestFit="1" customWidth="1"/>
    <col min="6653" max="6653" width="11.453125" style="51" customWidth="1"/>
    <col min="6654" max="6654" width="10.54296875" style="51" customWidth="1"/>
    <col min="6655" max="6655" width="12.453125" style="51" customWidth="1"/>
    <col min="6656" max="6657" width="8.453125" style="51" customWidth="1"/>
    <col min="6658" max="6659" width="12" style="51" customWidth="1"/>
    <col min="6660" max="6662" width="9.453125" style="51"/>
    <col min="6663" max="6663" width="9.54296875" style="51" customWidth="1"/>
    <col min="6664" max="6665" width="9.453125" style="51"/>
    <col min="6666" max="6666" width="11.453125" style="51" bestFit="1" customWidth="1"/>
    <col min="6667" max="6902" width="9.453125" style="51"/>
    <col min="6903" max="6903" width="6.453125" style="51" customWidth="1"/>
    <col min="6904" max="6904" width="8" style="51" customWidth="1"/>
    <col min="6905" max="6905" width="12" style="51" bestFit="1" customWidth="1"/>
    <col min="6906" max="6906" width="11.54296875" style="51" customWidth="1"/>
    <col min="6907" max="6907" width="7.453125" style="51" customWidth="1"/>
    <col min="6908" max="6908" width="8.453125" style="51" bestFit="1" customWidth="1"/>
    <col min="6909" max="6909" width="11.453125" style="51" customWidth="1"/>
    <col min="6910" max="6910" width="10.54296875" style="51" customWidth="1"/>
    <col min="6911" max="6911" width="12.453125" style="51" customWidth="1"/>
    <col min="6912" max="6913" width="8.453125" style="51" customWidth="1"/>
    <col min="6914" max="6915" width="12" style="51" customWidth="1"/>
    <col min="6916" max="6918" width="9.453125" style="51"/>
    <col min="6919" max="6919" width="9.54296875" style="51" customWidth="1"/>
    <col min="6920" max="6921" width="9.453125" style="51"/>
    <col min="6922" max="6922" width="11.453125" style="51" bestFit="1" customWidth="1"/>
    <col min="6923" max="7158" width="9.453125" style="51"/>
    <col min="7159" max="7159" width="6.453125" style="51" customWidth="1"/>
    <col min="7160" max="7160" width="8" style="51" customWidth="1"/>
    <col min="7161" max="7161" width="12" style="51" bestFit="1" customWidth="1"/>
    <col min="7162" max="7162" width="11.54296875" style="51" customWidth="1"/>
    <col min="7163" max="7163" width="7.453125" style="51" customWidth="1"/>
    <col min="7164" max="7164" width="8.453125" style="51" bestFit="1" customWidth="1"/>
    <col min="7165" max="7165" width="11.453125" style="51" customWidth="1"/>
    <col min="7166" max="7166" width="10.54296875" style="51" customWidth="1"/>
    <col min="7167" max="7167" width="12.453125" style="51" customWidth="1"/>
    <col min="7168" max="7169" width="8.453125" style="51" customWidth="1"/>
    <col min="7170" max="7171" width="12" style="51" customWidth="1"/>
    <col min="7172" max="7174" width="9.453125" style="51"/>
    <col min="7175" max="7175" width="9.54296875" style="51" customWidth="1"/>
    <col min="7176" max="7177" width="9.453125" style="51"/>
    <col min="7178" max="7178" width="11.453125" style="51" bestFit="1" customWidth="1"/>
    <col min="7179" max="7414" width="9.453125" style="51"/>
    <col min="7415" max="7415" width="6.453125" style="51" customWidth="1"/>
    <col min="7416" max="7416" width="8" style="51" customWidth="1"/>
    <col min="7417" max="7417" width="12" style="51" bestFit="1" customWidth="1"/>
    <col min="7418" max="7418" width="11.54296875" style="51" customWidth="1"/>
    <col min="7419" max="7419" width="7.453125" style="51" customWidth="1"/>
    <col min="7420" max="7420" width="8.453125" style="51" bestFit="1" customWidth="1"/>
    <col min="7421" max="7421" width="11.453125" style="51" customWidth="1"/>
    <col min="7422" max="7422" width="10.54296875" style="51" customWidth="1"/>
    <col min="7423" max="7423" width="12.453125" style="51" customWidth="1"/>
    <col min="7424" max="7425" width="8.453125" style="51" customWidth="1"/>
    <col min="7426" max="7427" width="12" style="51" customWidth="1"/>
    <col min="7428" max="7430" width="9.453125" style="51"/>
    <col min="7431" max="7431" width="9.54296875" style="51" customWidth="1"/>
    <col min="7432" max="7433" width="9.453125" style="51"/>
    <col min="7434" max="7434" width="11.453125" style="51" bestFit="1" customWidth="1"/>
    <col min="7435" max="7670" width="9.453125" style="51"/>
    <col min="7671" max="7671" width="6.453125" style="51" customWidth="1"/>
    <col min="7672" max="7672" width="8" style="51" customWidth="1"/>
    <col min="7673" max="7673" width="12" style="51" bestFit="1" customWidth="1"/>
    <col min="7674" max="7674" width="11.54296875" style="51" customWidth="1"/>
    <col min="7675" max="7675" width="7.453125" style="51" customWidth="1"/>
    <col min="7676" max="7676" width="8.453125" style="51" bestFit="1" customWidth="1"/>
    <col min="7677" max="7677" width="11.453125" style="51" customWidth="1"/>
    <col min="7678" max="7678" width="10.54296875" style="51" customWidth="1"/>
    <col min="7679" max="7679" width="12.453125" style="51" customWidth="1"/>
    <col min="7680" max="7681" width="8.453125" style="51" customWidth="1"/>
    <col min="7682" max="7683" width="12" style="51" customWidth="1"/>
    <col min="7684" max="7686" width="9.453125" style="51"/>
    <col min="7687" max="7687" width="9.54296875" style="51" customWidth="1"/>
    <col min="7688" max="7689" width="9.453125" style="51"/>
    <col min="7690" max="7690" width="11.453125" style="51" bestFit="1" customWidth="1"/>
    <col min="7691" max="7926" width="9.453125" style="51"/>
    <col min="7927" max="7927" width="6.453125" style="51" customWidth="1"/>
    <col min="7928" max="7928" width="8" style="51" customWidth="1"/>
    <col min="7929" max="7929" width="12" style="51" bestFit="1" customWidth="1"/>
    <col min="7930" max="7930" width="11.54296875" style="51" customWidth="1"/>
    <col min="7931" max="7931" width="7.453125" style="51" customWidth="1"/>
    <col min="7932" max="7932" width="8.453125" style="51" bestFit="1" customWidth="1"/>
    <col min="7933" max="7933" width="11.453125" style="51" customWidth="1"/>
    <col min="7934" max="7934" width="10.54296875" style="51" customWidth="1"/>
    <col min="7935" max="7935" width="12.453125" style="51" customWidth="1"/>
    <col min="7936" max="7937" width="8.453125" style="51" customWidth="1"/>
    <col min="7938" max="7939" width="12" style="51" customWidth="1"/>
    <col min="7940" max="7942" width="9.453125" style="51"/>
    <col min="7943" max="7943" width="9.54296875" style="51" customWidth="1"/>
    <col min="7944" max="7945" width="9.453125" style="51"/>
    <col min="7946" max="7946" width="11.453125" style="51" bestFit="1" customWidth="1"/>
    <col min="7947" max="8182" width="9.453125" style="51"/>
    <col min="8183" max="8183" width="6.453125" style="51" customWidth="1"/>
    <col min="8184" max="8184" width="8" style="51" customWidth="1"/>
    <col min="8185" max="8185" width="12" style="51" bestFit="1" customWidth="1"/>
    <col min="8186" max="8186" width="11.54296875" style="51" customWidth="1"/>
    <col min="8187" max="8187" width="7.453125" style="51" customWidth="1"/>
    <col min="8188" max="8188" width="8.453125" style="51" bestFit="1" customWidth="1"/>
    <col min="8189" max="8189" width="11.453125" style="51" customWidth="1"/>
    <col min="8190" max="8190" width="10.54296875" style="51" customWidth="1"/>
    <col min="8191" max="8191" width="12.453125" style="51" customWidth="1"/>
    <col min="8192" max="8193" width="8.453125" style="51" customWidth="1"/>
    <col min="8194" max="8195" width="12" style="51" customWidth="1"/>
    <col min="8196" max="8198" width="9.453125" style="51"/>
    <col min="8199" max="8199" width="9.54296875" style="51" customWidth="1"/>
    <col min="8200" max="8201" width="9.453125" style="51"/>
    <col min="8202" max="8202" width="11.453125" style="51" bestFit="1" customWidth="1"/>
    <col min="8203" max="8438" width="9.453125" style="51"/>
    <col min="8439" max="8439" width="6.453125" style="51" customWidth="1"/>
    <col min="8440" max="8440" width="8" style="51" customWidth="1"/>
    <col min="8441" max="8441" width="12" style="51" bestFit="1" customWidth="1"/>
    <col min="8442" max="8442" width="11.54296875" style="51" customWidth="1"/>
    <col min="8443" max="8443" width="7.453125" style="51" customWidth="1"/>
    <col min="8444" max="8444" width="8.453125" style="51" bestFit="1" customWidth="1"/>
    <col min="8445" max="8445" width="11.453125" style="51" customWidth="1"/>
    <col min="8446" max="8446" width="10.54296875" style="51" customWidth="1"/>
    <col min="8447" max="8447" width="12.453125" style="51" customWidth="1"/>
    <col min="8448" max="8449" width="8.453125" style="51" customWidth="1"/>
    <col min="8450" max="8451" width="12" style="51" customWidth="1"/>
    <col min="8452" max="8454" width="9.453125" style="51"/>
    <col min="8455" max="8455" width="9.54296875" style="51" customWidth="1"/>
    <col min="8456" max="8457" width="9.453125" style="51"/>
    <col min="8458" max="8458" width="11.453125" style="51" bestFit="1" customWidth="1"/>
    <col min="8459" max="8694" width="9.453125" style="51"/>
    <col min="8695" max="8695" width="6.453125" style="51" customWidth="1"/>
    <col min="8696" max="8696" width="8" style="51" customWidth="1"/>
    <col min="8697" max="8697" width="12" style="51" bestFit="1" customWidth="1"/>
    <col min="8698" max="8698" width="11.54296875" style="51" customWidth="1"/>
    <col min="8699" max="8699" width="7.453125" style="51" customWidth="1"/>
    <col min="8700" max="8700" width="8.453125" style="51" bestFit="1" customWidth="1"/>
    <col min="8701" max="8701" width="11.453125" style="51" customWidth="1"/>
    <col min="8702" max="8702" width="10.54296875" style="51" customWidth="1"/>
    <col min="8703" max="8703" width="12.453125" style="51" customWidth="1"/>
    <col min="8704" max="8705" width="8.453125" style="51" customWidth="1"/>
    <col min="8706" max="8707" width="12" style="51" customWidth="1"/>
    <col min="8708" max="8710" width="9.453125" style="51"/>
    <col min="8711" max="8711" width="9.54296875" style="51" customWidth="1"/>
    <col min="8712" max="8713" width="9.453125" style="51"/>
    <col min="8714" max="8714" width="11.453125" style="51" bestFit="1" customWidth="1"/>
    <col min="8715" max="8950" width="9.453125" style="51"/>
    <col min="8951" max="8951" width="6.453125" style="51" customWidth="1"/>
    <col min="8952" max="8952" width="8" style="51" customWidth="1"/>
    <col min="8953" max="8953" width="12" style="51" bestFit="1" customWidth="1"/>
    <col min="8954" max="8954" width="11.54296875" style="51" customWidth="1"/>
    <col min="8955" max="8955" width="7.453125" style="51" customWidth="1"/>
    <col min="8956" max="8956" width="8.453125" style="51" bestFit="1" customWidth="1"/>
    <col min="8957" max="8957" width="11.453125" style="51" customWidth="1"/>
    <col min="8958" max="8958" width="10.54296875" style="51" customWidth="1"/>
    <col min="8959" max="8959" width="12.453125" style="51" customWidth="1"/>
    <col min="8960" max="8961" width="8.453125" style="51" customWidth="1"/>
    <col min="8962" max="8963" width="12" style="51" customWidth="1"/>
    <col min="8964" max="8966" width="9.453125" style="51"/>
    <col min="8967" max="8967" width="9.54296875" style="51" customWidth="1"/>
    <col min="8968" max="8969" width="9.453125" style="51"/>
    <col min="8970" max="8970" width="11.453125" style="51" bestFit="1" customWidth="1"/>
    <col min="8971" max="9206" width="9.453125" style="51"/>
    <col min="9207" max="9207" width="6.453125" style="51" customWidth="1"/>
    <col min="9208" max="9208" width="8" style="51" customWidth="1"/>
    <col min="9209" max="9209" width="12" style="51" bestFit="1" customWidth="1"/>
    <col min="9210" max="9210" width="11.54296875" style="51" customWidth="1"/>
    <col min="9211" max="9211" width="7.453125" style="51" customWidth="1"/>
    <col min="9212" max="9212" width="8.453125" style="51" bestFit="1" customWidth="1"/>
    <col min="9213" max="9213" width="11.453125" style="51" customWidth="1"/>
    <col min="9214" max="9214" width="10.54296875" style="51" customWidth="1"/>
    <col min="9215" max="9215" width="12.453125" style="51" customWidth="1"/>
    <col min="9216" max="9217" width="8.453125" style="51" customWidth="1"/>
    <col min="9218" max="9219" width="12" style="51" customWidth="1"/>
    <col min="9220" max="9222" width="9.453125" style="51"/>
    <col min="9223" max="9223" width="9.54296875" style="51" customWidth="1"/>
    <col min="9224" max="9225" width="9.453125" style="51"/>
    <col min="9226" max="9226" width="11.453125" style="51" bestFit="1" customWidth="1"/>
    <col min="9227" max="9462" width="9.453125" style="51"/>
    <col min="9463" max="9463" width="6.453125" style="51" customWidth="1"/>
    <col min="9464" max="9464" width="8" style="51" customWidth="1"/>
    <col min="9465" max="9465" width="12" style="51" bestFit="1" customWidth="1"/>
    <col min="9466" max="9466" width="11.54296875" style="51" customWidth="1"/>
    <col min="9467" max="9467" width="7.453125" style="51" customWidth="1"/>
    <col min="9468" max="9468" width="8.453125" style="51" bestFit="1" customWidth="1"/>
    <col min="9469" max="9469" width="11.453125" style="51" customWidth="1"/>
    <col min="9470" max="9470" width="10.54296875" style="51" customWidth="1"/>
    <col min="9471" max="9471" width="12.453125" style="51" customWidth="1"/>
    <col min="9472" max="9473" width="8.453125" style="51" customWidth="1"/>
    <col min="9474" max="9475" width="12" style="51" customWidth="1"/>
    <col min="9476" max="9478" width="9.453125" style="51"/>
    <col min="9479" max="9479" width="9.54296875" style="51" customWidth="1"/>
    <col min="9480" max="9481" width="9.453125" style="51"/>
    <col min="9482" max="9482" width="11.453125" style="51" bestFit="1" customWidth="1"/>
    <col min="9483" max="9718" width="9.453125" style="51"/>
    <col min="9719" max="9719" width="6.453125" style="51" customWidth="1"/>
    <col min="9720" max="9720" width="8" style="51" customWidth="1"/>
    <col min="9721" max="9721" width="12" style="51" bestFit="1" customWidth="1"/>
    <col min="9722" max="9722" width="11.54296875" style="51" customWidth="1"/>
    <col min="9723" max="9723" width="7.453125" style="51" customWidth="1"/>
    <col min="9724" max="9724" width="8.453125" style="51" bestFit="1" customWidth="1"/>
    <col min="9725" max="9725" width="11.453125" style="51" customWidth="1"/>
    <col min="9726" max="9726" width="10.54296875" style="51" customWidth="1"/>
    <col min="9727" max="9727" width="12.453125" style="51" customWidth="1"/>
    <col min="9728" max="9729" width="8.453125" style="51" customWidth="1"/>
    <col min="9730" max="9731" width="12" style="51" customWidth="1"/>
    <col min="9732" max="9734" width="9.453125" style="51"/>
    <col min="9735" max="9735" width="9.54296875" style="51" customWidth="1"/>
    <col min="9736" max="9737" width="9.453125" style="51"/>
    <col min="9738" max="9738" width="11.453125" style="51" bestFit="1" customWidth="1"/>
    <col min="9739" max="9974" width="9.453125" style="51"/>
    <col min="9975" max="9975" width="6.453125" style="51" customWidth="1"/>
    <col min="9976" max="9976" width="8" style="51" customWidth="1"/>
    <col min="9977" max="9977" width="12" style="51" bestFit="1" customWidth="1"/>
    <col min="9978" max="9978" width="11.54296875" style="51" customWidth="1"/>
    <col min="9979" max="9979" width="7.453125" style="51" customWidth="1"/>
    <col min="9980" max="9980" width="8.453125" style="51" bestFit="1" customWidth="1"/>
    <col min="9981" max="9981" width="11.453125" style="51" customWidth="1"/>
    <col min="9982" max="9982" width="10.54296875" style="51" customWidth="1"/>
    <col min="9983" max="9983" width="12.453125" style="51" customWidth="1"/>
    <col min="9984" max="9985" width="8.453125" style="51" customWidth="1"/>
    <col min="9986" max="9987" width="12" style="51" customWidth="1"/>
    <col min="9988" max="9990" width="9.453125" style="51"/>
    <col min="9991" max="9991" width="9.54296875" style="51" customWidth="1"/>
    <col min="9992" max="9993" width="9.453125" style="51"/>
    <col min="9994" max="9994" width="11.453125" style="51" bestFit="1" customWidth="1"/>
    <col min="9995" max="10230" width="9.453125" style="51"/>
    <col min="10231" max="10231" width="6.453125" style="51" customWidth="1"/>
    <col min="10232" max="10232" width="8" style="51" customWidth="1"/>
    <col min="10233" max="10233" width="12" style="51" bestFit="1" customWidth="1"/>
    <col min="10234" max="10234" width="11.54296875" style="51" customWidth="1"/>
    <col min="10235" max="10235" width="7.453125" style="51" customWidth="1"/>
    <col min="10236" max="10236" width="8.453125" style="51" bestFit="1" customWidth="1"/>
    <col min="10237" max="10237" width="11.453125" style="51" customWidth="1"/>
    <col min="10238" max="10238" width="10.54296875" style="51" customWidth="1"/>
    <col min="10239" max="10239" width="12.453125" style="51" customWidth="1"/>
    <col min="10240" max="10241" width="8.453125" style="51" customWidth="1"/>
    <col min="10242" max="10243" width="12" style="51" customWidth="1"/>
    <col min="10244" max="10246" width="9.453125" style="51"/>
    <col min="10247" max="10247" width="9.54296875" style="51" customWidth="1"/>
    <col min="10248" max="10249" width="9.453125" style="51"/>
    <col min="10250" max="10250" width="11.453125" style="51" bestFit="1" customWidth="1"/>
    <col min="10251" max="10486" width="9.453125" style="51"/>
    <col min="10487" max="10487" width="6.453125" style="51" customWidth="1"/>
    <col min="10488" max="10488" width="8" style="51" customWidth="1"/>
    <col min="10489" max="10489" width="12" style="51" bestFit="1" customWidth="1"/>
    <col min="10490" max="10490" width="11.54296875" style="51" customWidth="1"/>
    <col min="10491" max="10491" width="7.453125" style="51" customWidth="1"/>
    <col min="10492" max="10492" width="8.453125" style="51" bestFit="1" customWidth="1"/>
    <col min="10493" max="10493" width="11.453125" style="51" customWidth="1"/>
    <col min="10494" max="10494" width="10.54296875" style="51" customWidth="1"/>
    <col min="10495" max="10495" width="12.453125" style="51" customWidth="1"/>
    <col min="10496" max="10497" width="8.453125" style="51" customWidth="1"/>
    <col min="10498" max="10499" width="12" style="51" customWidth="1"/>
    <col min="10500" max="10502" width="9.453125" style="51"/>
    <col min="10503" max="10503" width="9.54296875" style="51" customWidth="1"/>
    <col min="10504" max="10505" width="9.453125" style="51"/>
    <col min="10506" max="10506" width="11.453125" style="51" bestFit="1" customWidth="1"/>
    <col min="10507" max="10742" width="9.453125" style="51"/>
    <col min="10743" max="10743" width="6.453125" style="51" customWidth="1"/>
    <col min="10744" max="10744" width="8" style="51" customWidth="1"/>
    <col min="10745" max="10745" width="12" style="51" bestFit="1" customWidth="1"/>
    <col min="10746" max="10746" width="11.54296875" style="51" customWidth="1"/>
    <col min="10747" max="10747" width="7.453125" style="51" customWidth="1"/>
    <col min="10748" max="10748" width="8.453125" style="51" bestFit="1" customWidth="1"/>
    <col min="10749" max="10749" width="11.453125" style="51" customWidth="1"/>
    <col min="10750" max="10750" width="10.54296875" style="51" customWidth="1"/>
    <col min="10751" max="10751" width="12.453125" style="51" customWidth="1"/>
    <col min="10752" max="10753" width="8.453125" style="51" customWidth="1"/>
    <col min="10754" max="10755" width="12" style="51" customWidth="1"/>
    <col min="10756" max="10758" width="9.453125" style="51"/>
    <col min="10759" max="10759" width="9.54296875" style="51" customWidth="1"/>
    <col min="10760" max="10761" width="9.453125" style="51"/>
    <col min="10762" max="10762" width="11.453125" style="51" bestFit="1" customWidth="1"/>
    <col min="10763" max="10998" width="9.453125" style="51"/>
    <col min="10999" max="10999" width="6.453125" style="51" customWidth="1"/>
    <col min="11000" max="11000" width="8" style="51" customWidth="1"/>
    <col min="11001" max="11001" width="12" style="51" bestFit="1" customWidth="1"/>
    <col min="11002" max="11002" width="11.54296875" style="51" customWidth="1"/>
    <col min="11003" max="11003" width="7.453125" style="51" customWidth="1"/>
    <col min="11004" max="11004" width="8.453125" style="51" bestFit="1" customWidth="1"/>
    <col min="11005" max="11005" width="11.453125" style="51" customWidth="1"/>
    <col min="11006" max="11006" width="10.54296875" style="51" customWidth="1"/>
    <col min="11007" max="11007" width="12.453125" style="51" customWidth="1"/>
    <col min="11008" max="11009" width="8.453125" style="51" customWidth="1"/>
    <col min="11010" max="11011" width="12" style="51" customWidth="1"/>
    <col min="11012" max="11014" width="9.453125" style="51"/>
    <col min="11015" max="11015" width="9.54296875" style="51" customWidth="1"/>
    <col min="11016" max="11017" width="9.453125" style="51"/>
    <col min="11018" max="11018" width="11.453125" style="51" bestFit="1" customWidth="1"/>
    <col min="11019" max="11254" width="9.453125" style="51"/>
    <col min="11255" max="11255" width="6.453125" style="51" customWidth="1"/>
    <col min="11256" max="11256" width="8" style="51" customWidth="1"/>
    <col min="11257" max="11257" width="12" style="51" bestFit="1" customWidth="1"/>
    <col min="11258" max="11258" width="11.54296875" style="51" customWidth="1"/>
    <col min="11259" max="11259" width="7.453125" style="51" customWidth="1"/>
    <col min="11260" max="11260" width="8.453125" style="51" bestFit="1" customWidth="1"/>
    <col min="11261" max="11261" width="11.453125" style="51" customWidth="1"/>
    <col min="11262" max="11262" width="10.54296875" style="51" customWidth="1"/>
    <col min="11263" max="11263" width="12.453125" style="51" customWidth="1"/>
    <col min="11264" max="11265" width="8.453125" style="51" customWidth="1"/>
    <col min="11266" max="11267" width="12" style="51" customWidth="1"/>
    <col min="11268" max="11270" width="9.453125" style="51"/>
    <col min="11271" max="11271" width="9.54296875" style="51" customWidth="1"/>
    <col min="11272" max="11273" width="9.453125" style="51"/>
    <col min="11274" max="11274" width="11.453125" style="51" bestFit="1" customWidth="1"/>
    <col min="11275" max="11510" width="9.453125" style="51"/>
    <col min="11511" max="11511" width="6.453125" style="51" customWidth="1"/>
    <col min="11512" max="11512" width="8" style="51" customWidth="1"/>
    <col min="11513" max="11513" width="12" style="51" bestFit="1" customWidth="1"/>
    <col min="11514" max="11514" width="11.54296875" style="51" customWidth="1"/>
    <col min="11515" max="11515" width="7.453125" style="51" customWidth="1"/>
    <col min="11516" max="11516" width="8.453125" style="51" bestFit="1" customWidth="1"/>
    <col min="11517" max="11517" width="11.453125" style="51" customWidth="1"/>
    <col min="11518" max="11518" width="10.54296875" style="51" customWidth="1"/>
    <col min="11519" max="11519" width="12.453125" style="51" customWidth="1"/>
    <col min="11520" max="11521" width="8.453125" style="51" customWidth="1"/>
    <col min="11522" max="11523" width="12" style="51" customWidth="1"/>
    <col min="11524" max="11526" width="9.453125" style="51"/>
    <col min="11527" max="11527" width="9.54296875" style="51" customWidth="1"/>
    <col min="11528" max="11529" width="9.453125" style="51"/>
    <col min="11530" max="11530" width="11.453125" style="51" bestFit="1" customWidth="1"/>
    <col min="11531" max="11766" width="9.453125" style="51"/>
    <col min="11767" max="11767" width="6.453125" style="51" customWidth="1"/>
    <col min="11768" max="11768" width="8" style="51" customWidth="1"/>
    <col min="11769" max="11769" width="12" style="51" bestFit="1" customWidth="1"/>
    <col min="11770" max="11770" width="11.54296875" style="51" customWidth="1"/>
    <col min="11771" max="11771" width="7.453125" style="51" customWidth="1"/>
    <col min="11772" max="11772" width="8.453125" style="51" bestFit="1" customWidth="1"/>
    <col min="11773" max="11773" width="11.453125" style="51" customWidth="1"/>
    <col min="11774" max="11774" width="10.54296875" style="51" customWidth="1"/>
    <col min="11775" max="11775" width="12.453125" style="51" customWidth="1"/>
    <col min="11776" max="11777" width="8.453125" style="51" customWidth="1"/>
    <col min="11778" max="11779" width="12" style="51" customWidth="1"/>
    <col min="11780" max="11782" width="9.453125" style="51"/>
    <col min="11783" max="11783" width="9.54296875" style="51" customWidth="1"/>
    <col min="11784" max="11785" width="9.453125" style="51"/>
    <col min="11786" max="11786" width="11.453125" style="51" bestFit="1" customWidth="1"/>
    <col min="11787" max="12022" width="9.453125" style="51"/>
    <col min="12023" max="12023" width="6.453125" style="51" customWidth="1"/>
    <col min="12024" max="12024" width="8" style="51" customWidth="1"/>
    <col min="12025" max="12025" width="12" style="51" bestFit="1" customWidth="1"/>
    <col min="12026" max="12026" width="11.54296875" style="51" customWidth="1"/>
    <col min="12027" max="12027" width="7.453125" style="51" customWidth="1"/>
    <col min="12028" max="12028" width="8.453125" style="51" bestFit="1" customWidth="1"/>
    <col min="12029" max="12029" width="11.453125" style="51" customWidth="1"/>
    <col min="12030" max="12030" width="10.54296875" style="51" customWidth="1"/>
    <col min="12031" max="12031" width="12.453125" style="51" customWidth="1"/>
    <col min="12032" max="12033" width="8.453125" style="51" customWidth="1"/>
    <col min="12034" max="12035" width="12" style="51" customWidth="1"/>
    <col min="12036" max="12038" width="9.453125" style="51"/>
    <col min="12039" max="12039" width="9.54296875" style="51" customWidth="1"/>
    <col min="12040" max="12041" width="9.453125" style="51"/>
    <col min="12042" max="12042" width="11.453125" style="51" bestFit="1" customWidth="1"/>
    <col min="12043" max="12278" width="9.453125" style="51"/>
    <col min="12279" max="12279" width="6.453125" style="51" customWidth="1"/>
    <col min="12280" max="12280" width="8" style="51" customWidth="1"/>
    <col min="12281" max="12281" width="12" style="51" bestFit="1" customWidth="1"/>
    <col min="12282" max="12282" width="11.54296875" style="51" customWidth="1"/>
    <col min="12283" max="12283" width="7.453125" style="51" customWidth="1"/>
    <col min="12284" max="12284" width="8.453125" style="51" bestFit="1" customWidth="1"/>
    <col min="12285" max="12285" width="11.453125" style="51" customWidth="1"/>
    <col min="12286" max="12286" width="10.54296875" style="51" customWidth="1"/>
    <col min="12287" max="12287" width="12.453125" style="51" customWidth="1"/>
    <col min="12288" max="12289" width="8.453125" style="51" customWidth="1"/>
    <col min="12290" max="12291" width="12" style="51" customWidth="1"/>
    <col min="12292" max="12294" width="9.453125" style="51"/>
    <col min="12295" max="12295" width="9.54296875" style="51" customWidth="1"/>
    <col min="12296" max="12297" width="9.453125" style="51"/>
    <col min="12298" max="12298" width="11.453125" style="51" bestFit="1" customWidth="1"/>
    <col min="12299" max="12534" width="9.453125" style="51"/>
    <col min="12535" max="12535" width="6.453125" style="51" customWidth="1"/>
    <col min="12536" max="12536" width="8" style="51" customWidth="1"/>
    <col min="12537" max="12537" width="12" style="51" bestFit="1" customWidth="1"/>
    <col min="12538" max="12538" width="11.54296875" style="51" customWidth="1"/>
    <col min="12539" max="12539" width="7.453125" style="51" customWidth="1"/>
    <col min="12540" max="12540" width="8.453125" style="51" bestFit="1" customWidth="1"/>
    <col min="12541" max="12541" width="11.453125" style="51" customWidth="1"/>
    <col min="12542" max="12542" width="10.54296875" style="51" customWidth="1"/>
    <col min="12543" max="12543" width="12.453125" style="51" customWidth="1"/>
    <col min="12544" max="12545" width="8.453125" style="51" customWidth="1"/>
    <col min="12546" max="12547" width="12" style="51" customWidth="1"/>
    <col min="12548" max="12550" width="9.453125" style="51"/>
    <col min="12551" max="12551" width="9.54296875" style="51" customWidth="1"/>
    <col min="12552" max="12553" width="9.453125" style="51"/>
    <col min="12554" max="12554" width="11.453125" style="51" bestFit="1" customWidth="1"/>
    <col min="12555" max="12790" width="9.453125" style="51"/>
    <col min="12791" max="12791" width="6.453125" style="51" customWidth="1"/>
    <col min="12792" max="12792" width="8" style="51" customWidth="1"/>
    <col min="12793" max="12793" width="12" style="51" bestFit="1" customWidth="1"/>
    <col min="12794" max="12794" width="11.54296875" style="51" customWidth="1"/>
    <col min="12795" max="12795" width="7.453125" style="51" customWidth="1"/>
    <col min="12796" max="12796" width="8.453125" style="51" bestFit="1" customWidth="1"/>
    <col min="12797" max="12797" width="11.453125" style="51" customWidth="1"/>
    <col min="12798" max="12798" width="10.54296875" style="51" customWidth="1"/>
    <col min="12799" max="12799" width="12.453125" style="51" customWidth="1"/>
    <col min="12800" max="12801" width="8.453125" style="51" customWidth="1"/>
    <col min="12802" max="12803" width="12" style="51" customWidth="1"/>
    <col min="12804" max="12806" width="9.453125" style="51"/>
    <col min="12807" max="12807" width="9.54296875" style="51" customWidth="1"/>
    <col min="12808" max="12809" width="9.453125" style="51"/>
    <col min="12810" max="12810" width="11.453125" style="51" bestFit="1" customWidth="1"/>
    <col min="12811" max="13046" width="9.453125" style="51"/>
    <col min="13047" max="13047" width="6.453125" style="51" customWidth="1"/>
    <col min="13048" max="13048" width="8" style="51" customWidth="1"/>
    <col min="13049" max="13049" width="12" style="51" bestFit="1" customWidth="1"/>
    <col min="13050" max="13050" width="11.54296875" style="51" customWidth="1"/>
    <col min="13051" max="13051" width="7.453125" style="51" customWidth="1"/>
    <col min="13052" max="13052" width="8.453125" style="51" bestFit="1" customWidth="1"/>
    <col min="13053" max="13053" width="11.453125" style="51" customWidth="1"/>
    <col min="13054" max="13054" width="10.54296875" style="51" customWidth="1"/>
    <col min="13055" max="13055" width="12.453125" style="51" customWidth="1"/>
    <col min="13056" max="13057" width="8.453125" style="51" customWidth="1"/>
    <col min="13058" max="13059" width="12" style="51" customWidth="1"/>
    <col min="13060" max="13062" width="9.453125" style="51"/>
    <col min="13063" max="13063" width="9.54296875" style="51" customWidth="1"/>
    <col min="13064" max="13065" width="9.453125" style="51"/>
    <col min="13066" max="13066" width="11.453125" style="51" bestFit="1" customWidth="1"/>
    <col min="13067" max="13302" width="9.453125" style="51"/>
    <col min="13303" max="13303" width="6.453125" style="51" customWidth="1"/>
    <col min="13304" max="13304" width="8" style="51" customWidth="1"/>
    <col min="13305" max="13305" width="12" style="51" bestFit="1" customWidth="1"/>
    <col min="13306" max="13306" width="11.54296875" style="51" customWidth="1"/>
    <col min="13307" max="13307" width="7.453125" style="51" customWidth="1"/>
    <col min="13308" max="13308" width="8.453125" style="51" bestFit="1" customWidth="1"/>
    <col min="13309" max="13309" width="11.453125" style="51" customWidth="1"/>
    <col min="13310" max="13310" width="10.54296875" style="51" customWidth="1"/>
    <col min="13311" max="13311" width="12.453125" style="51" customWidth="1"/>
    <col min="13312" max="13313" width="8.453125" style="51" customWidth="1"/>
    <col min="13314" max="13315" width="12" style="51" customWidth="1"/>
    <col min="13316" max="13318" width="9.453125" style="51"/>
    <col min="13319" max="13319" width="9.54296875" style="51" customWidth="1"/>
    <col min="13320" max="13321" width="9.453125" style="51"/>
    <col min="13322" max="13322" width="11.453125" style="51" bestFit="1" customWidth="1"/>
    <col min="13323" max="13558" width="9.453125" style="51"/>
    <col min="13559" max="13559" width="6.453125" style="51" customWidth="1"/>
    <col min="13560" max="13560" width="8" style="51" customWidth="1"/>
    <col min="13561" max="13561" width="12" style="51" bestFit="1" customWidth="1"/>
    <col min="13562" max="13562" width="11.54296875" style="51" customWidth="1"/>
    <col min="13563" max="13563" width="7.453125" style="51" customWidth="1"/>
    <col min="13564" max="13564" width="8.453125" style="51" bestFit="1" customWidth="1"/>
    <col min="13565" max="13565" width="11.453125" style="51" customWidth="1"/>
    <col min="13566" max="13566" width="10.54296875" style="51" customWidth="1"/>
    <col min="13567" max="13567" width="12.453125" style="51" customWidth="1"/>
    <col min="13568" max="13569" width="8.453125" style="51" customWidth="1"/>
    <col min="13570" max="13571" width="12" style="51" customWidth="1"/>
    <col min="13572" max="13574" width="9.453125" style="51"/>
    <col min="13575" max="13575" width="9.54296875" style="51" customWidth="1"/>
    <col min="13576" max="13577" width="9.453125" style="51"/>
    <col min="13578" max="13578" width="11.453125" style="51" bestFit="1" customWidth="1"/>
    <col min="13579" max="13814" width="9.453125" style="51"/>
    <col min="13815" max="13815" width="6.453125" style="51" customWidth="1"/>
    <col min="13816" max="13816" width="8" style="51" customWidth="1"/>
    <col min="13817" max="13817" width="12" style="51" bestFit="1" customWidth="1"/>
    <col min="13818" max="13818" width="11.54296875" style="51" customWidth="1"/>
    <col min="13819" max="13819" width="7.453125" style="51" customWidth="1"/>
    <col min="13820" max="13820" width="8.453125" style="51" bestFit="1" customWidth="1"/>
    <col min="13821" max="13821" width="11.453125" style="51" customWidth="1"/>
    <col min="13822" max="13822" width="10.54296875" style="51" customWidth="1"/>
    <col min="13823" max="13823" width="12.453125" style="51" customWidth="1"/>
    <col min="13824" max="13825" width="8.453125" style="51" customWidth="1"/>
    <col min="13826" max="13827" width="12" style="51" customWidth="1"/>
    <col min="13828" max="13830" width="9.453125" style="51"/>
    <col min="13831" max="13831" width="9.54296875" style="51" customWidth="1"/>
    <col min="13832" max="13833" width="9.453125" style="51"/>
    <col min="13834" max="13834" width="11.453125" style="51" bestFit="1" customWidth="1"/>
    <col min="13835" max="14070" width="9.453125" style="51"/>
    <col min="14071" max="14071" width="6.453125" style="51" customWidth="1"/>
    <col min="14072" max="14072" width="8" style="51" customWidth="1"/>
    <col min="14073" max="14073" width="12" style="51" bestFit="1" customWidth="1"/>
    <col min="14074" max="14074" width="11.54296875" style="51" customWidth="1"/>
    <col min="14075" max="14075" width="7.453125" style="51" customWidth="1"/>
    <col min="14076" max="14076" width="8.453125" style="51" bestFit="1" customWidth="1"/>
    <col min="14077" max="14077" width="11.453125" style="51" customWidth="1"/>
    <col min="14078" max="14078" width="10.54296875" style="51" customWidth="1"/>
    <col min="14079" max="14079" width="12.453125" style="51" customWidth="1"/>
    <col min="14080" max="14081" width="8.453125" style="51" customWidth="1"/>
    <col min="14082" max="14083" width="12" style="51" customWidth="1"/>
    <col min="14084" max="14086" width="9.453125" style="51"/>
    <col min="14087" max="14087" width="9.54296875" style="51" customWidth="1"/>
    <col min="14088" max="14089" width="9.453125" style="51"/>
    <col min="14090" max="14090" width="11.453125" style="51" bestFit="1" customWidth="1"/>
    <col min="14091" max="14326" width="9.453125" style="51"/>
    <col min="14327" max="14327" width="6.453125" style="51" customWidth="1"/>
    <col min="14328" max="14328" width="8" style="51" customWidth="1"/>
    <col min="14329" max="14329" width="12" style="51" bestFit="1" customWidth="1"/>
    <col min="14330" max="14330" width="11.54296875" style="51" customWidth="1"/>
    <col min="14331" max="14331" width="7.453125" style="51" customWidth="1"/>
    <col min="14332" max="14332" width="8.453125" style="51" bestFit="1" customWidth="1"/>
    <col min="14333" max="14333" width="11.453125" style="51" customWidth="1"/>
    <col min="14334" max="14334" width="10.54296875" style="51" customWidth="1"/>
    <col min="14335" max="14335" width="12.453125" style="51" customWidth="1"/>
    <col min="14336" max="14337" width="8.453125" style="51" customWidth="1"/>
    <col min="14338" max="14339" width="12" style="51" customWidth="1"/>
    <col min="14340" max="14342" width="9.453125" style="51"/>
    <col min="14343" max="14343" width="9.54296875" style="51" customWidth="1"/>
    <col min="14344" max="14345" width="9.453125" style="51"/>
    <col min="14346" max="14346" width="11.453125" style="51" bestFit="1" customWidth="1"/>
    <col min="14347" max="14582" width="9.453125" style="51"/>
    <col min="14583" max="14583" width="6.453125" style="51" customWidth="1"/>
    <col min="14584" max="14584" width="8" style="51" customWidth="1"/>
    <col min="14585" max="14585" width="12" style="51" bestFit="1" customWidth="1"/>
    <col min="14586" max="14586" width="11.54296875" style="51" customWidth="1"/>
    <col min="14587" max="14587" width="7.453125" style="51" customWidth="1"/>
    <col min="14588" max="14588" width="8.453125" style="51" bestFit="1" customWidth="1"/>
    <col min="14589" max="14589" width="11.453125" style="51" customWidth="1"/>
    <col min="14590" max="14590" width="10.54296875" style="51" customWidth="1"/>
    <col min="14591" max="14591" width="12.453125" style="51" customWidth="1"/>
    <col min="14592" max="14593" width="8.453125" style="51" customWidth="1"/>
    <col min="14594" max="14595" width="12" style="51" customWidth="1"/>
    <col min="14596" max="14598" width="9.453125" style="51"/>
    <col min="14599" max="14599" width="9.54296875" style="51" customWidth="1"/>
    <col min="14600" max="14601" width="9.453125" style="51"/>
    <col min="14602" max="14602" width="11.453125" style="51" bestFit="1" customWidth="1"/>
    <col min="14603" max="14838" width="9.453125" style="51"/>
    <col min="14839" max="14839" width="6.453125" style="51" customWidth="1"/>
    <col min="14840" max="14840" width="8" style="51" customWidth="1"/>
    <col min="14841" max="14841" width="12" style="51" bestFit="1" customWidth="1"/>
    <col min="14842" max="14842" width="11.54296875" style="51" customWidth="1"/>
    <col min="14843" max="14843" width="7.453125" style="51" customWidth="1"/>
    <col min="14844" max="14844" width="8.453125" style="51" bestFit="1" customWidth="1"/>
    <col min="14845" max="14845" width="11.453125" style="51" customWidth="1"/>
    <col min="14846" max="14846" width="10.54296875" style="51" customWidth="1"/>
    <col min="14847" max="14847" width="12.453125" style="51" customWidth="1"/>
    <col min="14848" max="14849" width="8.453125" style="51" customWidth="1"/>
    <col min="14850" max="14851" width="12" style="51" customWidth="1"/>
    <col min="14852" max="14854" width="9.453125" style="51"/>
    <col min="14855" max="14855" width="9.54296875" style="51" customWidth="1"/>
    <col min="14856" max="14857" width="9.453125" style="51"/>
    <col min="14858" max="14858" width="11.453125" style="51" bestFit="1" customWidth="1"/>
    <col min="14859" max="15094" width="9.453125" style="51"/>
    <col min="15095" max="15095" width="6.453125" style="51" customWidth="1"/>
    <col min="15096" max="15096" width="8" style="51" customWidth="1"/>
    <col min="15097" max="15097" width="12" style="51" bestFit="1" customWidth="1"/>
    <col min="15098" max="15098" width="11.54296875" style="51" customWidth="1"/>
    <col min="15099" max="15099" width="7.453125" style="51" customWidth="1"/>
    <col min="15100" max="15100" width="8.453125" style="51" bestFit="1" customWidth="1"/>
    <col min="15101" max="15101" width="11.453125" style="51" customWidth="1"/>
    <col min="15102" max="15102" width="10.54296875" style="51" customWidth="1"/>
    <col min="15103" max="15103" width="12.453125" style="51" customWidth="1"/>
    <col min="15104" max="15105" width="8.453125" style="51" customWidth="1"/>
    <col min="15106" max="15107" width="12" style="51" customWidth="1"/>
    <col min="15108" max="15110" width="9.453125" style="51"/>
    <col min="15111" max="15111" width="9.54296875" style="51" customWidth="1"/>
    <col min="15112" max="15113" width="9.453125" style="51"/>
    <col min="15114" max="15114" width="11.453125" style="51" bestFit="1" customWidth="1"/>
    <col min="15115" max="15350" width="9.453125" style="51"/>
    <col min="15351" max="15351" width="6.453125" style="51" customWidth="1"/>
    <col min="15352" max="15352" width="8" style="51" customWidth="1"/>
    <col min="15353" max="15353" width="12" style="51" bestFit="1" customWidth="1"/>
    <col min="15354" max="15354" width="11.54296875" style="51" customWidth="1"/>
    <col min="15355" max="15355" width="7.453125" style="51" customWidth="1"/>
    <col min="15356" max="15356" width="8.453125" style="51" bestFit="1" customWidth="1"/>
    <col min="15357" max="15357" width="11.453125" style="51" customWidth="1"/>
    <col min="15358" max="15358" width="10.54296875" style="51" customWidth="1"/>
    <col min="15359" max="15359" width="12.453125" style="51" customWidth="1"/>
    <col min="15360" max="15361" width="8.453125" style="51" customWidth="1"/>
    <col min="15362" max="15363" width="12" style="51" customWidth="1"/>
    <col min="15364" max="15366" width="9.453125" style="51"/>
    <col min="15367" max="15367" width="9.54296875" style="51" customWidth="1"/>
    <col min="15368" max="15369" width="9.453125" style="51"/>
    <col min="15370" max="15370" width="11.453125" style="51" bestFit="1" customWidth="1"/>
    <col min="15371" max="15606" width="9.453125" style="51"/>
    <col min="15607" max="15607" width="6.453125" style="51" customWidth="1"/>
    <col min="15608" max="15608" width="8" style="51" customWidth="1"/>
    <col min="15609" max="15609" width="12" style="51" bestFit="1" customWidth="1"/>
    <col min="15610" max="15610" width="11.54296875" style="51" customWidth="1"/>
    <col min="15611" max="15611" width="7.453125" style="51" customWidth="1"/>
    <col min="15612" max="15612" width="8.453125" style="51" bestFit="1" customWidth="1"/>
    <col min="15613" max="15613" width="11.453125" style="51" customWidth="1"/>
    <col min="15614" max="15614" width="10.54296875" style="51" customWidth="1"/>
    <col min="15615" max="15615" width="12.453125" style="51" customWidth="1"/>
    <col min="15616" max="15617" width="8.453125" style="51" customWidth="1"/>
    <col min="15618" max="15619" width="12" style="51" customWidth="1"/>
    <col min="15620" max="15622" width="9.453125" style="51"/>
    <col min="15623" max="15623" width="9.54296875" style="51" customWidth="1"/>
    <col min="15624" max="15625" width="9.453125" style="51"/>
    <col min="15626" max="15626" width="11.453125" style="51" bestFit="1" customWidth="1"/>
    <col min="15627" max="15862" width="9.453125" style="51"/>
    <col min="15863" max="15863" width="6.453125" style="51" customWidth="1"/>
    <col min="15864" max="15864" width="8" style="51" customWidth="1"/>
    <col min="15865" max="15865" width="12" style="51" bestFit="1" customWidth="1"/>
    <col min="15866" max="15866" width="11.54296875" style="51" customWidth="1"/>
    <col min="15867" max="15867" width="7.453125" style="51" customWidth="1"/>
    <col min="15868" max="15868" width="8.453125" style="51" bestFit="1" customWidth="1"/>
    <col min="15869" max="15869" width="11.453125" style="51" customWidth="1"/>
    <col min="15870" max="15870" width="10.54296875" style="51" customWidth="1"/>
    <col min="15871" max="15871" width="12.453125" style="51" customWidth="1"/>
    <col min="15872" max="15873" width="8.453125" style="51" customWidth="1"/>
    <col min="15874" max="15875" width="12" style="51" customWidth="1"/>
    <col min="15876" max="15878" width="9.453125" style="51"/>
    <col min="15879" max="15879" width="9.54296875" style="51" customWidth="1"/>
    <col min="15880" max="15881" width="9.453125" style="51"/>
    <col min="15882" max="15882" width="11.453125" style="51" bestFit="1" customWidth="1"/>
    <col min="15883" max="16118" width="9.453125" style="51"/>
    <col min="16119" max="16119" width="6.453125" style="51" customWidth="1"/>
    <col min="16120" max="16120" width="8" style="51" customWidth="1"/>
    <col min="16121" max="16121" width="12" style="51" bestFit="1" customWidth="1"/>
    <col min="16122" max="16122" width="11.54296875" style="51" customWidth="1"/>
    <col min="16123" max="16123" width="7.453125" style="51" customWidth="1"/>
    <col min="16124" max="16124" width="8.453125" style="51" bestFit="1" customWidth="1"/>
    <col min="16125" max="16125" width="11.453125" style="51" customWidth="1"/>
    <col min="16126" max="16126" width="10.54296875" style="51" customWidth="1"/>
    <col min="16127" max="16127" width="12.453125" style="51" customWidth="1"/>
    <col min="16128" max="16129" width="8.453125" style="51" customWidth="1"/>
    <col min="16130" max="16131" width="12" style="51" customWidth="1"/>
    <col min="16132" max="16134" width="9.453125" style="51"/>
    <col min="16135" max="16135" width="9.54296875" style="51" customWidth="1"/>
    <col min="16136" max="16137" width="9.453125" style="51"/>
    <col min="16138" max="16138" width="11.453125" style="51" bestFit="1" customWidth="1"/>
    <col min="16139" max="16384" width="9.453125" style="51"/>
  </cols>
  <sheetData>
    <row r="1" spans="1:13" ht="26">
      <c r="A1" s="65" t="s">
        <v>125</v>
      </c>
    </row>
    <row r="2" spans="1:13" s="52" customFormat="1">
      <c r="A2" s="52" t="s">
        <v>93</v>
      </c>
    </row>
    <row r="3" spans="1:13" s="52" customFormat="1">
      <c r="A3" s="52" t="s">
        <v>118</v>
      </c>
    </row>
    <row r="4" spans="1:13">
      <c r="B4" s="69"/>
      <c r="C4" s="67"/>
      <c r="D4" s="67"/>
      <c r="E4" s="67"/>
      <c r="F4" s="67"/>
      <c r="G4" s="66" t="s">
        <v>0</v>
      </c>
      <c r="H4" s="68"/>
      <c r="I4" s="66" t="s">
        <v>4</v>
      </c>
      <c r="J4" s="68"/>
      <c r="K4" s="67"/>
      <c r="L4" s="67"/>
      <c r="M4" s="68"/>
    </row>
    <row r="5" spans="1:13" ht="70" customHeight="1">
      <c r="A5" s="70" t="s">
        <v>122</v>
      </c>
      <c r="B5" s="73" t="s">
        <v>128</v>
      </c>
      <c r="C5" s="90" t="s">
        <v>129</v>
      </c>
      <c r="D5" s="90" t="s">
        <v>524</v>
      </c>
      <c r="E5" s="90" t="s">
        <v>75</v>
      </c>
      <c r="F5" s="90" t="s">
        <v>558</v>
      </c>
      <c r="G5" s="71" t="s">
        <v>525</v>
      </c>
      <c r="H5" s="72" t="s">
        <v>76</v>
      </c>
      <c r="I5" s="71" t="s">
        <v>595</v>
      </c>
      <c r="J5" s="72" t="s">
        <v>599</v>
      </c>
      <c r="K5" s="90" t="s">
        <v>506</v>
      </c>
      <c r="L5" s="90" t="s">
        <v>77</v>
      </c>
      <c r="M5" s="90" t="s">
        <v>15</v>
      </c>
    </row>
    <row r="6" spans="1:13">
      <c r="A6" s="74">
        <f ca="1">INDIRECT(calculation_hide!P9)</f>
        <v>2019</v>
      </c>
      <c r="B6" s="78">
        <f ca="1">INDIRECT(calculation_hide!Q9)</f>
        <v>64179.680000000008</v>
      </c>
      <c r="C6" s="76">
        <f ca="1">INDIRECT(calculation_hide!R9)</f>
        <v>2895.64</v>
      </c>
      <c r="D6" s="76">
        <f ca="1">INDIRECT(calculation_hide!S9)</f>
        <v>1005.85</v>
      </c>
      <c r="E6" s="76">
        <f ca="1">INDIRECT(calculation_hide!T9)</f>
        <v>1266.42</v>
      </c>
      <c r="F6" s="76">
        <f ca="1">INDIRECT(calculation_hide!U9)</f>
        <v>11774.140000000001</v>
      </c>
      <c r="G6" s="75">
        <f ca="1">INDIRECT(calculation_hide!V9)</f>
        <v>12071.630000000001</v>
      </c>
      <c r="H6" s="77">
        <f ca="1">INDIRECT(calculation_hide!W9)</f>
        <v>3335.7899999999995</v>
      </c>
      <c r="I6" s="75">
        <f ca="1">INDIRECT(calculation_hide!X9)</f>
        <v>23490.190000000002</v>
      </c>
      <c r="J6" s="77">
        <f ca="1">INDIRECT(calculation_hide!Y9)</f>
        <v>5171.07</v>
      </c>
      <c r="K6" s="76">
        <f ca="1">INDIRECT(calculation_hide!Z9)</f>
        <v>212</v>
      </c>
      <c r="L6" s="76">
        <f ca="1">INDIRECT(calculation_hide!AA9)</f>
        <v>358.16999999999996</v>
      </c>
      <c r="M6" s="76">
        <f ca="1">INDIRECT(calculation_hide!AB9)</f>
        <v>1662.5200000000002</v>
      </c>
    </row>
    <row r="7" spans="1:13">
      <c r="A7" s="79">
        <f ca="1">INDIRECT(calculation_hide!P10)</f>
        <v>2020</v>
      </c>
      <c r="B7" s="82">
        <f ca="1">INDIRECT(calculation_hide!Q10)</f>
        <v>50744.14</v>
      </c>
      <c r="C7" s="91">
        <f ca="1">INDIRECT(calculation_hide!R10)</f>
        <v>2738.48</v>
      </c>
      <c r="D7" s="91">
        <f ca="1">INDIRECT(calculation_hide!S10)</f>
        <v>1114.71</v>
      </c>
      <c r="E7" s="91">
        <f ca="1">INDIRECT(calculation_hide!T10)</f>
        <v>1273.03</v>
      </c>
      <c r="F7" s="91">
        <f ca="1">INDIRECT(calculation_hide!U10)</f>
        <v>9141.66</v>
      </c>
      <c r="G7" s="80">
        <f ca="1">INDIRECT(calculation_hide!V10)</f>
        <v>5214.579999999999</v>
      </c>
      <c r="H7" s="81">
        <f ca="1">INDIRECT(calculation_hide!W10)</f>
        <v>3468.68</v>
      </c>
      <c r="I7" s="80">
        <f ca="1">INDIRECT(calculation_hide!X10)</f>
        <v>20283.29</v>
      </c>
      <c r="J7" s="81">
        <f ca="1">INDIRECT(calculation_hide!Y10)</f>
        <v>4531.4000000000005</v>
      </c>
      <c r="K7" s="91">
        <f ca="1">INDIRECT(calculation_hide!Z10)</f>
        <v>310.78999999999996</v>
      </c>
      <c r="L7" s="91">
        <f ca="1">INDIRECT(calculation_hide!AA10)</f>
        <v>293.02999999999997</v>
      </c>
      <c r="M7" s="91">
        <f ca="1">INDIRECT(calculation_hide!AB10)</f>
        <v>1570.8899999999999</v>
      </c>
    </row>
    <row r="8" spans="1:13">
      <c r="A8" s="79">
        <f ca="1">INDIRECT(calculation_hide!P11)</f>
        <v>2021</v>
      </c>
      <c r="B8" s="82">
        <f ca="1">INDIRECT(calculation_hide!Q11)</f>
        <v>51816.060000000005</v>
      </c>
      <c r="C8" s="91">
        <f ca="1">INDIRECT(calculation_hide!R11)</f>
        <v>2701.81</v>
      </c>
      <c r="D8" s="91">
        <f ca="1">INDIRECT(calculation_hide!S11)</f>
        <v>950.63</v>
      </c>
      <c r="E8" s="91">
        <f ca="1">INDIRECT(calculation_hide!T11)</f>
        <v>154.83000000000001</v>
      </c>
      <c r="F8" s="91">
        <f ca="1">INDIRECT(calculation_hide!U11)</f>
        <v>10159.5</v>
      </c>
      <c r="G8" s="80">
        <f ca="1">INDIRECT(calculation_hide!V11)</f>
        <v>4822.9400000000005</v>
      </c>
      <c r="H8" s="81">
        <f ca="1">INDIRECT(calculation_hide!W11)</f>
        <v>3246.42</v>
      </c>
      <c r="I8" s="80">
        <f ca="1">INDIRECT(calculation_hide!X11)</f>
        <v>21727.62</v>
      </c>
      <c r="J8" s="81">
        <f ca="1">INDIRECT(calculation_hide!Y11)</f>
        <v>4840.71</v>
      </c>
      <c r="K8" s="91">
        <f ca="1">INDIRECT(calculation_hide!Z11)</f>
        <v>329.41999999999996</v>
      </c>
      <c r="L8" s="91">
        <f ca="1">INDIRECT(calculation_hide!AA11)</f>
        <v>294.38</v>
      </c>
      <c r="M8" s="91">
        <f ca="1">INDIRECT(calculation_hide!AB11)</f>
        <v>1836.7700000000002</v>
      </c>
    </row>
    <row r="9" spans="1:13">
      <c r="A9" s="84">
        <f ca="1">INDIRECT(calculation_hide!P12)</f>
        <v>2022</v>
      </c>
      <c r="B9" s="82">
        <f ca="1">INDIRECT(calculation_hide!Q12)</f>
        <v>55889.880000000005</v>
      </c>
      <c r="C9" s="91">
        <f ca="1">INDIRECT(calculation_hide!R12)</f>
        <v>2787.0099999999998</v>
      </c>
      <c r="D9" s="91">
        <f ca="1">INDIRECT(calculation_hide!S12)</f>
        <v>785.58999999999992</v>
      </c>
      <c r="E9" s="91">
        <f ca="1">INDIRECT(calculation_hide!T12)</f>
        <v>52.080000000000005</v>
      </c>
      <c r="F9" s="91">
        <f ca="1">INDIRECT(calculation_hide!U12)</f>
        <v>10967.29</v>
      </c>
      <c r="G9" s="80">
        <f ca="1">INDIRECT(calculation_hide!V12)</f>
        <v>9549.99</v>
      </c>
      <c r="H9" s="81">
        <f ca="1">INDIRECT(calculation_hide!W12)</f>
        <v>2774.48</v>
      </c>
      <c r="I9" s="80">
        <f ca="1">INDIRECT(calculation_hide!X12)</f>
        <v>22948.739999999998</v>
      </c>
      <c r="J9" s="81">
        <f ca="1">INDIRECT(calculation_hide!Y12)</f>
        <v>2974.6799999999994</v>
      </c>
      <c r="K9" s="91">
        <f ca="1">INDIRECT(calculation_hide!Z12)</f>
        <v>305.74</v>
      </c>
      <c r="L9" s="91">
        <f ca="1">INDIRECT(calculation_hide!AA12)</f>
        <v>278.49</v>
      </c>
      <c r="M9" s="91">
        <f ca="1">INDIRECT(calculation_hide!AB12)</f>
        <v>1563.46</v>
      </c>
    </row>
    <row r="10" spans="1:13">
      <c r="A10" s="84">
        <f ca="1">INDIRECT(calculation_hide!P13)</f>
        <v>2023</v>
      </c>
      <c r="B10" s="82">
        <f ca="1">INDIRECT(calculation_hide!Q13)</f>
        <v>56717.729999999996</v>
      </c>
      <c r="C10" s="91">
        <f ca="1">INDIRECT(calculation_hide!R13)</f>
        <v>2460.1099999999997</v>
      </c>
      <c r="D10" s="91">
        <f ca="1">INDIRECT(calculation_hide!S13)</f>
        <v>668.8900000000001</v>
      </c>
      <c r="E10" s="91">
        <f ca="1">INDIRECT(calculation_hide!T13)</f>
        <v>95.81</v>
      </c>
      <c r="F10" s="91">
        <f ca="1">INDIRECT(calculation_hide!U13)</f>
        <v>11449.97</v>
      </c>
      <c r="G10" s="80">
        <f ca="1">INDIRECT(calculation_hide!V13)</f>
        <v>11077.369999999999</v>
      </c>
      <c r="H10" s="81">
        <f ca="1">INDIRECT(calculation_hide!W13)</f>
        <v>2978.82</v>
      </c>
      <c r="I10" s="80">
        <f ca="1">INDIRECT(calculation_hide!X13)</f>
        <v>22937.88</v>
      </c>
      <c r="J10" s="81">
        <f ca="1">INDIRECT(calculation_hide!Y13)</f>
        <v>2184.94</v>
      </c>
      <c r="K10" s="91">
        <f ca="1">INDIRECT(calculation_hide!Z13)</f>
        <v>223.5</v>
      </c>
      <c r="L10" s="91">
        <f ca="1">INDIRECT(calculation_hide!AA13)</f>
        <v>325.89999999999998</v>
      </c>
      <c r="M10" s="91">
        <f ca="1">INDIRECT(calculation_hide!AB13)</f>
        <v>1535.9099999999999</v>
      </c>
    </row>
    <row r="11" spans="1:13">
      <c r="A11" s="92" t="s">
        <v>78</v>
      </c>
      <c r="B11" s="96" t="str">
        <f ca="1">IF(((B10-B9)/B9*100)&gt;100,"(+) ",IF(((B10-B9)/B9*100)&lt;-100,"(-) ",IF(ROUND(((B10-B9)/B9*100),1)=0,"- ",IF(((B10-B9)/B9*100)&gt;0,TEXT(((B10-B9)/B9*100),"+0.0 "),TEXT(((B10-B9)/B9*100),"0.0 ")))))</f>
        <v xml:space="preserve">+1.5 </v>
      </c>
      <c r="C11" s="94" t="str">
        <f t="shared" ref="C11:M11" ca="1" si="0">IF(((C10-C9)/C9*100)&gt;100,"(+) ",IF(((C10-C9)/C9*100)&lt;-100,"(-) ",IF(ROUND(((C10-C9)/C9*100),1)=0,"- ",IF(((C10-C9)/C9*100)&gt;0,TEXT(((C10-C9)/C9*100),"+0.0 "),TEXT(((C10-C9)/C9*100),"0.0 ")))))</f>
        <v xml:space="preserve">-11.7 </v>
      </c>
      <c r="D11" s="94" t="str">
        <f t="shared" ca="1" si="0"/>
        <v xml:space="preserve">-14.9 </v>
      </c>
      <c r="E11" s="94" t="str">
        <f t="shared" ca="1" si="0"/>
        <v xml:space="preserve">+84.0 </v>
      </c>
      <c r="F11" s="94" t="str">
        <f t="shared" ca="1" si="0"/>
        <v xml:space="preserve">+4.4 </v>
      </c>
      <c r="G11" s="93" t="str">
        <f t="shared" ca="1" si="0"/>
        <v xml:space="preserve">+16.0 </v>
      </c>
      <c r="H11" s="95" t="str">
        <f t="shared" ca="1" si="0"/>
        <v xml:space="preserve">+7.4 </v>
      </c>
      <c r="I11" s="93" t="str">
        <f t="shared" ca="1" si="0"/>
        <v xml:space="preserve">- </v>
      </c>
      <c r="J11" s="95" t="str">
        <f t="shared" ca="1" si="0"/>
        <v xml:space="preserve">-26.5 </v>
      </c>
      <c r="K11" s="94" t="str">
        <f t="shared" ca="1" si="0"/>
        <v xml:space="preserve">-26.9 </v>
      </c>
      <c r="L11" s="94" t="str">
        <f t="shared" ca="1" si="0"/>
        <v xml:space="preserve">+17.0 </v>
      </c>
      <c r="M11" s="94" t="str">
        <f t="shared" ca="1" si="0"/>
        <v xml:space="preserve">-1.8 </v>
      </c>
    </row>
    <row r="12" spans="1:13">
      <c r="A12" s="83" t="str">
        <f ca="1">INDIRECT(calculation_hide!Q40)</f>
        <v>January - September 2023</v>
      </c>
      <c r="B12" s="78">
        <f ca="1">INDIRECT(calculation_hide!R40)</f>
        <v>42442.32</v>
      </c>
      <c r="C12" s="76">
        <f ca="1">INDIRECT(calculation_hide!S40)</f>
        <v>1863.9399999999998</v>
      </c>
      <c r="D12" s="76">
        <f ca="1">INDIRECT(calculation_hide!T40)</f>
        <v>494.8</v>
      </c>
      <c r="E12" s="76">
        <f ca="1">INDIRECT(calculation_hide!U40)</f>
        <v>48.16</v>
      </c>
      <c r="F12" s="76">
        <f ca="1">INDIRECT(calculation_hide!V40)</f>
        <v>8573</v>
      </c>
      <c r="G12" s="75">
        <f ca="1">INDIRECT(calculation_hide!W40)</f>
        <v>8322.65</v>
      </c>
      <c r="H12" s="77">
        <f ca="1">INDIRECT(calculation_hide!X40)</f>
        <v>2079.4699999999998</v>
      </c>
      <c r="I12" s="75">
        <f ca="1">INDIRECT(calculation_hide!Y40)</f>
        <v>17157.400000000001</v>
      </c>
      <c r="J12" s="77">
        <f ca="1">INDIRECT(calculation_hide!Z40)</f>
        <v>1641.71</v>
      </c>
      <c r="K12" s="76">
        <f ca="1">INDIRECT(calculation_hide!AA40)</f>
        <v>178.25</v>
      </c>
      <c r="L12" s="76">
        <f ca="1">INDIRECT(calculation_hide!AB40)</f>
        <v>256.00000000000006</v>
      </c>
      <c r="M12" s="76">
        <f ca="1">INDIRECT(calculation_hide!AC40)</f>
        <v>1195.33</v>
      </c>
    </row>
    <row r="13" spans="1:13" s="57" customFormat="1">
      <c r="A13" s="104" t="str">
        <f ca="1">INDIRECT(calculation_hide!Q41)</f>
        <v>January - September 2024 [provisional]</v>
      </c>
      <c r="B13" s="105">
        <f ca="1">INDIRECT(calculation_hide!R41)</f>
        <v>43384.24</v>
      </c>
      <c r="C13" s="106">
        <f ca="1">INDIRECT(calculation_hide!S41)</f>
        <v>1664.4699999999998</v>
      </c>
      <c r="D13" s="106">
        <f ca="1">INDIRECT(calculation_hide!T41)</f>
        <v>681.15999999999985</v>
      </c>
      <c r="E13" s="106">
        <f ca="1">INDIRECT(calculation_hide!U41)</f>
        <v>39.04</v>
      </c>
      <c r="F13" s="106">
        <f ca="1">INDIRECT(calculation_hide!V41)</f>
        <v>8800.32</v>
      </c>
      <c r="G13" s="107">
        <f ca="1">INDIRECT(calculation_hide!W41)</f>
        <v>9081.19</v>
      </c>
      <c r="H13" s="108">
        <f ca="1">INDIRECT(calculation_hide!X41)</f>
        <v>2211.4199999999996</v>
      </c>
      <c r="I13" s="107">
        <f ca="1">INDIRECT(calculation_hide!Y41)</f>
        <v>17315.559999999998</v>
      </c>
      <c r="J13" s="108">
        <f ca="1">INDIRECT(calculation_hide!Z41)</f>
        <v>1631.5000000000002</v>
      </c>
      <c r="K13" s="106">
        <f ca="1">INDIRECT(calculation_hide!AA41)</f>
        <v>181.19</v>
      </c>
      <c r="L13" s="106">
        <f ca="1">INDIRECT(calculation_hide!AB41)</f>
        <v>210.2</v>
      </c>
      <c r="M13" s="106">
        <f ca="1">INDIRECT(calculation_hide!AC41)</f>
        <v>1053.03</v>
      </c>
    </row>
    <row r="14" spans="1:13">
      <c r="A14" s="92" t="s">
        <v>48</v>
      </c>
      <c r="B14" s="96" t="str">
        <f t="shared" ref="B14:M14" ca="1" si="1">IF(((B13-B12)/B12*100)&gt;100,"(+) ",IF(((B13-B12)/B12*100)&lt;-100,"(-) ",IF(ROUND(((B13-B12)/B12*100),1)=0,"- ",IF(((B13-B12)/B12*100)&gt;0,TEXT(((B13-B12)/B12*100),"+0.0 "),TEXT(((B13-B12)/B12*100),"0.0 ")))))</f>
        <v xml:space="preserve">+2.2 </v>
      </c>
      <c r="C14" s="94" t="str">
        <f t="shared" ca="1" si="1"/>
        <v xml:space="preserve">-10.7 </v>
      </c>
      <c r="D14" s="94" t="str">
        <f t="shared" ca="1" si="1"/>
        <v xml:space="preserve">+37.7 </v>
      </c>
      <c r="E14" s="94" t="str">
        <f t="shared" ca="1" si="1"/>
        <v xml:space="preserve">-18.9 </v>
      </c>
      <c r="F14" s="94" t="str">
        <f t="shared" ca="1" si="1"/>
        <v xml:space="preserve">+2.7 </v>
      </c>
      <c r="G14" s="93" t="str">
        <f t="shared" ca="1" si="1"/>
        <v xml:space="preserve">+9.1 </v>
      </c>
      <c r="H14" s="95" t="str">
        <f t="shared" ca="1" si="1"/>
        <v xml:space="preserve">+6.3 </v>
      </c>
      <c r="I14" s="93" t="str">
        <f t="shared" ca="1" si="1"/>
        <v xml:space="preserve">+0.9 </v>
      </c>
      <c r="J14" s="95" t="str">
        <f t="shared" ca="1" si="1"/>
        <v xml:space="preserve">-0.6 </v>
      </c>
      <c r="K14" s="94" t="str">
        <f t="shared" ca="1" si="1"/>
        <v xml:space="preserve">+1.6 </v>
      </c>
      <c r="L14" s="94" t="str">
        <f t="shared" ca="1" si="1"/>
        <v xml:space="preserve">-17.9 </v>
      </c>
      <c r="M14" s="94" t="str">
        <f t="shared" ca="1" si="1"/>
        <v xml:space="preserve">-11.9 </v>
      </c>
    </row>
    <row r="15" spans="1:13">
      <c r="A15" s="83" t="str">
        <f ca="1">INDIRECT(calculation_hide!Q21)</f>
        <v>July 2023</v>
      </c>
      <c r="B15" s="78">
        <f ca="1">INDIRECT(calculation_hide!R21)</f>
        <v>4756.8</v>
      </c>
      <c r="C15" s="76">
        <f ca="1">INDIRECT(calculation_hide!S21)</f>
        <v>157.28</v>
      </c>
      <c r="D15" s="76">
        <f ca="1">INDIRECT(calculation_hide!T21)</f>
        <v>61.48</v>
      </c>
      <c r="E15" s="76">
        <f ca="1">INDIRECT(calculation_hide!U21)</f>
        <v>7.89</v>
      </c>
      <c r="F15" s="76">
        <f ca="1">INDIRECT(calculation_hide!V21)</f>
        <v>985.16</v>
      </c>
      <c r="G15" s="75">
        <f ca="1">INDIRECT(calculation_hide!W21)</f>
        <v>1072.2</v>
      </c>
      <c r="H15" s="77">
        <f ca="1">INDIRECT(calculation_hide!X21)</f>
        <v>147.25</v>
      </c>
      <c r="I15" s="75">
        <f ca="1">INDIRECT(calculation_hide!Y21)</f>
        <v>1896.32</v>
      </c>
      <c r="J15" s="77">
        <f ca="1">INDIRECT(calculation_hide!Z21)</f>
        <v>160.32</v>
      </c>
      <c r="K15" s="76">
        <f ca="1">INDIRECT(calculation_hide!AA21)</f>
        <v>39.630000000000003</v>
      </c>
      <c r="L15" s="76">
        <f ca="1">INDIRECT(calculation_hide!AB21)</f>
        <v>19.899999999999999</v>
      </c>
      <c r="M15" s="76">
        <f ca="1">INDIRECT(calculation_hide!AC21)</f>
        <v>157.21</v>
      </c>
    </row>
    <row r="16" spans="1:13">
      <c r="A16" s="84" t="str">
        <f ca="1">INDIRECT(calculation_hide!Q22)</f>
        <v>August 2023</v>
      </c>
      <c r="B16" s="82">
        <f ca="1">INDIRECT(calculation_hide!R22)</f>
        <v>4792.32</v>
      </c>
      <c r="C16" s="91">
        <f ca="1">INDIRECT(calculation_hide!S22)</f>
        <v>148.31</v>
      </c>
      <c r="D16" s="91">
        <f ca="1">INDIRECT(calculation_hide!T22)</f>
        <v>57.71</v>
      </c>
      <c r="E16" s="91">
        <f ca="1">INDIRECT(calculation_hide!U22)</f>
        <v>3.51</v>
      </c>
      <c r="F16" s="91">
        <f ca="1">INDIRECT(calculation_hide!V22)</f>
        <v>978.52</v>
      </c>
      <c r="G16" s="80">
        <f ca="1">INDIRECT(calculation_hide!W22)</f>
        <v>1078.1500000000001</v>
      </c>
      <c r="H16" s="81">
        <f ca="1">INDIRECT(calculation_hide!X22)</f>
        <v>152.97</v>
      </c>
      <c r="I16" s="80">
        <f ca="1">INDIRECT(calculation_hide!Y22)</f>
        <v>1869.76</v>
      </c>
      <c r="J16" s="81">
        <f ca="1">INDIRECT(calculation_hide!Z22)</f>
        <v>229.15</v>
      </c>
      <c r="K16" s="91">
        <f ca="1">INDIRECT(calculation_hide!AA22)</f>
        <v>19.100000000000001</v>
      </c>
      <c r="L16" s="91">
        <f ca="1">INDIRECT(calculation_hide!AB22)</f>
        <v>26.52</v>
      </c>
      <c r="M16" s="91">
        <f ca="1">INDIRECT(calculation_hide!AC22)</f>
        <v>142.03</v>
      </c>
    </row>
    <row r="17" spans="1:14">
      <c r="A17" s="84" t="str">
        <f ca="1">INDIRECT(calculation_hide!Q23)</f>
        <v>September 2023</v>
      </c>
      <c r="B17" s="82">
        <f ca="1">INDIRECT(calculation_hide!R23)</f>
        <v>4806.1899999999996</v>
      </c>
      <c r="C17" s="91">
        <f ca="1">INDIRECT(calculation_hide!S23)</f>
        <v>174.42</v>
      </c>
      <c r="D17" s="91">
        <f ca="1">INDIRECT(calculation_hide!T23)</f>
        <v>50.9</v>
      </c>
      <c r="E17" s="91">
        <f ca="1">INDIRECT(calculation_hide!U23)</f>
        <v>9.9700000000000006</v>
      </c>
      <c r="F17" s="91">
        <f ca="1">INDIRECT(calculation_hide!V23)</f>
        <v>992.28</v>
      </c>
      <c r="G17" s="80">
        <f ca="1">INDIRECT(calculation_hide!W23)</f>
        <v>1025.57</v>
      </c>
      <c r="H17" s="81">
        <f ca="1">INDIRECT(calculation_hide!X23)</f>
        <v>173.38</v>
      </c>
      <c r="I17" s="80">
        <f ca="1">INDIRECT(calculation_hide!Y23)</f>
        <v>1868.62</v>
      </c>
      <c r="J17" s="81">
        <f ca="1">INDIRECT(calculation_hide!Z23)</f>
        <v>220.52</v>
      </c>
      <c r="K17" s="91">
        <f ca="1">INDIRECT(calculation_hide!AA23)</f>
        <v>17.39</v>
      </c>
      <c r="L17" s="91">
        <f ca="1">INDIRECT(calculation_hide!AB23)</f>
        <v>21.82</v>
      </c>
      <c r="M17" s="91">
        <f ca="1">INDIRECT(calculation_hide!AC23)</f>
        <v>136.88</v>
      </c>
    </row>
    <row r="18" spans="1:14">
      <c r="A18" s="85" t="s">
        <v>10</v>
      </c>
      <c r="B18" s="89">
        <f t="shared" ref="B18:M18" ca="1" si="2">SUM(B15:B17)</f>
        <v>14355.309999999998</v>
      </c>
      <c r="C18" s="87">
        <f t="shared" ca="1" si="2"/>
        <v>480.01</v>
      </c>
      <c r="D18" s="87">
        <f t="shared" ca="1" si="2"/>
        <v>170.09</v>
      </c>
      <c r="E18" s="87">
        <f t="shared" ca="1" si="2"/>
        <v>21.369999999999997</v>
      </c>
      <c r="F18" s="87">
        <f t="shared" ca="1" si="2"/>
        <v>2955.96</v>
      </c>
      <c r="G18" s="86">
        <f t="shared" ca="1" si="2"/>
        <v>3175.92</v>
      </c>
      <c r="H18" s="88">
        <f t="shared" ca="1" si="2"/>
        <v>473.6</v>
      </c>
      <c r="I18" s="86">
        <f t="shared" ca="1" si="2"/>
        <v>5634.7</v>
      </c>
      <c r="J18" s="88">
        <f t="shared" ca="1" si="2"/>
        <v>609.99</v>
      </c>
      <c r="K18" s="87">
        <f t="shared" ca="1" si="2"/>
        <v>76.12</v>
      </c>
      <c r="L18" s="87">
        <f t="shared" ca="1" si="2"/>
        <v>68.240000000000009</v>
      </c>
      <c r="M18" s="87">
        <f t="shared" ca="1" si="2"/>
        <v>436.12</v>
      </c>
    </row>
    <row r="19" spans="1:14">
      <c r="A19" s="83" t="str">
        <f ca="1">INDIRECT(calculation_hide!Q33)</f>
        <v>July 2024</v>
      </c>
      <c r="B19" s="78">
        <f ca="1">INDIRECT(calculation_hide!R33)</f>
        <v>5055.51</v>
      </c>
      <c r="C19" s="76">
        <f ca="1">INDIRECT(calculation_hide!S33)</f>
        <v>177.98</v>
      </c>
      <c r="D19" s="76">
        <f ca="1">INDIRECT(calculation_hide!T33)</f>
        <v>82.67</v>
      </c>
      <c r="E19" s="76">
        <f ca="1">INDIRECT(calculation_hide!U33)</f>
        <v>6.43</v>
      </c>
      <c r="F19" s="76">
        <f ca="1">INDIRECT(calculation_hide!V33)</f>
        <v>993.62</v>
      </c>
      <c r="G19" s="75">
        <f ca="1">INDIRECT(calculation_hide!W33)</f>
        <v>1212.6199999999999</v>
      </c>
      <c r="H19" s="77">
        <f ca="1">INDIRECT(calculation_hide!X33)</f>
        <v>163.83000000000001</v>
      </c>
      <c r="I19" s="75">
        <f ca="1">INDIRECT(calculation_hide!Y33)</f>
        <v>1973.38</v>
      </c>
      <c r="J19" s="77">
        <f ca="1">INDIRECT(calculation_hide!Z33)</f>
        <v>239.41</v>
      </c>
      <c r="K19" s="76">
        <f ca="1">INDIRECT(calculation_hide!AA33)</f>
        <v>18.48</v>
      </c>
      <c r="L19" s="76">
        <f ca="1">INDIRECT(calculation_hide!AB33)</f>
        <v>25.5</v>
      </c>
      <c r="M19" s="76">
        <f ca="1">INDIRECT(calculation_hide!AC33)</f>
        <v>127.69</v>
      </c>
    </row>
    <row r="20" spans="1:14">
      <c r="A20" s="84" t="str">
        <f ca="1">INDIRECT(calculation_hide!Q34)</f>
        <v>August 2024</v>
      </c>
      <c r="B20" s="82">
        <f ca="1">INDIRECT(calculation_hide!R34)</f>
        <v>5052.34</v>
      </c>
      <c r="C20" s="91">
        <f ca="1">INDIRECT(calculation_hide!S34)</f>
        <v>139.24</v>
      </c>
      <c r="D20" s="91">
        <f ca="1">INDIRECT(calculation_hide!T34)</f>
        <v>76.94</v>
      </c>
      <c r="E20" s="91">
        <f ca="1">INDIRECT(calculation_hide!U34)</f>
        <v>7.0000000000000007E-2</v>
      </c>
      <c r="F20" s="91">
        <f ca="1">INDIRECT(calculation_hide!V34)</f>
        <v>986.63</v>
      </c>
      <c r="G20" s="80">
        <f ca="1">INDIRECT(calculation_hide!W34)</f>
        <v>1133.1099999999999</v>
      </c>
      <c r="H20" s="81">
        <f ca="1">INDIRECT(calculation_hide!X34)</f>
        <v>209.37</v>
      </c>
      <c r="I20" s="80">
        <f ca="1">INDIRECT(calculation_hide!Y34)</f>
        <v>2099.73</v>
      </c>
      <c r="J20" s="81">
        <f ca="1">INDIRECT(calculation_hide!Z34)</f>
        <v>188.62</v>
      </c>
      <c r="K20" s="91">
        <f ca="1">INDIRECT(calculation_hide!AA34)</f>
        <v>20.84</v>
      </c>
      <c r="L20" s="91">
        <f ca="1">INDIRECT(calculation_hide!AB34)</f>
        <v>25.01</v>
      </c>
      <c r="M20" s="91">
        <f ca="1">INDIRECT(calculation_hide!AC34)</f>
        <v>109.61</v>
      </c>
    </row>
    <row r="21" spans="1:14">
      <c r="A21" s="84" t="str">
        <f ca="1">INDIRECT(calculation_hide!Q35)</f>
        <v>September 2024 [provisional]</v>
      </c>
      <c r="B21" s="82">
        <f ca="1">INDIRECT(calculation_hide!R35)</f>
        <v>4802.1000000000004</v>
      </c>
      <c r="C21" s="91">
        <f ca="1">INDIRECT(calculation_hide!S35)</f>
        <v>137.36000000000001</v>
      </c>
      <c r="D21" s="91">
        <f ca="1">INDIRECT(calculation_hide!T35)</f>
        <v>64.069999999999993</v>
      </c>
      <c r="E21" s="91">
        <f ca="1">INDIRECT(calculation_hide!U35)</f>
        <v>10.88</v>
      </c>
      <c r="F21" s="91">
        <f ca="1">INDIRECT(calculation_hide!V35)</f>
        <v>1001.12</v>
      </c>
      <c r="G21" s="80">
        <f ca="1">INDIRECT(calculation_hide!W35)</f>
        <v>1092.28</v>
      </c>
      <c r="H21" s="81">
        <f ca="1">INDIRECT(calculation_hide!X35)</f>
        <v>288.18</v>
      </c>
      <c r="I21" s="80">
        <f ca="1">INDIRECT(calculation_hide!Y35)</f>
        <v>1811.1</v>
      </c>
      <c r="J21" s="81">
        <f ca="1">INDIRECT(calculation_hide!Z35)</f>
        <v>197.24</v>
      </c>
      <c r="K21" s="91">
        <f ca="1">INDIRECT(calculation_hide!AA35)</f>
        <v>19.149999999999999</v>
      </c>
      <c r="L21" s="91">
        <f ca="1">INDIRECT(calculation_hide!AB35)</f>
        <v>24.14</v>
      </c>
      <c r="M21" s="91">
        <f ca="1">INDIRECT(calculation_hide!AC35)</f>
        <v>113.72</v>
      </c>
    </row>
    <row r="22" spans="1:14">
      <c r="A22" s="85" t="s">
        <v>10</v>
      </c>
      <c r="B22" s="89">
        <f t="shared" ref="B22:M22" ca="1" si="3">SUM(B19:B21)</f>
        <v>14909.95</v>
      </c>
      <c r="C22" s="87">
        <f t="shared" ca="1" si="3"/>
        <v>454.58000000000004</v>
      </c>
      <c r="D22" s="87">
        <f t="shared" ca="1" si="3"/>
        <v>223.68</v>
      </c>
      <c r="E22" s="87">
        <f t="shared" ca="1" si="3"/>
        <v>17.380000000000003</v>
      </c>
      <c r="F22" s="87">
        <f t="shared" ca="1" si="3"/>
        <v>2981.37</v>
      </c>
      <c r="G22" s="86">
        <f t="shared" ca="1" si="3"/>
        <v>3438.0099999999993</v>
      </c>
      <c r="H22" s="88">
        <f t="shared" ca="1" si="3"/>
        <v>661.38000000000011</v>
      </c>
      <c r="I22" s="86">
        <f t="shared" ca="1" si="3"/>
        <v>5884.21</v>
      </c>
      <c r="J22" s="88">
        <f t="shared" ca="1" si="3"/>
        <v>625.27</v>
      </c>
      <c r="K22" s="87">
        <f t="shared" ca="1" si="3"/>
        <v>58.47</v>
      </c>
      <c r="L22" s="87">
        <f t="shared" ca="1" si="3"/>
        <v>74.650000000000006</v>
      </c>
      <c r="M22" s="87">
        <f t="shared" ca="1" si="3"/>
        <v>351.02</v>
      </c>
    </row>
    <row r="23" spans="1:14">
      <c r="A23" s="97" t="s">
        <v>531</v>
      </c>
      <c r="B23" s="96" t="str">
        <f t="shared" ref="B23:M23" ca="1" si="4">IF(((B22-B18)/B18*100)&gt;100,"(+) ",IF(((B22-B18)/B18*100)&lt;-100,"(-) ",IF(ROUND(((B22-B18)/B18*100),1)=0,"- ",IF(((B22-B18)/B18*100)&gt;0,TEXT(((B22-B18)/B18*100),"+0.0 "),TEXT(((B22-B18)/B18*100),"0.0 ")))))</f>
        <v xml:space="preserve">+3.9 </v>
      </c>
      <c r="C23" s="98" t="str">
        <f t="shared" ca="1" si="4"/>
        <v xml:space="preserve">-5.3 </v>
      </c>
      <c r="D23" s="98" t="str">
        <f t="shared" ca="1" si="4"/>
        <v xml:space="preserve">+31.5 </v>
      </c>
      <c r="E23" s="98" t="str">
        <f t="shared" ca="1" si="4"/>
        <v xml:space="preserve">-18.7 </v>
      </c>
      <c r="F23" s="98" t="str">
        <f t="shared" ca="1" si="4"/>
        <v xml:space="preserve">+0.9 </v>
      </c>
      <c r="G23" s="93" t="str">
        <f t="shared" ca="1" si="4"/>
        <v xml:space="preserve">+8.3 </v>
      </c>
      <c r="H23" s="95" t="str">
        <f t="shared" ca="1" si="4"/>
        <v xml:space="preserve">+39.6 </v>
      </c>
      <c r="I23" s="93" t="str">
        <f ca="1">IF(((I22-I18)/I18*100)&gt;100,"(+) ",IF(((I22-I18)/I18*100)&lt;-100,"(-) ",IF(ROUND(((I22-I18)/I18*100),1)=0,"- ",IF(((I22-I18)/I18*100)&gt;0,TEXT(((I22-I18)/I18*100),"+0.0 "),TEXT(((I22-I18)/I18*100),"0.0 ")))))</f>
        <v xml:space="preserve">+4.4 </v>
      </c>
      <c r="J23" s="95" t="str">
        <f t="shared" ca="1" si="4"/>
        <v xml:space="preserve">+2.5 </v>
      </c>
      <c r="K23" s="98" t="str">
        <f t="shared" ca="1" si="4"/>
        <v xml:space="preserve">-23.2 </v>
      </c>
      <c r="L23" s="98" t="str">
        <f t="shared" ca="1" si="4"/>
        <v xml:space="preserve">+9.4 </v>
      </c>
      <c r="M23" s="98" t="str">
        <f t="shared" ca="1" si="4"/>
        <v xml:space="preserve">-19.5 </v>
      </c>
    </row>
    <row r="25" spans="1:14">
      <c r="F25" s="121"/>
      <c r="G25" s="102"/>
      <c r="I25" s="121"/>
      <c r="J25" s="121"/>
    </row>
    <row r="26" spans="1:14">
      <c r="B26" s="101"/>
      <c r="I26" s="101"/>
    </row>
    <row r="27" spans="1:14">
      <c r="B27" s="103"/>
      <c r="C27" s="103"/>
      <c r="D27" s="103"/>
      <c r="E27" s="103"/>
      <c r="F27" s="103"/>
      <c r="G27" s="103"/>
      <c r="H27" s="103"/>
      <c r="I27" s="103"/>
      <c r="J27" s="103"/>
      <c r="K27" s="103"/>
      <c r="L27" s="103"/>
      <c r="M27" s="103"/>
      <c r="N27" s="103"/>
    </row>
    <row r="28" spans="1:14">
      <c r="B28" s="103"/>
      <c r="C28" s="103"/>
      <c r="D28" s="103"/>
      <c r="E28" s="103"/>
      <c r="F28" s="103"/>
      <c r="G28" s="103"/>
      <c r="H28" s="103"/>
      <c r="I28" s="103"/>
      <c r="J28" s="103"/>
      <c r="K28" s="103"/>
      <c r="L28" s="103"/>
      <c r="M28" s="103"/>
    </row>
    <row r="29" spans="1:14">
      <c r="B29" s="101"/>
      <c r="F29" s="101"/>
    </row>
    <row r="30" spans="1:14">
      <c r="B30" s="101"/>
      <c r="F30" s="101"/>
    </row>
    <row r="31" spans="1:14">
      <c r="B31" s="101"/>
    </row>
    <row r="32" spans="1:14">
      <c r="B32" s="101"/>
      <c r="C32" s="102"/>
      <c r="E32" s="101"/>
      <c r="F32" s="102"/>
    </row>
    <row r="33" spans="2:6">
      <c r="B33" s="101"/>
      <c r="C33" s="102"/>
      <c r="E33" s="101"/>
      <c r="F33" s="102"/>
    </row>
    <row r="34" spans="2:6">
      <c r="B34" s="101"/>
      <c r="C34" s="102"/>
      <c r="E34" s="101"/>
      <c r="F34" s="102"/>
    </row>
    <row r="35" spans="2:6">
      <c r="B35" s="101"/>
      <c r="C35" s="102"/>
      <c r="E35" s="101"/>
      <c r="F35" s="102"/>
    </row>
    <row r="36" spans="2:6">
      <c r="B36" s="101"/>
      <c r="C36" s="102"/>
      <c r="E36" s="101"/>
      <c r="F36" s="102"/>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39"/>
  <sheetViews>
    <sheetView showGridLines="0" workbookViewId="0">
      <pane xSplit="1" ySplit="6" topLeftCell="B28" activePane="bottomRight" state="frozen"/>
      <selection pane="topRight" activeCell="B1" sqref="B1"/>
      <selection pane="bottomLeft" activeCell="A7" sqref="A7"/>
      <selection pane="bottomRight"/>
    </sheetView>
  </sheetViews>
  <sheetFormatPr defaultRowHeight="15.5"/>
  <cols>
    <col min="1" max="1" width="17.54296875" style="51" customWidth="1"/>
    <col min="2" max="3" width="13.81640625" style="51" customWidth="1"/>
    <col min="4" max="4" width="15.81640625" style="51" customWidth="1"/>
    <col min="5" max="13" width="13.81640625" style="51" customWidth="1"/>
    <col min="14" max="251" width="9.1796875" style="51"/>
    <col min="252" max="252" width="9.453125" style="51" customWidth="1"/>
    <col min="253" max="253" width="12" style="51" bestFit="1" customWidth="1"/>
    <col min="254" max="255" width="8" style="51" customWidth="1"/>
    <col min="256" max="256" width="10.54296875" style="51" customWidth="1"/>
    <col min="257" max="257" width="10" style="51" customWidth="1"/>
    <col min="258" max="260" width="9.1796875" style="51"/>
    <col min="261" max="261" width="10.453125" style="51" customWidth="1"/>
    <col min="262" max="265" width="9.1796875" style="51"/>
    <col min="266" max="266" width="10.453125" style="51" bestFit="1" customWidth="1"/>
    <col min="267" max="507" width="9.1796875" style="51"/>
    <col min="508" max="508" width="9.453125" style="51" customWidth="1"/>
    <col min="509" max="509" width="12" style="51" bestFit="1" customWidth="1"/>
    <col min="510" max="511" width="8" style="51" customWidth="1"/>
    <col min="512" max="512" width="10.54296875" style="51" customWidth="1"/>
    <col min="513" max="513" width="10" style="51" customWidth="1"/>
    <col min="514" max="516" width="9.1796875" style="51"/>
    <col min="517" max="517" width="10.453125" style="51" customWidth="1"/>
    <col min="518" max="521" width="9.1796875" style="51"/>
    <col min="522" max="522" width="10.453125" style="51" bestFit="1" customWidth="1"/>
    <col min="523" max="763" width="9.1796875" style="51"/>
    <col min="764" max="764" width="9.453125" style="51" customWidth="1"/>
    <col min="765" max="765" width="12" style="51" bestFit="1" customWidth="1"/>
    <col min="766" max="767" width="8" style="51" customWidth="1"/>
    <col min="768" max="768" width="10.54296875" style="51" customWidth="1"/>
    <col min="769" max="769" width="10" style="51" customWidth="1"/>
    <col min="770" max="772" width="9.1796875" style="51"/>
    <col min="773" max="773" width="10.453125" style="51" customWidth="1"/>
    <col min="774" max="777" width="9.1796875" style="51"/>
    <col min="778" max="778" width="10.453125" style="51" bestFit="1" customWidth="1"/>
    <col min="779" max="1019" width="9.1796875" style="51"/>
    <col min="1020" max="1020" width="9.453125" style="51" customWidth="1"/>
    <col min="1021" max="1021" width="12" style="51" bestFit="1" customWidth="1"/>
    <col min="1022" max="1023" width="8" style="51" customWidth="1"/>
    <col min="1024" max="1024" width="10.54296875" style="51" customWidth="1"/>
    <col min="1025" max="1025" width="10" style="51" customWidth="1"/>
    <col min="1026" max="1028" width="9.1796875" style="51"/>
    <col min="1029" max="1029" width="10.453125" style="51" customWidth="1"/>
    <col min="1030" max="1033" width="9.1796875" style="51"/>
    <col min="1034" max="1034" width="10.453125" style="51" bestFit="1" customWidth="1"/>
    <col min="1035" max="1275" width="9.1796875" style="51"/>
    <col min="1276" max="1276" width="9.453125" style="51" customWidth="1"/>
    <col min="1277" max="1277" width="12" style="51" bestFit="1" customWidth="1"/>
    <col min="1278" max="1279" width="8" style="51" customWidth="1"/>
    <col min="1280" max="1280" width="10.54296875" style="51" customWidth="1"/>
    <col min="1281" max="1281" width="10" style="51" customWidth="1"/>
    <col min="1282" max="1284" width="9.1796875" style="51"/>
    <col min="1285" max="1285" width="10.453125" style="51" customWidth="1"/>
    <col min="1286" max="1289" width="9.1796875" style="51"/>
    <col min="1290" max="1290" width="10.453125" style="51" bestFit="1" customWidth="1"/>
    <col min="1291" max="1531" width="9.1796875" style="51"/>
    <col min="1532" max="1532" width="9.453125" style="51" customWidth="1"/>
    <col min="1533" max="1533" width="12" style="51" bestFit="1" customWidth="1"/>
    <col min="1534" max="1535" width="8" style="51" customWidth="1"/>
    <col min="1536" max="1536" width="10.54296875" style="51" customWidth="1"/>
    <col min="1537" max="1537" width="10" style="51" customWidth="1"/>
    <col min="1538" max="1540" width="9.1796875" style="51"/>
    <col min="1541" max="1541" width="10.453125" style="51" customWidth="1"/>
    <col min="1542" max="1545" width="9.1796875" style="51"/>
    <col min="1546" max="1546" width="10.453125" style="51" bestFit="1" customWidth="1"/>
    <col min="1547" max="1787" width="9.1796875" style="51"/>
    <col min="1788" max="1788" width="9.453125" style="51" customWidth="1"/>
    <col min="1789" max="1789" width="12" style="51" bestFit="1" customWidth="1"/>
    <col min="1790" max="1791" width="8" style="51" customWidth="1"/>
    <col min="1792" max="1792" width="10.54296875" style="51" customWidth="1"/>
    <col min="1793" max="1793" width="10" style="51" customWidth="1"/>
    <col min="1794" max="1796" width="9.1796875" style="51"/>
    <col min="1797" max="1797" width="10.453125" style="51" customWidth="1"/>
    <col min="1798" max="1801" width="9.1796875" style="51"/>
    <col min="1802" max="1802" width="10.453125" style="51" bestFit="1" customWidth="1"/>
    <col min="1803" max="2043" width="9.1796875" style="51"/>
    <col min="2044" max="2044" width="9.453125" style="51" customWidth="1"/>
    <col min="2045" max="2045" width="12" style="51" bestFit="1" customWidth="1"/>
    <col min="2046" max="2047" width="8" style="51" customWidth="1"/>
    <col min="2048" max="2048" width="10.54296875" style="51" customWidth="1"/>
    <col min="2049" max="2049" width="10" style="51" customWidth="1"/>
    <col min="2050" max="2052" width="9.1796875" style="51"/>
    <col min="2053" max="2053" width="10.453125" style="51" customWidth="1"/>
    <col min="2054" max="2057" width="9.1796875" style="51"/>
    <col min="2058" max="2058" width="10.453125" style="51" bestFit="1" customWidth="1"/>
    <col min="2059" max="2299" width="9.1796875" style="51"/>
    <col min="2300" max="2300" width="9.453125" style="51" customWidth="1"/>
    <col min="2301" max="2301" width="12" style="51" bestFit="1" customWidth="1"/>
    <col min="2302" max="2303" width="8" style="51" customWidth="1"/>
    <col min="2304" max="2304" width="10.54296875" style="51" customWidth="1"/>
    <col min="2305" max="2305" width="10" style="51" customWidth="1"/>
    <col min="2306" max="2308" width="9.1796875" style="51"/>
    <col min="2309" max="2309" width="10.453125" style="51" customWidth="1"/>
    <col min="2310" max="2313" width="9.1796875" style="51"/>
    <col min="2314" max="2314" width="10.453125" style="51" bestFit="1" customWidth="1"/>
    <col min="2315" max="2555" width="9.1796875" style="51"/>
    <col min="2556" max="2556" width="9.453125" style="51" customWidth="1"/>
    <col min="2557" max="2557" width="12" style="51" bestFit="1" customWidth="1"/>
    <col min="2558" max="2559" width="8" style="51" customWidth="1"/>
    <col min="2560" max="2560" width="10.54296875" style="51" customWidth="1"/>
    <col min="2561" max="2561" width="10" style="51" customWidth="1"/>
    <col min="2562" max="2564" width="9.1796875" style="51"/>
    <col min="2565" max="2565" width="10.453125" style="51" customWidth="1"/>
    <col min="2566" max="2569" width="9.1796875" style="51"/>
    <col min="2570" max="2570" width="10.453125" style="51" bestFit="1" customWidth="1"/>
    <col min="2571" max="2811" width="9.1796875" style="51"/>
    <col min="2812" max="2812" width="9.453125" style="51" customWidth="1"/>
    <col min="2813" max="2813" width="12" style="51" bestFit="1" customWidth="1"/>
    <col min="2814" max="2815" width="8" style="51" customWidth="1"/>
    <col min="2816" max="2816" width="10.54296875" style="51" customWidth="1"/>
    <col min="2817" max="2817" width="10" style="51" customWidth="1"/>
    <col min="2818" max="2820" width="9.1796875" style="51"/>
    <col min="2821" max="2821" width="10.453125" style="51" customWidth="1"/>
    <col min="2822" max="2825" width="9.1796875" style="51"/>
    <col min="2826" max="2826" width="10.453125" style="51" bestFit="1" customWidth="1"/>
    <col min="2827" max="3067" width="9.1796875" style="51"/>
    <col min="3068" max="3068" width="9.453125" style="51" customWidth="1"/>
    <col min="3069" max="3069" width="12" style="51" bestFit="1" customWidth="1"/>
    <col min="3070" max="3071" width="8" style="51" customWidth="1"/>
    <col min="3072" max="3072" width="10.54296875" style="51" customWidth="1"/>
    <col min="3073" max="3073" width="10" style="51" customWidth="1"/>
    <col min="3074" max="3076" width="9.1796875" style="51"/>
    <col min="3077" max="3077" width="10.453125" style="51" customWidth="1"/>
    <col min="3078" max="3081" width="9.1796875" style="51"/>
    <col min="3082" max="3082" width="10.453125" style="51" bestFit="1" customWidth="1"/>
    <col min="3083" max="3323" width="9.1796875" style="51"/>
    <col min="3324" max="3324" width="9.453125" style="51" customWidth="1"/>
    <col min="3325" max="3325" width="12" style="51" bestFit="1" customWidth="1"/>
    <col min="3326" max="3327" width="8" style="51" customWidth="1"/>
    <col min="3328" max="3328" width="10.54296875" style="51" customWidth="1"/>
    <col min="3329" max="3329" width="10" style="51" customWidth="1"/>
    <col min="3330" max="3332" width="9.1796875" style="51"/>
    <col min="3333" max="3333" width="10.453125" style="51" customWidth="1"/>
    <col min="3334" max="3337" width="9.1796875" style="51"/>
    <col min="3338" max="3338" width="10.453125" style="51" bestFit="1" customWidth="1"/>
    <col min="3339" max="3579" width="9.1796875" style="51"/>
    <col min="3580" max="3580" width="9.453125" style="51" customWidth="1"/>
    <col min="3581" max="3581" width="12" style="51" bestFit="1" customWidth="1"/>
    <col min="3582" max="3583" width="8" style="51" customWidth="1"/>
    <col min="3584" max="3584" width="10.54296875" style="51" customWidth="1"/>
    <col min="3585" max="3585" width="10" style="51" customWidth="1"/>
    <col min="3586" max="3588" width="9.1796875" style="51"/>
    <col min="3589" max="3589" width="10.453125" style="51" customWidth="1"/>
    <col min="3590" max="3593" width="9.1796875" style="51"/>
    <col min="3594" max="3594" width="10.453125" style="51" bestFit="1" customWidth="1"/>
    <col min="3595" max="3835" width="9.1796875" style="51"/>
    <col min="3836" max="3836" width="9.453125" style="51" customWidth="1"/>
    <col min="3837" max="3837" width="12" style="51" bestFit="1" customWidth="1"/>
    <col min="3838" max="3839" width="8" style="51" customWidth="1"/>
    <col min="3840" max="3840" width="10.54296875" style="51" customWidth="1"/>
    <col min="3841" max="3841" width="10" style="51" customWidth="1"/>
    <col min="3842" max="3844" width="9.1796875" style="51"/>
    <col min="3845" max="3845" width="10.453125" style="51" customWidth="1"/>
    <col min="3846" max="3849" width="9.1796875" style="51"/>
    <col min="3850" max="3850" width="10.453125" style="51" bestFit="1" customWidth="1"/>
    <col min="3851" max="4091" width="9.1796875" style="51"/>
    <col min="4092" max="4092" width="9.453125" style="51" customWidth="1"/>
    <col min="4093" max="4093" width="12" style="51" bestFit="1" customWidth="1"/>
    <col min="4094" max="4095" width="8" style="51" customWidth="1"/>
    <col min="4096" max="4096" width="10.54296875" style="51" customWidth="1"/>
    <col min="4097" max="4097" width="10" style="51" customWidth="1"/>
    <col min="4098" max="4100" width="9.1796875" style="51"/>
    <col min="4101" max="4101" width="10.453125" style="51" customWidth="1"/>
    <col min="4102" max="4105" width="9.1796875" style="51"/>
    <col min="4106" max="4106" width="10.453125" style="51" bestFit="1" customWidth="1"/>
    <col min="4107" max="4347" width="9.1796875" style="51"/>
    <col min="4348" max="4348" width="9.453125" style="51" customWidth="1"/>
    <col min="4349" max="4349" width="12" style="51" bestFit="1" customWidth="1"/>
    <col min="4350" max="4351" width="8" style="51" customWidth="1"/>
    <col min="4352" max="4352" width="10.54296875" style="51" customWidth="1"/>
    <col min="4353" max="4353" width="10" style="51" customWidth="1"/>
    <col min="4354" max="4356" width="9.1796875" style="51"/>
    <col min="4357" max="4357" width="10.453125" style="51" customWidth="1"/>
    <col min="4358" max="4361" width="9.1796875" style="51"/>
    <col min="4362" max="4362" width="10.453125" style="51" bestFit="1" customWidth="1"/>
    <col min="4363" max="4603" width="9.1796875" style="51"/>
    <col min="4604" max="4604" width="9.453125" style="51" customWidth="1"/>
    <col min="4605" max="4605" width="12" style="51" bestFit="1" customWidth="1"/>
    <col min="4606" max="4607" width="8" style="51" customWidth="1"/>
    <col min="4608" max="4608" width="10.54296875" style="51" customWidth="1"/>
    <col min="4609" max="4609" width="10" style="51" customWidth="1"/>
    <col min="4610" max="4612" width="9.1796875" style="51"/>
    <col min="4613" max="4613" width="10.453125" style="51" customWidth="1"/>
    <col min="4614" max="4617" width="9.1796875" style="51"/>
    <col min="4618" max="4618" width="10.453125" style="51" bestFit="1" customWidth="1"/>
    <col min="4619" max="4859" width="9.1796875" style="51"/>
    <col min="4860" max="4860" width="9.453125" style="51" customWidth="1"/>
    <col min="4861" max="4861" width="12" style="51" bestFit="1" customWidth="1"/>
    <col min="4862" max="4863" width="8" style="51" customWidth="1"/>
    <col min="4864" max="4864" width="10.54296875" style="51" customWidth="1"/>
    <col min="4865" max="4865" width="10" style="51" customWidth="1"/>
    <col min="4866" max="4868" width="9.1796875" style="51"/>
    <col min="4869" max="4869" width="10.453125" style="51" customWidth="1"/>
    <col min="4870" max="4873" width="9.1796875" style="51"/>
    <col min="4874" max="4874" width="10.453125" style="51" bestFit="1" customWidth="1"/>
    <col min="4875" max="5115" width="9.1796875" style="51"/>
    <col min="5116" max="5116" width="9.453125" style="51" customWidth="1"/>
    <col min="5117" max="5117" width="12" style="51" bestFit="1" customWidth="1"/>
    <col min="5118" max="5119" width="8" style="51" customWidth="1"/>
    <col min="5120" max="5120" width="10.54296875" style="51" customWidth="1"/>
    <col min="5121" max="5121" width="10" style="51" customWidth="1"/>
    <col min="5122" max="5124" width="9.1796875" style="51"/>
    <col min="5125" max="5125" width="10.453125" style="51" customWidth="1"/>
    <col min="5126" max="5129" width="9.1796875" style="51"/>
    <col min="5130" max="5130" width="10.453125" style="51" bestFit="1" customWidth="1"/>
    <col min="5131" max="5371" width="9.1796875" style="51"/>
    <col min="5372" max="5372" width="9.453125" style="51" customWidth="1"/>
    <col min="5373" max="5373" width="12" style="51" bestFit="1" customWidth="1"/>
    <col min="5374" max="5375" width="8" style="51" customWidth="1"/>
    <col min="5376" max="5376" width="10.54296875" style="51" customWidth="1"/>
    <col min="5377" max="5377" width="10" style="51" customWidth="1"/>
    <col min="5378" max="5380" width="9.1796875" style="51"/>
    <col min="5381" max="5381" width="10.453125" style="51" customWidth="1"/>
    <col min="5382" max="5385" width="9.1796875" style="51"/>
    <col min="5386" max="5386" width="10.453125" style="51" bestFit="1" customWidth="1"/>
    <col min="5387" max="5627" width="9.1796875" style="51"/>
    <col min="5628" max="5628" width="9.453125" style="51" customWidth="1"/>
    <col min="5629" max="5629" width="12" style="51" bestFit="1" customWidth="1"/>
    <col min="5630" max="5631" width="8" style="51" customWidth="1"/>
    <col min="5632" max="5632" width="10.54296875" style="51" customWidth="1"/>
    <col min="5633" max="5633" width="10" style="51" customWidth="1"/>
    <col min="5634" max="5636" width="9.1796875" style="51"/>
    <col min="5637" max="5637" width="10.453125" style="51" customWidth="1"/>
    <col min="5638" max="5641" width="9.1796875" style="51"/>
    <col min="5642" max="5642" width="10.453125" style="51" bestFit="1" customWidth="1"/>
    <col min="5643" max="5883" width="9.1796875" style="51"/>
    <col min="5884" max="5884" width="9.453125" style="51" customWidth="1"/>
    <col min="5885" max="5885" width="12" style="51" bestFit="1" customWidth="1"/>
    <col min="5886" max="5887" width="8" style="51" customWidth="1"/>
    <col min="5888" max="5888" width="10.54296875" style="51" customWidth="1"/>
    <col min="5889" max="5889" width="10" style="51" customWidth="1"/>
    <col min="5890" max="5892" width="9.1796875" style="51"/>
    <col min="5893" max="5893" width="10.453125" style="51" customWidth="1"/>
    <col min="5894" max="5897" width="9.1796875" style="51"/>
    <col min="5898" max="5898" width="10.453125" style="51" bestFit="1" customWidth="1"/>
    <col min="5899" max="6139" width="9.1796875" style="51"/>
    <col min="6140" max="6140" width="9.453125" style="51" customWidth="1"/>
    <col min="6141" max="6141" width="12" style="51" bestFit="1" customWidth="1"/>
    <col min="6142" max="6143" width="8" style="51" customWidth="1"/>
    <col min="6144" max="6144" width="10.54296875" style="51" customWidth="1"/>
    <col min="6145" max="6145" width="10" style="51" customWidth="1"/>
    <col min="6146" max="6148" width="9.1796875" style="51"/>
    <col min="6149" max="6149" width="10.453125" style="51" customWidth="1"/>
    <col min="6150" max="6153" width="9.1796875" style="51"/>
    <col min="6154" max="6154" width="10.453125" style="51" bestFit="1" customWidth="1"/>
    <col min="6155" max="6395" width="9.1796875" style="51"/>
    <col min="6396" max="6396" width="9.453125" style="51" customWidth="1"/>
    <col min="6397" max="6397" width="12" style="51" bestFit="1" customWidth="1"/>
    <col min="6398" max="6399" width="8" style="51" customWidth="1"/>
    <col min="6400" max="6400" width="10.54296875" style="51" customWidth="1"/>
    <col min="6401" max="6401" width="10" style="51" customWidth="1"/>
    <col min="6402" max="6404" width="9.1796875" style="51"/>
    <col min="6405" max="6405" width="10.453125" style="51" customWidth="1"/>
    <col min="6406" max="6409" width="9.1796875" style="51"/>
    <col min="6410" max="6410" width="10.453125" style="51" bestFit="1" customWidth="1"/>
    <col min="6411" max="6651" width="9.1796875" style="51"/>
    <col min="6652" max="6652" width="9.453125" style="51" customWidth="1"/>
    <col min="6653" max="6653" width="12" style="51" bestFit="1" customWidth="1"/>
    <col min="6654" max="6655" width="8" style="51" customWidth="1"/>
    <col min="6656" max="6656" width="10.54296875" style="51" customWidth="1"/>
    <col min="6657" max="6657" width="10" style="51" customWidth="1"/>
    <col min="6658" max="6660" width="9.1796875" style="51"/>
    <col min="6661" max="6661" width="10.453125" style="51" customWidth="1"/>
    <col min="6662" max="6665" width="9.1796875" style="51"/>
    <col min="6666" max="6666" width="10.453125" style="51" bestFit="1" customWidth="1"/>
    <col min="6667" max="6907" width="9.1796875" style="51"/>
    <col min="6908" max="6908" width="9.453125" style="51" customWidth="1"/>
    <col min="6909" max="6909" width="12" style="51" bestFit="1" customWidth="1"/>
    <col min="6910" max="6911" width="8" style="51" customWidth="1"/>
    <col min="6912" max="6912" width="10.54296875" style="51" customWidth="1"/>
    <col min="6913" max="6913" width="10" style="51" customWidth="1"/>
    <col min="6914" max="6916" width="9.1796875" style="51"/>
    <col min="6917" max="6917" width="10.453125" style="51" customWidth="1"/>
    <col min="6918" max="6921" width="9.1796875" style="51"/>
    <col min="6922" max="6922" width="10.453125" style="51" bestFit="1" customWidth="1"/>
    <col min="6923" max="7163" width="9.1796875" style="51"/>
    <col min="7164" max="7164" width="9.453125" style="51" customWidth="1"/>
    <col min="7165" max="7165" width="12" style="51" bestFit="1" customWidth="1"/>
    <col min="7166" max="7167" width="8" style="51" customWidth="1"/>
    <col min="7168" max="7168" width="10.54296875" style="51" customWidth="1"/>
    <col min="7169" max="7169" width="10" style="51" customWidth="1"/>
    <col min="7170" max="7172" width="9.1796875" style="51"/>
    <col min="7173" max="7173" width="10.453125" style="51" customWidth="1"/>
    <col min="7174" max="7177" width="9.1796875" style="51"/>
    <col min="7178" max="7178" width="10.453125" style="51" bestFit="1" customWidth="1"/>
    <col min="7179" max="7419" width="9.1796875" style="51"/>
    <col min="7420" max="7420" width="9.453125" style="51" customWidth="1"/>
    <col min="7421" max="7421" width="12" style="51" bestFit="1" customWidth="1"/>
    <col min="7422" max="7423" width="8" style="51" customWidth="1"/>
    <col min="7424" max="7424" width="10.54296875" style="51" customWidth="1"/>
    <col min="7425" max="7425" width="10" style="51" customWidth="1"/>
    <col min="7426" max="7428" width="9.1796875" style="51"/>
    <col min="7429" max="7429" width="10.453125" style="51" customWidth="1"/>
    <col min="7430" max="7433" width="9.1796875" style="51"/>
    <col min="7434" max="7434" width="10.453125" style="51" bestFit="1" customWidth="1"/>
    <col min="7435" max="7675" width="9.1796875" style="51"/>
    <col min="7676" max="7676" width="9.453125" style="51" customWidth="1"/>
    <col min="7677" max="7677" width="12" style="51" bestFit="1" customWidth="1"/>
    <col min="7678" max="7679" width="8" style="51" customWidth="1"/>
    <col min="7680" max="7680" width="10.54296875" style="51" customWidth="1"/>
    <col min="7681" max="7681" width="10" style="51" customWidth="1"/>
    <col min="7682" max="7684" width="9.1796875" style="51"/>
    <col min="7685" max="7685" width="10.453125" style="51" customWidth="1"/>
    <col min="7686" max="7689" width="9.1796875" style="51"/>
    <col min="7690" max="7690" width="10.453125" style="51" bestFit="1" customWidth="1"/>
    <col min="7691" max="7931" width="9.1796875" style="51"/>
    <col min="7932" max="7932" width="9.453125" style="51" customWidth="1"/>
    <col min="7933" max="7933" width="12" style="51" bestFit="1" customWidth="1"/>
    <col min="7934" max="7935" width="8" style="51" customWidth="1"/>
    <col min="7936" max="7936" width="10.54296875" style="51" customWidth="1"/>
    <col min="7937" max="7937" width="10" style="51" customWidth="1"/>
    <col min="7938" max="7940" width="9.1796875" style="51"/>
    <col min="7941" max="7941" width="10.453125" style="51" customWidth="1"/>
    <col min="7942" max="7945" width="9.1796875" style="51"/>
    <col min="7946" max="7946" width="10.453125" style="51" bestFit="1" customWidth="1"/>
    <col min="7947" max="8187" width="9.1796875" style="51"/>
    <col min="8188" max="8188" width="9.453125" style="51" customWidth="1"/>
    <col min="8189" max="8189" width="12" style="51" bestFit="1" customWidth="1"/>
    <col min="8190" max="8191" width="8" style="51" customWidth="1"/>
    <col min="8192" max="8192" width="10.54296875" style="51" customWidth="1"/>
    <col min="8193" max="8193" width="10" style="51" customWidth="1"/>
    <col min="8194" max="8196" width="9.1796875" style="51"/>
    <col min="8197" max="8197" width="10.453125" style="51" customWidth="1"/>
    <col min="8198" max="8201" width="9.1796875" style="51"/>
    <col min="8202" max="8202" width="10.453125" style="51" bestFit="1" customWidth="1"/>
    <col min="8203" max="8443" width="9.1796875" style="51"/>
    <col min="8444" max="8444" width="9.453125" style="51" customWidth="1"/>
    <col min="8445" max="8445" width="12" style="51" bestFit="1" customWidth="1"/>
    <col min="8446" max="8447" width="8" style="51" customWidth="1"/>
    <col min="8448" max="8448" width="10.54296875" style="51" customWidth="1"/>
    <col min="8449" max="8449" width="10" style="51" customWidth="1"/>
    <col min="8450" max="8452" width="9.1796875" style="51"/>
    <col min="8453" max="8453" width="10.453125" style="51" customWidth="1"/>
    <col min="8454" max="8457" width="9.1796875" style="51"/>
    <col min="8458" max="8458" width="10.453125" style="51" bestFit="1" customWidth="1"/>
    <col min="8459" max="8699" width="9.1796875" style="51"/>
    <col min="8700" max="8700" width="9.453125" style="51" customWidth="1"/>
    <col min="8701" max="8701" width="12" style="51" bestFit="1" customWidth="1"/>
    <col min="8702" max="8703" width="8" style="51" customWidth="1"/>
    <col min="8704" max="8704" width="10.54296875" style="51" customWidth="1"/>
    <col min="8705" max="8705" width="10" style="51" customWidth="1"/>
    <col min="8706" max="8708" width="9.1796875" style="51"/>
    <col min="8709" max="8709" width="10.453125" style="51" customWidth="1"/>
    <col min="8710" max="8713" width="9.1796875" style="51"/>
    <col min="8714" max="8714" width="10.453125" style="51" bestFit="1" customWidth="1"/>
    <col min="8715" max="8955" width="9.1796875" style="51"/>
    <col min="8956" max="8956" width="9.453125" style="51" customWidth="1"/>
    <col min="8957" max="8957" width="12" style="51" bestFit="1" customWidth="1"/>
    <col min="8958" max="8959" width="8" style="51" customWidth="1"/>
    <col min="8960" max="8960" width="10.54296875" style="51" customWidth="1"/>
    <col min="8961" max="8961" width="10" style="51" customWidth="1"/>
    <col min="8962" max="8964" width="9.1796875" style="51"/>
    <col min="8965" max="8965" width="10.453125" style="51" customWidth="1"/>
    <col min="8966" max="8969" width="9.1796875" style="51"/>
    <col min="8970" max="8970" width="10.453125" style="51" bestFit="1" customWidth="1"/>
    <col min="8971" max="9211" width="9.1796875" style="51"/>
    <col min="9212" max="9212" width="9.453125" style="51" customWidth="1"/>
    <col min="9213" max="9213" width="12" style="51" bestFit="1" customWidth="1"/>
    <col min="9214" max="9215" width="8" style="51" customWidth="1"/>
    <col min="9216" max="9216" width="10.54296875" style="51" customWidth="1"/>
    <col min="9217" max="9217" width="10" style="51" customWidth="1"/>
    <col min="9218" max="9220" width="9.1796875" style="51"/>
    <col min="9221" max="9221" width="10.453125" style="51" customWidth="1"/>
    <col min="9222" max="9225" width="9.1796875" style="51"/>
    <col min="9226" max="9226" width="10.453125" style="51" bestFit="1" customWidth="1"/>
    <col min="9227" max="9467" width="9.1796875" style="51"/>
    <col min="9468" max="9468" width="9.453125" style="51" customWidth="1"/>
    <col min="9469" max="9469" width="12" style="51" bestFit="1" customWidth="1"/>
    <col min="9470" max="9471" width="8" style="51" customWidth="1"/>
    <col min="9472" max="9472" width="10.54296875" style="51" customWidth="1"/>
    <col min="9473" max="9473" width="10" style="51" customWidth="1"/>
    <col min="9474" max="9476" width="9.1796875" style="51"/>
    <col min="9477" max="9477" width="10.453125" style="51" customWidth="1"/>
    <col min="9478" max="9481" width="9.1796875" style="51"/>
    <col min="9482" max="9482" width="10.453125" style="51" bestFit="1" customWidth="1"/>
    <col min="9483" max="9723" width="9.1796875" style="51"/>
    <col min="9724" max="9724" width="9.453125" style="51" customWidth="1"/>
    <col min="9725" max="9725" width="12" style="51" bestFit="1" customWidth="1"/>
    <col min="9726" max="9727" width="8" style="51" customWidth="1"/>
    <col min="9728" max="9728" width="10.54296875" style="51" customWidth="1"/>
    <col min="9729" max="9729" width="10" style="51" customWidth="1"/>
    <col min="9730" max="9732" width="9.1796875" style="51"/>
    <col min="9733" max="9733" width="10.453125" style="51" customWidth="1"/>
    <col min="9734" max="9737" width="9.1796875" style="51"/>
    <col min="9738" max="9738" width="10.453125" style="51" bestFit="1" customWidth="1"/>
    <col min="9739" max="9979" width="9.1796875" style="51"/>
    <col min="9980" max="9980" width="9.453125" style="51" customWidth="1"/>
    <col min="9981" max="9981" width="12" style="51" bestFit="1" customWidth="1"/>
    <col min="9982" max="9983" width="8" style="51" customWidth="1"/>
    <col min="9984" max="9984" width="10.54296875" style="51" customWidth="1"/>
    <col min="9985" max="9985" width="10" style="51" customWidth="1"/>
    <col min="9986" max="9988" width="9.1796875" style="51"/>
    <col min="9989" max="9989" width="10.453125" style="51" customWidth="1"/>
    <col min="9990" max="9993" width="9.1796875" style="51"/>
    <col min="9994" max="9994" width="10.453125" style="51" bestFit="1" customWidth="1"/>
    <col min="9995" max="10235" width="9.1796875" style="51"/>
    <col min="10236" max="10236" width="9.453125" style="51" customWidth="1"/>
    <col min="10237" max="10237" width="12" style="51" bestFit="1" customWidth="1"/>
    <col min="10238" max="10239" width="8" style="51" customWidth="1"/>
    <col min="10240" max="10240" width="10.54296875" style="51" customWidth="1"/>
    <col min="10241" max="10241" width="10" style="51" customWidth="1"/>
    <col min="10242" max="10244" width="9.1796875" style="51"/>
    <col min="10245" max="10245" width="10.453125" style="51" customWidth="1"/>
    <col min="10246" max="10249" width="9.1796875" style="51"/>
    <col min="10250" max="10250" width="10.453125" style="51" bestFit="1" customWidth="1"/>
    <col min="10251" max="10491" width="9.1796875" style="51"/>
    <col min="10492" max="10492" width="9.453125" style="51" customWidth="1"/>
    <col min="10493" max="10493" width="12" style="51" bestFit="1" customWidth="1"/>
    <col min="10494" max="10495" width="8" style="51" customWidth="1"/>
    <col min="10496" max="10496" width="10.54296875" style="51" customWidth="1"/>
    <col min="10497" max="10497" width="10" style="51" customWidth="1"/>
    <col min="10498" max="10500" width="9.1796875" style="51"/>
    <col min="10501" max="10501" width="10.453125" style="51" customWidth="1"/>
    <col min="10502" max="10505" width="9.1796875" style="51"/>
    <col min="10506" max="10506" width="10.453125" style="51" bestFit="1" customWidth="1"/>
    <col min="10507" max="10747" width="9.1796875" style="51"/>
    <col min="10748" max="10748" width="9.453125" style="51" customWidth="1"/>
    <col min="10749" max="10749" width="12" style="51" bestFit="1" customWidth="1"/>
    <col min="10750" max="10751" width="8" style="51" customWidth="1"/>
    <col min="10752" max="10752" width="10.54296875" style="51" customWidth="1"/>
    <col min="10753" max="10753" width="10" style="51" customWidth="1"/>
    <col min="10754" max="10756" width="9.1796875" style="51"/>
    <col min="10757" max="10757" width="10.453125" style="51" customWidth="1"/>
    <col min="10758" max="10761" width="9.1796875" style="51"/>
    <col min="10762" max="10762" width="10.453125" style="51" bestFit="1" customWidth="1"/>
    <col min="10763" max="11003" width="9.1796875" style="51"/>
    <col min="11004" max="11004" width="9.453125" style="51" customWidth="1"/>
    <col min="11005" max="11005" width="12" style="51" bestFit="1" customWidth="1"/>
    <col min="11006" max="11007" width="8" style="51" customWidth="1"/>
    <col min="11008" max="11008" width="10.54296875" style="51" customWidth="1"/>
    <col min="11009" max="11009" width="10" style="51" customWidth="1"/>
    <col min="11010" max="11012" width="9.1796875" style="51"/>
    <col min="11013" max="11013" width="10.453125" style="51" customWidth="1"/>
    <col min="11014" max="11017" width="9.1796875" style="51"/>
    <col min="11018" max="11018" width="10.453125" style="51" bestFit="1" customWidth="1"/>
    <col min="11019" max="11259" width="9.1796875" style="51"/>
    <col min="11260" max="11260" width="9.453125" style="51" customWidth="1"/>
    <col min="11261" max="11261" width="12" style="51" bestFit="1" customWidth="1"/>
    <col min="11262" max="11263" width="8" style="51" customWidth="1"/>
    <col min="11264" max="11264" width="10.54296875" style="51" customWidth="1"/>
    <col min="11265" max="11265" width="10" style="51" customWidth="1"/>
    <col min="11266" max="11268" width="9.1796875" style="51"/>
    <col min="11269" max="11269" width="10.453125" style="51" customWidth="1"/>
    <col min="11270" max="11273" width="9.1796875" style="51"/>
    <col min="11274" max="11274" width="10.453125" style="51" bestFit="1" customWidth="1"/>
    <col min="11275" max="11515" width="9.1796875" style="51"/>
    <col min="11516" max="11516" width="9.453125" style="51" customWidth="1"/>
    <col min="11517" max="11517" width="12" style="51" bestFit="1" customWidth="1"/>
    <col min="11518" max="11519" width="8" style="51" customWidth="1"/>
    <col min="11520" max="11520" width="10.54296875" style="51" customWidth="1"/>
    <col min="11521" max="11521" width="10" style="51" customWidth="1"/>
    <col min="11522" max="11524" width="9.1796875" style="51"/>
    <col min="11525" max="11525" width="10.453125" style="51" customWidth="1"/>
    <col min="11526" max="11529" width="9.1796875" style="51"/>
    <col min="11530" max="11530" width="10.453125" style="51" bestFit="1" customWidth="1"/>
    <col min="11531" max="11771" width="9.1796875" style="51"/>
    <col min="11772" max="11772" width="9.453125" style="51" customWidth="1"/>
    <col min="11773" max="11773" width="12" style="51" bestFit="1" customWidth="1"/>
    <col min="11774" max="11775" width="8" style="51" customWidth="1"/>
    <col min="11776" max="11776" width="10.54296875" style="51" customWidth="1"/>
    <col min="11777" max="11777" width="10" style="51" customWidth="1"/>
    <col min="11778" max="11780" width="9.1796875" style="51"/>
    <col min="11781" max="11781" width="10.453125" style="51" customWidth="1"/>
    <col min="11782" max="11785" width="9.1796875" style="51"/>
    <col min="11786" max="11786" width="10.453125" style="51" bestFit="1" customWidth="1"/>
    <col min="11787" max="12027" width="9.1796875" style="51"/>
    <col min="12028" max="12028" width="9.453125" style="51" customWidth="1"/>
    <col min="12029" max="12029" width="12" style="51" bestFit="1" customWidth="1"/>
    <col min="12030" max="12031" width="8" style="51" customWidth="1"/>
    <col min="12032" max="12032" width="10.54296875" style="51" customWidth="1"/>
    <col min="12033" max="12033" width="10" style="51" customWidth="1"/>
    <col min="12034" max="12036" width="9.1796875" style="51"/>
    <col min="12037" max="12037" width="10.453125" style="51" customWidth="1"/>
    <col min="12038" max="12041" width="9.1796875" style="51"/>
    <col min="12042" max="12042" width="10.453125" style="51" bestFit="1" customWidth="1"/>
    <col min="12043" max="12283" width="9.1796875" style="51"/>
    <col min="12284" max="12284" width="9.453125" style="51" customWidth="1"/>
    <col min="12285" max="12285" width="12" style="51" bestFit="1" customWidth="1"/>
    <col min="12286" max="12287" width="8" style="51" customWidth="1"/>
    <col min="12288" max="12288" width="10.54296875" style="51" customWidth="1"/>
    <col min="12289" max="12289" width="10" style="51" customWidth="1"/>
    <col min="12290" max="12292" width="9.1796875" style="51"/>
    <col min="12293" max="12293" width="10.453125" style="51" customWidth="1"/>
    <col min="12294" max="12297" width="9.1796875" style="51"/>
    <col min="12298" max="12298" width="10.453125" style="51" bestFit="1" customWidth="1"/>
    <col min="12299" max="12539" width="9.1796875" style="51"/>
    <col min="12540" max="12540" width="9.453125" style="51" customWidth="1"/>
    <col min="12541" max="12541" width="12" style="51" bestFit="1" customWidth="1"/>
    <col min="12542" max="12543" width="8" style="51" customWidth="1"/>
    <col min="12544" max="12544" width="10.54296875" style="51" customWidth="1"/>
    <col min="12545" max="12545" width="10" style="51" customWidth="1"/>
    <col min="12546" max="12548" width="9.1796875" style="51"/>
    <col min="12549" max="12549" width="10.453125" style="51" customWidth="1"/>
    <col min="12550" max="12553" width="9.1796875" style="51"/>
    <col min="12554" max="12554" width="10.453125" style="51" bestFit="1" customWidth="1"/>
    <col min="12555" max="12795" width="9.1796875" style="51"/>
    <col min="12796" max="12796" width="9.453125" style="51" customWidth="1"/>
    <col min="12797" max="12797" width="12" style="51" bestFit="1" customWidth="1"/>
    <col min="12798" max="12799" width="8" style="51" customWidth="1"/>
    <col min="12800" max="12800" width="10.54296875" style="51" customWidth="1"/>
    <col min="12801" max="12801" width="10" style="51" customWidth="1"/>
    <col min="12802" max="12804" width="9.1796875" style="51"/>
    <col min="12805" max="12805" width="10.453125" style="51" customWidth="1"/>
    <col min="12806" max="12809" width="9.1796875" style="51"/>
    <col min="12810" max="12810" width="10.453125" style="51" bestFit="1" customWidth="1"/>
    <col min="12811" max="13051" width="9.1796875" style="51"/>
    <col min="13052" max="13052" width="9.453125" style="51" customWidth="1"/>
    <col min="13053" max="13053" width="12" style="51" bestFit="1" customWidth="1"/>
    <col min="13054" max="13055" width="8" style="51" customWidth="1"/>
    <col min="13056" max="13056" width="10.54296875" style="51" customWidth="1"/>
    <col min="13057" max="13057" width="10" style="51" customWidth="1"/>
    <col min="13058" max="13060" width="9.1796875" style="51"/>
    <col min="13061" max="13061" width="10.453125" style="51" customWidth="1"/>
    <col min="13062" max="13065" width="9.1796875" style="51"/>
    <col min="13066" max="13066" width="10.453125" style="51" bestFit="1" customWidth="1"/>
    <col min="13067" max="13307" width="9.1796875" style="51"/>
    <col min="13308" max="13308" width="9.453125" style="51" customWidth="1"/>
    <col min="13309" max="13309" width="12" style="51" bestFit="1" customWidth="1"/>
    <col min="13310" max="13311" width="8" style="51" customWidth="1"/>
    <col min="13312" max="13312" width="10.54296875" style="51" customWidth="1"/>
    <col min="13313" max="13313" width="10" style="51" customWidth="1"/>
    <col min="13314" max="13316" width="9.1796875" style="51"/>
    <col min="13317" max="13317" width="10.453125" style="51" customWidth="1"/>
    <col min="13318" max="13321" width="9.1796875" style="51"/>
    <col min="13322" max="13322" width="10.453125" style="51" bestFit="1" customWidth="1"/>
    <col min="13323" max="13563" width="9.1796875" style="51"/>
    <col min="13564" max="13564" width="9.453125" style="51" customWidth="1"/>
    <col min="13565" max="13565" width="12" style="51" bestFit="1" customWidth="1"/>
    <col min="13566" max="13567" width="8" style="51" customWidth="1"/>
    <col min="13568" max="13568" width="10.54296875" style="51" customWidth="1"/>
    <col min="13569" max="13569" width="10" style="51" customWidth="1"/>
    <col min="13570" max="13572" width="9.1796875" style="51"/>
    <col min="13573" max="13573" width="10.453125" style="51" customWidth="1"/>
    <col min="13574" max="13577" width="9.1796875" style="51"/>
    <col min="13578" max="13578" width="10.453125" style="51" bestFit="1" customWidth="1"/>
    <col min="13579" max="13819" width="9.1796875" style="51"/>
    <col min="13820" max="13820" width="9.453125" style="51" customWidth="1"/>
    <col min="13821" max="13821" width="12" style="51" bestFit="1" customWidth="1"/>
    <col min="13822" max="13823" width="8" style="51" customWidth="1"/>
    <col min="13824" max="13824" width="10.54296875" style="51" customWidth="1"/>
    <col min="13825" max="13825" width="10" style="51" customWidth="1"/>
    <col min="13826" max="13828" width="9.1796875" style="51"/>
    <col min="13829" max="13829" width="10.453125" style="51" customWidth="1"/>
    <col min="13830" max="13833" width="9.1796875" style="51"/>
    <col min="13834" max="13834" width="10.453125" style="51" bestFit="1" customWidth="1"/>
    <col min="13835" max="14075" width="9.1796875" style="51"/>
    <col min="14076" max="14076" width="9.453125" style="51" customWidth="1"/>
    <col min="14077" max="14077" width="12" style="51" bestFit="1" customWidth="1"/>
    <col min="14078" max="14079" width="8" style="51" customWidth="1"/>
    <col min="14080" max="14080" width="10.54296875" style="51" customWidth="1"/>
    <col min="14081" max="14081" width="10" style="51" customWidth="1"/>
    <col min="14082" max="14084" width="9.1796875" style="51"/>
    <col min="14085" max="14085" width="10.453125" style="51" customWidth="1"/>
    <col min="14086" max="14089" width="9.1796875" style="51"/>
    <col min="14090" max="14090" width="10.453125" style="51" bestFit="1" customWidth="1"/>
    <col min="14091" max="14331" width="9.1796875" style="51"/>
    <col min="14332" max="14332" width="9.453125" style="51" customWidth="1"/>
    <col min="14333" max="14333" width="12" style="51" bestFit="1" customWidth="1"/>
    <col min="14334" max="14335" width="8" style="51" customWidth="1"/>
    <col min="14336" max="14336" width="10.54296875" style="51" customWidth="1"/>
    <col min="14337" max="14337" width="10" style="51" customWidth="1"/>
    <col min="14338" max="14340" width="9.1796875" style="51"/>
    <col min="14341" max="14341" width="10.453125" style="51" customWidth="1"/>
    <col min="14342" max="14345" width="9.1796875" style="51"/>
    <col min="14346" max="14346" width="10.453125" style="51" bestFit="1" customWidth="1"/>
    <col min="14347" max="14587" width="9.1796875" style="51"/>
    <col min="14588" max="14588" width="9.453125" style="51" customWidth="1"/>
    <col min="14589" max="14589" width="12" style="51" bestFit="1" customWidth="1"/>
    <col min="14590" max="14591" width="8" style="51" customWidth="1"/>
    <col min="14592" max="14592" width="10.54296875" style="51" customWidth="1"/>
    <col min="14593" max="14593" width="10" style="51" customWidth="1"/>
    <col min="14594" max="14596" width="9.1796875" style="51"/>
    <col min="14597" max="14597" width="10.453125" style="51" customWidth="1"/>
    <col min="14598" max="14601" width="9.1796875" style="51"/>
    <col min="14602" max="14602" width="10.453125" style="51" bestFit="1" customWidth="1"/>
    <col min="14603" max="14843" width="9.1796875" style="51"/>
    <col min="14844" max="14844" width="9.453125" style="51" customWidth="1"/>
    <col min="14845" max="14845" width="12" style="51" bestFit="1" customWidth="1"/>
    <col min="14846" max="14847" width="8" style="51" customWidth="1"/>
    <col min="14848" max="14848" width="10.54296875" style="51" customWidth="1"/>
    <col min="14849" max="14849" width="10" style="51" customWidth="1"/>
    <col min="14850" max="14852" width="9.1796875" style="51"/>
    <col min="14853" max="14853" width="10.453125" style="51" customWidth="1"/>
    <col min="14854" max="14857" width="9.1796875" style="51"/>
    <col min="14858" max="14858" width="10.453125" style="51" bestFit="1" customWidth="1"/>
    <col min="14859" max="15099" width="9.1796875" style="51"/>
    <col min="15100" max="15100" width="9.453125" style="51" customWidth="1"/>
    <col min="15101" max="15101" width="12" style="51" bestFit="1" customWidth="1"/>
    <col min="15102" max="15103" width="8" style="51" customWidth="1"/>
    <col min="15104" max="15104" width="10.54296875" style="51" customWidth="1"/>
    <col min="15105" max="15105" width="10" style="51" customWidth="1"/>
    <col min="15106" max="15108" width="9.1796875" style="51"/>
    <col min="15109" max="15109" width="10.453125" style="51" customWidth="1"/>
    <col min="15110" max="15113" width="9.1796875" style="51"/>
    <col min="15114" max="15114" width="10.453125" style="51" bestFit="1" customWidth="1"/>
    <col min="15115" max="15355" width="9.1796875" style="51"/>
    <col min="15356" max="15356" width="9.453125" style="51" customWidth="1"/>
    <col min="15357" max="15357" width="12" style="51" bestFit="1" customWidth="1"/>
    <col min="15358" max="15359" width="8" style="51" customWidth="1"/>
    <col min="15360" max="15360" width="10.54296875" style="51" customWidth="1"/>
    <col min="15361" max="15361" width="10" style="51" customWidth="1"/>
    <col min="15362" max="15364" width="9.1796875" style="51"/>
    <col min="15365" max="15365" width="10.453125" style="51" customWidth="1"/>
    <col min="15366" max="15369" width="9.1796875" style="51"/>
    <col min="15370" max="15370" width="10.453125" style="51" bestFit="1" customWidth="1"/>
    <col min="15371" max="15611" width="9.1796875" style="51"/>
    <col min="15612" max="15612" width="9.453125" style="51" customWidth="1"/>
    <col min="15613" max="15613" width="12" style="51" bestFit="1" customWidth="1"/>
    <col min="15614" max="15615" width="8" style="51" customWidth="1"/>
    <col min="15616" max="15616" width="10.54296875" style="51" customWidth="1"/>
    <col min="15617" max="15617" width="10" style="51" customWidth="1"/>
    <col min="15618" max="15620" width="9.1796875" style="51"/>
    <col min="15621" max="15621" width="10.453125" style="51" customWidth="1"/>
    <col min="15622" max="15625" width="9.1796875" style="51"/>
    <col min="15626" max="15626" width="10.453125" style="51" bestFit="1" customWidth="1"/>
    <col min="15627" max="15867" width="9.1796875" style="51"/>
    <col min="15868" max="15868" width="9.453125" style="51" customWidth="1"/>
    <col min="15869" max="15869" width="12" style="51" bestFit="1" customWidth="1"/>
    <col min="15870" max="15871" width="8" style="51" customWidth="1"/>
    <col min="15872" max="15872" width="10.54296875" style="51" customWidth="1"/>
    <col min="15873" max="15873" width="10" style="51" customWidth="1"/>
    <col min="15874" max="15876" width="9.1796875" style="51"/>
    <col min="15877" max="15877" width="10.453125" style="51" customWidth="1"/>
    <col min="15878" max="15881" width="9.1796875" style="51"/>
    <col min="15882" max="15882" width="10.453125" style="51" bestFit="1" customWidth="1"/>
    <col min="15883" max="16123" width="9.1796875" style="51"/>
    <col min="16124" max="16124" width="9.453125" style="51" customWidth="1"/>
    <col min="16125" max="16125" width="12" style="51" bestFit="1" customWidth="1"/>
    <col min="16126" max="16127" width="8" style="51" customWidth="1"/>
    <col min="16128" max="16128" width="10.54296875" style="51" customWidth="1"/>
    <col min="16129" max="16129" width="10" style="51" customWidth="1"/>
    <col min="16130" max="16132" width="9.1796875" style="51"/>
    <col min="16133" max="16133" width="10.453125" style="51" customWidth="1"/>
    <col min="16134" max="16137" width="9.1796875" style="51"/>
    <col min="16138" max="16138" width="10.453125" style="51" bestFit="1" customWidth="1"/>
    <col min="16139" max="16384" width="9.1796875" style="51"/>
  </cols>
  <sheetData>
    <row r="1" spans="1:13" ht="28.5">
      <c r="A1" s="99" t="s">
        <v>126</v>
      </c>
    </row>
    <row r="2" spans="1:13" s="52" customFormat="1">
      <c r="A2" s="52" t="s">
        <v>93</v>
      </c>
    </row>
    <row r="3" spans="1:13" s="52" customFormat="1">
      <c r="A3" s="52" t="s">
        <v>121</v>
      </c>
    </row>
    <row r="4" spans="1:13" s="52" customFormat="1">
      <c r="A4" s="129" t="s">
        <v>120</v>
      </c>
    </row>
    <row r="5" spans="1:13">
      <c r="B5" s="69"/>
      <c r="C5" s="67"/>
      <c r="D5" s="67"/>
      <c r="E5" s="67"/>
      <c r="F5" s="67"/>
      <c r="G5" s="66" t="s">
        <v>0</v>
      </c>
      <c r="H5" s="68"/>
      <c r="I5" s="66" t="s">
        <v>4</v>
      </c>
      <c r="J5" s="68"/>
      <c r="K5" s="67"/>
      <c r="L5" s="67"/>
      <c r="M5" s="68"/>
    </row>
    <row r="6" spans="1:13" ht="46.5">
      <c r="A6" s="130" t="s">
        <v>9</v>
      </c>
      <c r="B6" s="125" t="s">
        <v>128</v>
      </c>
      <c r="C6" s="126" t="s">
        <v>129</v>
      </c>
      <c r="D6" s="126" t="s">
        <v>590</v>
      </c>
      <c r="E6" s="126" t="s">
        <v>75</v>
      </c>
      <c r="F6" s="126" t="s">
        <v>558</v>
      </c>
      <c r="G6" s="127" t="s">
        <v>525</v>
      </c>
      <c r="H6" s="128" t="s">
        <v>76</v>
      </c>
      <c r="I6" s="127" t="s">
        <v>595</v>
      </c>
      <c r="J6" s="128" t="s">
        <v>599</v>
      </c>
      <c r="K6" s="126" t="s">
        <v>506</v>
      </c>
      <c r="L6" s="126" t="s">
        <v>77</v>
      </c>
      <c r="M6" s="126" t="s">
        <v>15</v>
      </c>
    </row>
    <row r="7" spans="1:13">
      <c r="A7" s="100">
        <v>1998</v>
      </c>
      <c r="B7" s="101">
        <f>SUM(Month!B7:B18)</f>
        <v>72260.59</v>
      </c>
      <c r="C7" s="136">
        <f>SUM(Month!C7:C18)</f>
        <v>2369.3799999999997</v>
      </c>
      <c r="D7" s="101">
        <f>SUM(Month!D7:D18)</f>
        <v>1751.99</v>
      </c>
      <c r="E7" s="101">
        <f>SUM(Month!E7:E18)</f>
        <v>2881.7200000000003</v>
      </c>
      <c r="F7" s="101">
        <f>SUM(Month!F7:F18)</f>
        <v>21848.36</v>
      </c>
      <c r="G7" s="136">
        <f>SUM(Month!G7:G18)</f>
        <v>9240.89</v>
      </c>
      <c r="H7" s="101">
        <f>SUM(Month!H7:H18)</f>
        <v>3574</v>
      </c>
      <c r="I7" s="136">
        <f>SUM(Month!I7:I18)</f>
        <v>15143.060000000001</v>
      </c>
      <c r="J7" s="101">
        <f>SUM(Month!J7:J18)</f>
        <v>7908.9100000000008</v>
      </c>
      <c r="K7" s="136">
        <f>SUM(Month!K7:K18)</f>
        <v>3104.85</v>
      </c>
      <c r="L7" s="101">
        <f>SUM(Month!L7:L18)</f>
        <v>812.72</v>
      </c>
      <c r="M7" s="101">
        <f>SUM(Month!M7:M18)</f>
        <v>1967.06</v>
      </c>
    </row>
    <row r="8" spans="1:13">
      <c r="A8" s="100">
        <v>1999</v>
      </c>
      <c r="B8" s="101">
        <f>SUM(Month!B19:B30)</f>
        <v>72435.94</v>
      </c>
      <c r="C8" s="117">
        <f>SUM(Month!C19:C30)</f>
        <v>2248.79</v>
      </c>
      <c r="D8" s="101">
        <f>SUM(Month!D19:D30)</f>
        <v>2041</v>
      </c>
      <c r="E8" s="101">
        <f>SUM(Month!E19:E30)</f>
        <v>3099.6600000000003</v>
      </c>
      <c r="F8" s="101">
        <f>SUM(Month!F19:F30)</f>
        <v>21787.48</v>
      </c>
      <c r="G8" s="117">
        <f>SUM(Month!G19:G30)</f>
        <v>9939.3500000000022</v>
      </c>
      <c r="H8" s="101">
        <f>SUM(Month!H19:H30)</f>
        <v>3633.01</v>
      </c>
      <c r="I8" s="117">
        <f>SUM(Month!I19:I30)</f>
        <v>15507.800000000001</v>
      </c>
      <c r="J8" s="101">
        <f>SUM(Month!J19:J30)</f>
        <v>7454.9799999999987</v>
      </c>
      <c r="K8" s="117">
        <f>SUM(Month!K19:K30)</f>
        <v>2701.23</v>
      </c>
      <c r="L8" s="101">
        <f>SUM(Month!L19:L30)</f>
        <v>789.77</v>
      </c>
      <c r="M8" s="101">
        <f>SUM(Month!M19:M30)</f>
        <v>1928.27</v>
      </c>
    </row>
    <row r="9" spans="1:13">
      <c r="A9" s="100">
        <v>2000</v>
      </c>
      <c r="B9" s="101">
        <f>SUM(Month!B31:B42)</f>
        <v>71944.459999999992</v>
      </c>
      <c r="C9" s="117">
        <f>SUM(Month!C31:C42)</f>
        <v>2069.63</v>
      </c>
      <c r="D9" s="101">
        <f>SUM(Month!D31:D42)</f>
        <v>1886.2799999999997</v>
      </c>
      <c r="E9" s="101">
        <f>SUM(Month!E31:E42)</f>
        <v>2344.48</v>
      </c>
      <c r="F9" s="101">
        <f>SUM(Month!F31:F42)</f>
        <v>21402.929999999997</v>
      </c>
      <c r="G9" s="117">
        <f>SUM(Month!G31:G42)</f>
        <v>10806.1</v>
      </c>
      <c r="H9" s="101">
        <f>SUM(Month!H31:H42)</f>
        <v>3839.01</v>
      </c>
      <c r="I9" s="117">
        <f>SUM(Month!I31:I42)</f>
        <v>15631.659999999996</v>
      </c>
      <c r="J9" s="101">
        <f>SUM(Month!J31:J42)</f>
        <v>7575.53</v>
      </c>
      <c r="K9" s="117">
        <f>SUM(Month!K31:K42)</f>
        <v>2118.63</v>
      </c>
      <c r="L9" s="101">
        <f>SUM(Month!L31:L42)</f>
        <v>801.16000000000008</v>
      </c>
      <c r="M9" s="101">
        <f>SUM(Month!M31:M42)</f>
        <v>1975.2299999999996</v>
      </c>
    </row>
    <row r="10" spans="1:13">
      <c r="A10" s="100">
        <v>2001</v>
      </c>
      <c r="B10" s="101">
        <f>SUM(Month!B43:B54)</f>
        <v>71354.339999999982</v>
      </c>
      <c r="C10" s="117">
        <f>SUM(Month!C43:C54)</f>
        <v>2096.6400000000003</v>
      </c>
      <c r="D10" s="101">
        <f>SUM(Month!D43:D54)</f>
        <v>2076.9500000000003</v>
      </c>
      <c r="E10" s="101">
        <f>SUM(Month!E43:E54)</f>
        <v>1592.37</v>
      </c>
      <c r="F10" s="101">
        <f>SUM(Month!F43:F54)</f>
        <v>20939.740000000002</v>
      </c>
      <c r="G10" s="117">
        <f>SUM(Month!G43:G54)</f>
        <v>10614.099999999999</v>
      </c>
      <c r="H10" s="101">
        <f>SUM(Month!H43:H54)</f>
        <v>4236.03</v>
      </c>
      <c r="I10" s="117">
        <f>SUM(Month!I43:I54)</f>
        <v>16059.070000000002</v>
      </c>
      <c r="J10" s="101">
        <f>SUM(Month!J43:J54)</f>
        <v>6958.7</v>
      </c>
      <c r="K10" s="117">
        <f>SUM(Month!K43:K54)</f>
        <v>2578.75</v>
      </c>
      <c r="L10" s="101">
        <f>SUM(Month!L43:L54)</f>
        <v>845.88</v>
      </c>
      <c r="M10" s="101">
        <f>SUM(Month!M43:M54)</f>
        <v>1934.8999999999999</v>
      </c>
    </row>
    <row r="11" spans="1:13">
      <c r="A11" s="100">
        <v>2002</v>
      </c>
      <c r="B11" s="101">
        <f>SUM(Month!B55:B66)</f>
        <v>70556.62000000001</v>
      </c>
      <c r="C11" s="117">
        <f>SUM(Month!C55:C66)</f>
        <v>2553.2699999999995</v>
      </c>
      <c r="D11" s="101">
        <f>SUM(Month!D55:D66)</f>
        <v>2181.15</v>
      </c>
      <c r="E11" s="101">
        <f>SUM(Month!E55:E66)</f>
        <v>1592.2799999999997</v>
      </c>
      <c r="F11" s="101">
        <f>SUM(Month!F55:F66)</f>
        <v>20808.419999999998</v>
      </c>
      <c r="G11" s="117">
        <f>SUM(Month!G55:G66)</f>
        <v>10518.909999999998</v>
      </c>
      <c r="H11" s="101">
        <f>SUM(Month!H55:H66)</f>
        <v>3577.9300000000003</v>
      </c>
      <c r="I11" s="117">
        <f>SUM(Month!I55:I66)</f>
        <v>16926.310000000001</v>
      </c>
      <c r="J11" s="101">
        <f>SUM(Month!J55:J66)</f>
        <v>6098.82</v>
      </c>
      <c r="K11" s="117">
        <f>SUM(Month!K55:K66)</f>
        <v>1722.6999999999996</v>
      </c>
      <c r="L11" s="101">
        <f>SUM(Month!L55:L66)</f>
        <v>828.83000000000015</v>
      </c>
      <c r="M11" s="101">
        <f>SUM(Month!M55:M66)</f>
        <v>2002.36</v>
      </c>
    </row>
    <row r="12" spans="1:13">
      <c r="A12" s="100">
        <v>2003</v>
      </c>
      <c r="B12" s="101">
        <f>SUM(Month!B67:B78)</f>
        <v>71698.360000000015</v>
      </c>
      <c r="C12" s="117">
        <f>SUM(Month!C67:C78)</f>
        <v>3019.03</v>
      </c>
      <c r="D12" s="101">
        <f>SUM(Month!D67:D78)</f>
        <v>2113.9</v>
      </c>
      <c r="E12" s="101">
        <f>SUM(Month!E67:E78)</f>
        <v>2331.56</v>
      </c>
      <c r="F12" s="101">
        <f>SUM(Month!F67:F78)</f>
        <v>19918.559999999998</v>
      </c>
      <c r="G12" s="117">
        <f>SUM(Month!G67:G78)</f>
        <v>10764.230000000001</v>
      </c>
      <c r="H12" s="101">
        <f>SUM(Month!H67:H78)</f>
        <v>3566.96</v>
      </c>
      <c r="I12" s="117">
        <f>SUM(Month!I67:I78)</f>
        <v>17712.37</v>
      </c>
      <c r="J12" s="101">
        <f>SUM(Month!J67:J78)</f>
        <v>6326.15</v>
      </c>
      <c r="K12" s="117">
        <f>SUM(Month!K67:K78)</f>
        <v>1540.43</v>
      </c>
      <c r="L12" s="101">
        <f>SUM(Month!L67:L78)</f>
        <v>867.78</v>
      </c>
      <c r="M12" s="101">
        <f>SUM(Month!M67:M78)</f>
        <v>1958.7</v>
      </c>
    </row>
    <row r="13" spans="1:13">
      <c r="A13" s="100">
        <v>2004</v>
      </c>
      <c r="B13" s="101">
        <f>SUM(Month!B79:B90)</f>
        <v>73641.580000000016</v>
      </c>
      <c r="C13" s="117">
        <f>SUM(Month!C79:C90)</f>
        <v>3115.46</v>
      </c>
      <c r="D13" s="101">
        <f>SUM(Month!D79:D90)</f>
        <v>1918.2600000000002</v>
      </c>
      <c r="E13" s="101">
        <f>SUM(Month!E79:E90)</f>
        <v>2028.8300000000002</v>
      </c>
      <c r="F13" s="101">
        <f>SUM(Month!F79:F90)</f>
        <v>19484.240000000002</v>
      </c>
      <c r="G13" s="117">
        <f>SUM(Month!G79:G90)</f>
        <v>11636.919999999998</v>
      </c>
      <c r="H13" s="101">
        <f>SUM(Month!H79:H90)</f>
        <v>3948.4299999999994</v>
      </c>
      <c r="I13" s="117">
        <f>SUM(Month!I79:I90)</f>
        <v>18514.16</v>
      </c>
      <c r="J13" s="101">
        <f>SUM(Month!J79:J90)</f>
        <v>6023.17</v>
      </c>
      <c r="K13" s="117">
        <f>SUM(Month!K79:K90)</f>
        <v>2063.91</v>
      </c>
      <c r="L13" s="101">
        <f>SUM(Month!L79:L90)</f>
        <v>914.42999999999984</v>
      </c>
      <c r="M13" s="101">
        <f>SUM(Month!M79:M90)</f>
        <v>1991.0099999999998</v>
      </c>
    </row>
    <row r="14" spans="1:13">
      <c r="A14" s="100">
        <v>2005</v>
      </c>
      <c r="B14" s="101">
        <f>SUM(Month!B91:B102)</f>
        <v>75496.329999999987</v>
      </c>
      <c r="C14" s="117">
        <f>SUM(Month!C91:C102)</f>
        <v>3314.54</v>
      </c>
      <c r="D14" s="101">
        <f>SUM(Month!D91:D102)</f>
        <v>2020.7199999999998</v>
      </c>
      <c r="E14" s="101">
        <f>SUM(Month!E91:E102)</f>
        <v>1916.17</v>
      </c>
      <c r="F14" s="101">
        <f>SUM(Month!F91:F102)</f>
        <v>18852.149999999998</v>
      </c>
      <c r="G14" s="117">
        <f>SUM(Month!G91:G102)</f>
        <v>12497.289999999999</v>
      </c>
      <c r="H14" s="101">
        <f>SUM(Month!H91:H102)</f>
        <v>3869.4300000000003</v>
      </c>
      <c r="I14" s="117">
        <f>SUM(Month!I91:I102)</f>
        <v>19377.23</v>
      </c>
      <c r="J14" s="101">
        <f>SUM(Month!J91:J102)</f>
        <v>6851.7499999999991</v>
      </c>
      <c r="K14" s="117">
        <f>SUM(Month!K91:K102)</f>
        <v>2206.92</v>
      </c>
      <c r="L14" s="101">
        <f>SUM(Month!L91:L102)</f>
        <v>749.89</v>
      </c>
      <c r="M14" s="101">
        <f>SUM(Month!M91:M102)</f>
        <v>1905.7300000000005</v>
      </c>
    </row>
    <row r="15" spans="1:13">
      <c r="A15" s="100">
        <v>2006</v>
      </c>
      <c r="B15" s="101">
        <f>SUM(Month!B103:B114)</f>
        <v>74895.87999999999</v>
      </c>
      <c r="C15" s="117">
        <f>SUM(Month!C103:C114)</f>
        <v>3126.8600000000006</v>
      </c>
      <c r="D15" s="101">
        <f>SUM(Month!D103:D114)</f>
        <v>1919.79</v>
      </c>
      <c r="E15" s="101">
        <f>SUM(Month!E103:E114)</f>
        <v>2278.38</v>
      </c>
      <c r="F15" s="101">
        <f>SUM(Month!F103:F114)</f>
        <v>18091.169999999998</v>
      </c>
      <c r="G15" s="117">
        <f>SUM(Month!G103:G114)</f>
        <v>12640.56</v>
      </c>
      <c r="H15" s="101">
        <f>SUM(Month!H103:H114)</f>
        <v>4016.4200000000005</v>
      </c>
      <c r="I15" s="117">
        <f>SUM(Month!I103:I114)</f>
        <v>20160.900000000001</v>
      </c>
      <c r="J15" s="101">
        <f>SUM(Month!J103:J114)</f>
        <v>6525.0499999999993</v>
      </c>
      <c r="K15" s="117">
        <f>SUM(Month!K103:K114)</f>
        <v>2250.84</v>
      </c>
      <c r="L15" s="101">
        <f>SUM(Month!L103:L114)</f>
        <v>712.66000000000008</v>
      </c>
      <c r="M15" s="101">
        <f>SUM(Month!M103:M114)</f>
        <v>1609.82</v>
      </c>
    </row>
    <row r="16" spans="1:13">
      <c r="A16" s="100">
        <v>2007</v>
      </c>
      <c r="B16" s="101">
        <f>SUM(Month!B115:B126)</f>
        <v>72748.009999999995</v>
      </c>
      <c r="C16" s="117">
        <f>SUM(Month!C115:C126)</f>
        <v>2826.97</v>
      </c>
      <c r="D16" s="101">
        <f>SUM(Month!D115:D126)</f>
        <v>1814.81</v>
      </c>
      <c r="E16" s="101">
        <f>SUM(Month!E115:E126)</f>
        <v>1607.5600000000002</v>
      </c>
      <c r="F16" s="101">
        <f>SUM(Month!F115:F126)</f>
        <v>17614.870000000003</v>
      </c>
      <c r="G16" s="117">
        <f>SUM(Month!G115:G126)</f>
        <v>12574.390000000001</v>
      </c>
      <c r="H16" s="101">
        <f>SUM(Month!H115:H126)</f>
        <v>3628.2599999999998</v>
      </c>
      <c r="I16" s="117">
        <f>SUM(Month!I115:I126)</f>
        <v>21038.320000000003</v>
      </c>
      <c r="J16" s="101">
        <f>SUM(Month!J115:J126)</f>
        <v>6116.57</v>
      </c>
      <c r="K16" s="117">
        <f>SUM(Month!K115:K126)</f>
        <v>2209.0899999999997</v>
      </c>
      <c r="L16" s="101">
        <f>SUM(Month!L115:L126)</f>
        <v>672.21</v>
      </c>
      <c r="M16" s="101">
        <f>SUM(Month!M115:M126)</f>
        <v>1563.3</v>
      </c>
    </row>
    <row r="17" spans="1:13">
      <c r="A17" s="100">
        <v>2008</v>
      </c>
      <c r="B17" s="101">
        <f>SUM(Month!B127:B138)</f>
        <v>70264.149999999994</v>
      </c>
      <c r="C17" s="117">
        <f>SUM(Month!C127:C138)</f>
        <v>3319.82</v>
      </c>
      <c r="D17" s="101">
        <f>SUM(Month!D127:D138)</f>
        <v>1697.8200000000002</v>
      </c>
      <c r="E17" s="101">
        <f>SUM(Month!E127:E138)</f>
        <v>741.44</v>
      </c>
      <c r="F17" s="101">
        <f>SUM(Month!F127:F138)</f>
        <v>16541.57</v>
      </c>
      <c r="G17" s="117">
        <f>SUM(Month!G127:G138)</f>
        <v>12142.41</v>
      </c>
      <c r="H17" s="101">
        <f>SUM(Month!H127:H138)</f>
        <v>3681.4</v>
      </c>
      <c r="I17" s="117">
        <f>SUM(Month!I127:I138)</f>
        <v>20500.79</v>
      </c>
      <c r="J17" s="101">
        <f>SUM(Month!J127:J138)</f>
        <v>5631.869999999999</v>
      </c>
      <c r="K17" s="117">
        <f>SUM(Month!K127:K138)</f>
        <v>1944.79</v>
      </c>
      <c r="L17" s="101">
        <f>SUM(Month!L127:L138)</f>
        <v>509.85</v>
      </c>
      <c r="M17" s="101">
        <f>SUM(Month!M127:M138)</f>
        <v>1740.8500000000001</v>
      </c>
    </row>
    <row r="18" spans="1:13">
      <c r="A18" s="100">
        <v>2009</v>
      </c>
      <c r="B18" s="101">
        <f>SUM(Month!B139:B150)</f>
        <v>67060.009999999995</v>
      </c>
      <c r="C18" s="117">
        <f>SUM(Month!C139:C150)</f>
        <v>3228.68</v>
      </c>
      <c r="D18" s="101">
        <f>SUM(Month!D139:D150)</f>
        <v>1590.5700000000002</v>
      </c>
      <c r="E18" s="101">
        <f>SUM(Month!E139:E150)</f>
        <v>987.60000000000014</v>
      </c>
      <c r="F18" s="101">
        <f>SUM(Month!F139:F150)</f>
        <v>15612.64</v>
      </c>
      <c r="G18" s="117">
        <f>SUM(Month!G139:G150)</f>
        <v>11532.72</v>
      </c>
      <c r="H18" s="101">
        <f>SUM(Month!H139:H150)</f>
        <v>3732.16</v>
      </c>
      <c r="I18" s="117">
        <f>SUM(Month!I139:I150)</f>
        <v>20112.060000000001</v>
      </c>
      <c r="J18" s="101">
        <f>SUM(Month!J139:J150)</f>
        <v>5034.4799999999996</v>
      </c>
      <c r="K18" s="117">
        <f>SUM(Month!K139:K150)</f>
        <v>1515.9899999999998</v>
      </c>
      <c r="L18" s="101">
        <f>SUM(Month!L139:L150)</f>
        <v>510.35999999999996</v>
      </c>
      <c r="M18" s="101">
        <f>SUM(Month!M139:M150)</f>
        <v>1381.43</v>
      </c>
    </row>
    <row r="19" spans="1:13">
      <c r="A19" s="100">
        <v>2010</v>
      </c>
      <c r="B19" s="101">
        <f>SUM(Month!B151:B162)</f>
        <v>66295.010000000009</v>
      </c>
      <c r="C19" s="117">
        <f>SUM(Month!C151:C162)</f>
        <v>3031.5100000000007</v>
      </c>
      <c r="D19" s="101">
        <f>SUM(Month!D151:D162)</f>
        <v>1523.9199999999998</v>
      </c>
      <c r="E19" s="101">
        <f>SUM(Month!E151:E162)</f>
        <v>1036.6999999999998</v>
      </c>
      <c r="F19" s="101">
        <f>SUM(Month!F151:F162)</f>
        <v>14601.53</v>
      </c>
      <c r="G19" s="117">
        <f>SUM(Month!G151:G162)</f>
        <v>11116.160000000002</v>
      </c>
      <c r="H19" s="101">
        <f>SUM(Month!H151:H162)</f>
        <v>4012.13</v>
      </c>
      <c r="I19" s="117">
        <f>SUM(Month!I151:I162)</f>
        <v>20740.38</v>
      </c>
      <c r="J19" s="101">
        <f>SUM(Month!J151:J162)</f>
        <v>5058.8500000000004</v>
      </c>
      <c r="K19" s="117">
        <f>SUM(Month!K151:K162)</f>
        <v>1370.9499999999998</v>
      </c>
      <c r="L19" s="101">
        <f>SUM(Month!L151:L162)</f>
        <v>580.24</v>
      </c>
      <c r="M19" s="101">
        <f>SUM(Month!M151:M162)</f>
        <v>1370.03</v>
      </c>
    </row>
    <row r="20" spans="1:13">
      <c r="A20" s="100">
        <v>2011</v>
      </c>
      <c r="B20" s="101">
        <f>SUM(Month!B163:B174)</f>
        <v>64168.390000000007</v>
      </c>
      <c r="C20" s="117">
        <f>SUM(Month!C163:C174)</f>
        <v>3092.9599999999996</v>
      </c>
      <c r="D20" s="101">
        <f>SUM(Month!D163:D174)</f>
        <v>1292.3100000000002</v>
      </c>
      <c r="E20" s="101">
        <f>SUM(Month!E163:E174)</f>
        <v>1030.7</v>
      </c>
      <c r="F20" s="101">
        <f>SUM(Month!F163:F174)</f>
        <v>13894.77</v>
      </c>
      <c r="G20" s="117">
        <f>SUM(Month!G163:G174)</f>
        <v>11692.85</v>
      </c>
      <c r="H20" s="101">
        <f>SUM(Month!H163:H174)</f>
        <v>3066.64</v>
      </c>
      <c r="I20" s="117">
        <f>SUM(Month!I163:I174)</f>
        <v>20991</v>
      </c>
      <c r="J20" s="101">
        <f>SUM(Month!J163:J174)</f>
        <v>4787.5</v>
      </c>
      <c r="K20" s="117">
        <f>SUM(Month!K163:K174)</f>
        <v>954.27999999999975</v>
      </c>
      <c r="L20" s="101">
        <f>SUM(Month!L163:L174)</f>
        <v>491.27000000000004</v>
      </c>
      <c r="M20" s="101">
        <f>SUM(Month!M163:M174)</f>
        <v>1589.7099999999998</v>
      </c>
    </row>
    <row r="21" spans="1:13">
      <c r="A21" s="100">
        <v>2012</v>
      </c>
      <c r="B21" s="101">
        <f>SUM(Month!B175:B186)</f>
        <v>63073.689999999995</v>
      </c>
      <c r="C21" s="117">
        <f>SUM(Month!C175:C186)</f>
        <v>2487.5300000000002</v>
      </c>
      <c r="D21" s="101">
        <f>SUM(Month!D175:D186)</f>
        <v>1090.23</v>
      </c>
      <c r="E21" s="101">
        <f>SUM(Month!E175:E186)</f>
        <v>1094.8699999999999</v>
      </c>
      <c r="F21" s="101">
        <f>SUM(Month!F175:F186)</f>
        <v>13225.54</v>
      </c>
      <c r="G21" s="117">
        <f>SUM(Month!G175:G186)</f>
        <v>11246.899999999998</v>
      </c>
      <c r="H21" s="101">
        <f>SUM(Month!H175:H186)</f>
        <v>2982.33</v>
      </c>
      <c r="I21" s="117">
        <f>SUM(Month!I175:I186)</f>
        <v>21684.769999999997</v>
      </c>
      <c r="J21" s="101">
        <f>SUM(Month!J175:J186)</f>
        <v>5385.1200000000008</v>
      </c>
      <c r="K21" s="117">
        <f>SUM(Month!K175:K186)</f>
        <v>667.46</v>
      </c>
      <c r="L21" s="101">
        <f>SUM(Month!L175:L186)</f>
        <v>412.46000000000004</v>
      </c>
      <c r="M21" s="101">
        <f>SUM(Month!M175:M186)</f>
        <v>1354.52</v>
      </c>
    </row>
    <row r="22" spans="1:13">
      <c r="A22" s="100">
        <v>2013</v>
      </c>
      <c r="B22" s="101">
        <f>SUM(Month!B187:B198)</f>
        <v>63291.56</v>
      </c>
      <c r="C22" s="117">
        <f>SUM(Month!C187:C198)</f>
        <v>2615.9800000000005</v>
      </c>
      <c r="D22" s="101">
        <f>SUM(Month!D187:D198)</f>
        <v>1245.3899999999999</v>
      </c>
      <c r="E22" s="101">
        <f>SUM(Month!E187:E198)</f>
        <v>990.33000000000015</v>
      </c>
      <c r="F22" s="101">
        <f>SUM(Month!F187:F198)</f>
        <v>12573.829999999998</v>
      </c>
      <c r="G22" s="117">
        <f>SUM(Month!G187:G198)</f>
        <v>11457.87</v>
      </c>
      <c r="H22" s="101">
        <f>SUM(Month!H187:H198)</f>
        <v>3360.0000000000009</v>
      </c>
      <c r="I22" s="117">
        <f>SUM(Month!I187:I198)</f>
        <v>21925.569999999996</v>
      </c>
      <c r="J22" s="101">
        <f>SUM(Month!J187:J198)</f>
        <v>5367.3200000000006</v>
      </c>
      <c r="K22" s="117">
        <f>SUM(Month!K187:K198)</f>
        <v>576.1400000000001</v>
      </c>
      <c r="L22" s="101">
        <f>SUM(Month!L187:L198)</f>
        <v>447.04</v>
      </c>
      <c r="M22" s="101">
        <f>SUM(Month!M187:M198)</f>
        <v>1358.3899999999999</v>
      </c>
    </row>
    <row r="23" spans="1:13">
      <c r="A23" s="100">
        <v>2014</v>
      </c>
      <c r="B23" s="101">
        <f>SUM(Month!B199:B210)</f>
        <v>63410.200000000004</v>
      </c>
      <c r="C23" s="117">
        <f>SUM(Month!C199:C210)</f>
        <v>2584.8999999999996</v>
      </c>
      <c r="D23" s="101">
        <f>SUM(Month!D199:D210)</f>
        <v>1292.8499999999999</v>
      </c>
      <c r="E23" s="101">
        <f>SUM(Month!E199:E210)</f>
        <v>875.44999999999993</v>
      </c>
      <c r="F23" s="101">
        <f>SUM(Month!F199:F210)</f>
        <v>12326.02</v>
      </c>
      <c r="G23" s="117">
        <f>SUM(Month!G199:G210)</f>
        <v>11220.71</v>
      </c>
      <c r="H23" s="101">
        <f>SUM(Month!H199:H210)</f>
        <v>3540.39</v>
      </c>
      <c r="I23" s="117">
        <f>SUM(Month!I199:I210)</f>
        <v>22790.34</v>
      </c>
      <c r="J23" s="101">
        <f>SUM(Month!J199:J210)</f>
        <v>5114.380000000001</v>
      </c>
      <c r="K23" s="117">
        <f>SUM(Month!K199:K210)</f>
        <v>524.96</v>
      </c>
      <c r="L23" s="101">
        <f>SUM(Month!L199:L210)</f>
        <v>439.17</v>
      </c>
      <c r="M23" s="101">
        <f>SUM(Month!M199:M210)</f>
        <v>1409.74</v>
      </c>
    </row>
    <row r="24" spans="1:13">
      <c r="A24" s="100">
        <v>2015</v>
      </c>
      <c r="B24" s="101">
        <f>SUM(Quarter!B75:B78)</f>
        <v>64783.95</v>
      </c>
      <c r="C24" s="117">
        <f>SUM(Quarter!C75:C78)</f>
        <v>3170.1</v>
      </c>
      <c r="D24" s="101">
        <f>SUM(Quarter!D75:D78)</f>
        <v>1399.65</v>
      </c>
      <c r="E24" s="101">
        <f>SUM(Quarter!E75:E78)</f>
        <v>1568.17</v>
      </c>
      <c r="F24" s="101">
        <f>SUM(Quarter!F75:F78)</f>
        <v>11882.04</v>
      </c>
      <c r="G24" s="117">
        <f>SUM(Quarter!G75:G78)</f>
        <v>11326.65</v>
      </c>
      <c r="H24" s="101">
        <f>SUM(Quarter!H75:H78)</f>
        <v>2953.8</v>
      </c>
      <c r="I24" s="117">
        <f>SUM(Quarter!I75:I78)</f>
        <v>23405.82</v>
      </c>
      <c r="J24" s="101">
        <f>SUM(Quarter!J75:J78)</f>
        <v>5647.58</v>
      </c>
      <c r="K24" s="117">
        <f>SUM(Quarter!K75:K78)</f>
        <v>420.09000000000003</v>
      </c>
      <c r="L24" s="101">
        <f>SUM(Quarter!L75:L78)</f>
        <v>407.60999999999996</v>
      </c>
      <c r="M24" s="101">
        <f>SUM(Quarter!M75:M78)</f>
        <v>1464.28</v>
      </c>
    </row>
    <row r="25" spans="1:13">
      <c r="A25" s="100">
        <v>2016</v>
      </c>
      <c r="B25" s="101">
        <f>SUM(Quarter!B79:B82)</f>
        <v>66140.19</v>
      </c>
      <c r="C25" s="117">
        <f>SUM(Quarter!C79:C82)</f>
        <v>3060.4900000000002</v>
      </c>
      <c r="D25" s="101">
        <f>SUM(Quarter!D79:D82)</f>
        <v>1648.52</v>
      </c>
      <c r="E25" s="101">
        <f>SUM(Quarter!E79:E82)</f>
        <v>1340.5900000000001</v>
      </c>
      <c r="F25" s="101">
        <f>SUM(Quarter!F79:F82)</f>
        <v>11951.15</v>
      </c>
      <c r="G25" s="117">
        <f>SUM(Quarter!G79:G82)</f>
        <v>11499.42</v>
      </c>
      <c r="H25" s="101">
        <f>SUM(Quarter!H79:H82)</f>
        <v>3436.79</v>
      </c>
      <c r="I25" s="117">
        <f>SUM(Quarter!I79:I82)</f>
        <v>24538.5</v>
      </c>
      <c r="J25" s="101">
        <f>SUM(Quarter!J79:J82)</f>
        <v>5637.4299999999994</v>
      </c>
      <c r="K25" s="117">
        <f>SUM(Quarter!K79:K82)</f>
        <v>436.03</v>
      </c>
      <c r="L25" s="101">
        <f>SUM(Quarter!L79:L82)</f>
        <v>407.55</v>
      </c>
      <c r="M25" s="101">
        <f>SUM(Quarter!M79:M82)</f>
        <v>1327.39</v>
      </c>
    </row>
    <row r="26" spans="1:13">
      <c r="A26" s="100">
        <v>2017</v>
      </c>
      <c r="B26" s="101">
        <f>SUM(Quarter!B83:B86)</f>
        <v>67460.100000000006</v>
      </c>
      <c r="C26" s="117">
        <f>SUM(Quarter!C83:C86)</f>
        <v>3196.21</v>
      </c>
      <c r="D26" s="101">
        <f>SUM(Quarter!D83:D86)</f>
        <v>1667.54</v>
      </c>
      <c r="E26" s="101">
        <f>SUM(Quarter!E83:E86)</f>
        <v>1324.53</v>
      </c>
      <c r="F26" s="101">
        <f>SUM(Quarter!F83:F86)</f>
        <v>11793.41</v>
      </c>
      <c r="G26" s="117">
        <f>SUM(Quarter!G83:G86)</f>
        <v>12447.36</v>
      </c>
      <c r="H26" s="101">
        <f>SUM(Quarter!H83:H86)</f>
        <v>2786.24</v>
      </c>
      <c r="I26" s="117">
        <f>SUM(Quarter!I83:I86)</f>
        <v>24975.919999999998</v>
      </c>
      <c r="J26" s="101">
        <f>SUM(Quarter!J83:J86)</f>
        <v>5718.5</v>
      </c>
      <c r="K26" s="117">
        <f>SUM(Quarter!K83:K86)</f>
        <v>493.9</v>
      </c>
      <c r="L26" s="101">
        <f>SUM(Quarter!L83:L86)</f>
        <v>413.85</v>
      </c>
      <c r="M26" s="101">
        <f>SUM(Quarter!M83:M86)</f>
        <v>1631.83</v>
      </c>
    </row>
    <row r="27" spans="1:13">
      <c r="A27" s="100">
        <v>2018</v>
      </c>
      <c r="B27" s="101">
        <f>SUM(Quarter!B87:B90)</f>
        <v>66536.539999999994</v>
      </c>
      <c r="C27" s="117">
        <f>SUM(Quarter!C87:C90)</f>
        <v>3164.6899999999996</v>
      </c>
      <c r="D27" s="101">
        <f>SUM(Quarter!D87:D90)</f>
        <v>1445.9</v>
      </c>
      <c r="E27" s="101">
        <f>SUM(Quarter!E87:E90)</f>
        <v>1180.79</v>
      </c>
      <c r="F27" s="101">
        <f>SUM(Quarter!F87:F90)</f>
        <v>11584</v>
      </c>
      <c r="G27" s="117">
        <f>SUM(Quarter!G87:G90)</f>
        <v>12277.16</v>
      </c>
      <c r="H27" s="101">
        <f>SUM(Quarter!H87:H90)</f>
        <v>3489.41</v>
      </c>
      <c r="I27" s="117">
        <f>SUM(Quarter!I87:I90)</f>
        <v>24803.119999999999</v>
      </c>
      <c r="J27" s="101">
        <f>SUM(Quarter!J87:J90)</f>
        <v>5070.3500000000004</v>
      </c>
      <c r="K27" s="117">
        <f>SUM(Quarter!K87:K90)</f>
        <v>506.56999999999994</v>
      </c>
      <c r="L27" s="101">
        <f>SUM(Quarter!L87:L90)</f>
        <v>369.46999999999997</v>
      </c>
      <c r="M27" s="101">
        <f>SUM(Quarter!M87:M90)</f>
        <v>1601.46</v>
      </c>
    </row>
    <row r="28" spans="1:13">
      <c r="A28" s="100">
        <v>2019</v>
      </c>
      <c r="B28" s="101">
        <f>SUM(Quarter!B91:B94)</f>
        <v>64179.680000000008</v>
      </c>
      <c r="C28" s="117">
        <f>SUM(Quarter!C91:C94)</f>
        <v>2895.64</v>
      </c>
      <c r="D28" s="101">
        <f>SUM(Quarter!D91:D94)</f>
        <v>1005.85</v>
      </c>
      <c r="E28" s="101">
        <f>SUM(Quarter!E91:E94)</f>
        <v>1266.42</v>
      </c>
      <c r="F28" s="101">
        <f>SUM(Quarter!F91:F94)</f>
        <v>11774.140000000001</v>
      </c>
      <c r="G28" s="117">
        <f>SUM(Quarter!G91:G94)</f>
        <v>12071.630000000001</v>
      </c>
      <c r="H28" s="101">
        <f>SUM(Quarter!H91:H94)</f>
        <v>3335.7899999999995</v>
      </c>
      <c r="I28" s="117">
        <f>SUM(Quarter!I91:I94)</f>
        <v>23490.190000000002</v>
      </c>
      <c r="J28" s="101">
        <f>SUM(Quarter!J91:J94)</f>
        <v>5171.07</v>
      </c>
      <c r="K28" s="117">
        <f>SUM(Quarter!K91:K94)</f>
        <v>212</v>
      </c>
      <c r="L28" s="101">
        <f>SUM(Quarter!L91:L94)</f>
        <v>358.16999999999996</v>
      </c>
      <c r="M28" s="101">
        <f>SUM(Quarter!M91:M94)</f>
        <v>1662.5200000000002</v>
      </c>
    </row>
    <row r="29" spans="1:13">
      <c r="A29" s="100">
        <v>2020</v>
      </c>
      <c r="B29" s="101">
        <f>SUM(Quarter!B95:B98)</f>
        <v>50744.14</v>
      </c>
      <c r="C29" s="117">
        <f>SUM(Quarter!C95:C98)</f>
        <v>2738.48</v>
      </c>
      <c r="D29" s="101">
        <f>SUM(Quarter!D95:D98)</f>
        <v>1114.71</v>
      </c>
      <c r="E29" s="101">
        <f>SUM(Quarter!E95:E98)</f>
        <v>1273.03</v>
      </c>
      <c r="F29" s="101">
        <f>SUM(Quarter!F95:F98)</f>
        <v>9141.66</v>
      </c>
      <c r="G29" s="117">
        <f>SUM(Quarter!G95:G98)</f>
        <v>5214.579999999999</v>
      </c>
      <c r="H29" s="101">
        <f>SUM(Quarter!H95:H98)</f>
        <v>3468.68</v>
      </c>
      <c r="I29" s="117">
        <f>SUM(Quarter!I95:I98)</f>
        <v>20283.29</v>
      </c>
      <c r="J29" s="101">
        <f>SUM(Quarter!J95:J98)</f>
        <v>4531.4000000000005</v>
      </c>
      <c r="K29" s="117">
        <f>SUM(Quarter!K95:K98)</f>
        <v>310.78999999999996</v>
      </c>
      <c r="L29" s="101">
        <f>SUM(Quarter!L95:L98)</f>
        <v>293.02999999999997</v>
      </c>
      <c r="M29" s="101">
        <f>SUM(Quarter!M95:M98)</f>
        <v>1570.8899999999999</v>
      </c>
    </row>
    <row r="30" spans="1:13">
      <c r="A30" s="100">
        <v>2021</v>
      </c>
      <c r="B30" s="101">
        <f>SUM(Quarter!B99:B102)</f>
        <v>51816.060000000005</v>
      </c>
      <c r="C30" s="117">
        <f>SUM(Quarter!C99:C102)</f>
        <v>2701.81</v>
      </c>
      <c r="D30" s="101">
        <f>SUM(Quarter!D99:D102)</f>
        <v>950.63</v>
      </c>
      <c r="E30" s="101">
        <f>SUM(Quarter!E99:E102)</f>
        <v>154.83000000000001</v>
      </c>
      <c r="F30" s="101">
        <f>SUM(Quarter!F99:F102)</f>
        <v>10159.5</v>
      </c>
      <c r="G30" s="117">
        <f>SUM(Quarter!G99:G102)</f>
        <v>4822.9400000000005</v>
      </c>
      <c r="H30" s="101">
        <f>SUM(Quarter!H99:H102)</f>
        <v>3246.42</v>
      </c>
      <c r="I30" s="117">
        <f>SUM(Quarter!I99:I102)</f>
        <v>21727.62</v>
      </c>
      <c r="J30" s="101">
        <f>SUM(Quarter!J99:J102)</f>
        <v>4840.71</v>
      </c>
      <c r="K30" s="117">
        <f>SUM(Quarter!K99:K102)</f>
        <v>329.41999999999996</v>
      </c>
      <c r="L30" s="101">
        <f>SUM(Quarter!L99:L102)</f>
        <v>294.38</v>
      </c>
      <c r="M30" s="101">
        <f>SUM(Quarter!M99:M102)</f>
        <v>1836.7700000000002</v>
      </c>
    </row>
    <row r="31" spans="1:13">
      <c r="A31" s="100">
        <v>2022</v>
      </c>
      <c r="B31" s="101">
        <f>SUM(Quarter!B103:B106)</f>
        <v>55889.880000000005</v>
      </c>
      <c r="C31" s="117">
        <f>SUM(Quarter!C103:C106)</f>
        <v>2787.0099999999998</v>
      </c>
      <c r="D31" s="101">
        <f>SUM(Quarter!D103:D106)</f>
        <v>785.58999999999992</v>
      </c>
      <c r="E31" s="101">
        <f>SUM(Quarter!E103:E106)</f>
        <v>52.080000000000005</v>
      </c>
      <c r="F31" s="101">
        <f>SUM(Quarter!F103:F106)</f>
        <v>10967.29</v>
      </c>
      <c r="G31" s="117">
        <f>SUM(Quarter!G103:G106)</f>
        <v>9549.99</v>
      </c>
      <c r="H31" s="101">
        <f>SUM(Quarter!H103:H106)</f>
        <v>2774.48</v>
      </c>
      <c r="I31" s="117">
        <f>SUM(Quarter!I103:I106)</f>
        <v>22948.739999999998</v>
      </c>
      <c r="J31" s="101">
        <f>SUM(Quarter!J103:J106)</f>
        <v>2974.6799999999994</v>
      </c>
      <c r="K31" s="117">
        <f>SUM(Quarter!K103:K106)</f>
        <v>305.74</v>
      </c>
      <c r="L31" s="101">
        <f>SUM(Quarter!L103:L106)</f>
        <v>278.49</v>
      </c>
      <c r="M31" s="101">
        <f>SUM(Quarter!M103:M106)</f>
        <v>1563.46</v>
      </c>
    </row>
    <row r="32" spans="1:13" ht="17.25" customHeight="1">
      <c r="A32" s="100">
        <v>2023</v>
      </c>
      <c r="B32" s="101">
        <f>SUM(Quarter!B107:B110)</f>
        <v>56717.729999999996</v>
      </c>
      <c r="C32" s="117">
        <f>SUM(Quarter!C107:C110)</f>
        <v>2460.1099999999997</v>
      </c>
      <c r="D32" s="101">
        <f>SUM(Quarter!D107:D110)</f>
        <v>668.8900000000001</v>
      </c>
      <c r="E32" s="101">
        <f>SUM(Quarter!E107:E110)</f>
        <v>95.81</v>
      </c>
      <c r="F32" s="101">
        <f>SUM(Quarter!F107:F110)</f>
        <v>11449.97</v>
      </c>
      <c r="G32" s="117">
        <f>SUM(Quarter!G107:G110)</f>
        <v>11077.369999999999</v>
      </c>
      <c r="H32" s="101">
        <f>SUM(Quarter!H107:H110)</f>
        <v>2978.82</v>
      </c>
      <c r="I32" s="117">
        <f>SUM(Quarter!I107:I110)</f>
        <v>22937.88</v>
      </c>
      <c r="J32" s="101">
        <f>SUM(Quarter!J107:J110)</f>
        <v>2184.94</v>
      </c>
      <c r="K32" s="117">
        <f>SUM(Quarter!K107:K110)</f>
        <v>223.5</v>
      </c>
      <c r="L32" s="101">
        <f>SUM(Quarter!L107:L110)</f>
        <v>325.89999999999998</v>
      </c>
      <c r="M32" s="101">
        <f>SUM(Quarter!M107:M110)</f>
        <v>1535.9099999999999</v>
      </c>
    </row>
    <row r="33" spans="1:13">
      <c r="A33" s="100"/>
      <c r="B33" s="103"/>
      <c r="C33" s="103"/>
      <c r="D33" s="103"/>
      <c r="E33" s="103"/>
      <c r="F33" s="103"/>
      <c r="G33" s="103"/>
      <c r="H33" s="103"/>
      <c r="I33" s="103"/>
      <c r="J33" s="103"/>
      <c r="K33" s="103"/>
      <c r="L33" s="103"/>
      <c r="M33" s="103"/>
    </row>
    <row r="34" spans="1:13">
      <c r="A34" s="100"/>
      <c r="B34" s="101"/>
      <c r="C34" s="101"/>
      <c r="D34" s="101"/>
      <c r="E34" s="101"/>
      <c r="F34" s="101"/>
      <c r="G34" s="101"/>
      <c r="H34" s="101"/>
      <c r="I34" s="101"/>
      <c r="J34" s="101"/>
      <c r="K34" s="101"/>
      <c r="L34" s="101"/>
      <c r="M34" s="101"/>
    </row>
    <row r="35" spans="1:13">
      <c r="A35" s="100"/>
      <c r="B35" s="101"/>
      <c r="C35" s="101"/>
      <c r="D35" s="101"/>
      <c r="E35" s="101"/>
      <c r="F35" s="101"/>
      <c r="G35" s="101"/>
      <c r="H35" s="101"/>
      <c r="I35" s="101"/>
      <c r="J35" s="101"/>
      <c r="K35" s="101"/>
      <c r="L35" s="101"/>
      <c r="M35" s="101"/>
    </row>
    <row r="36" spans="1:13">
      <c r="A36" s="100"/>
      <c r="B36" s="101"/>
      <c r="C36" s="101"/>
      <c r="D36" s="101"/>
      <c r="E36" s="101"/>
      <c r="F36" s="101"/>
      <c r="G36" s="101"/>
      <c r="H36" s="101"/>
      <c r="I36" s="101"/>
      <c r="J36" s="101"/>
      <c r="K36" s="101"/>
      <c r="L36" s="101"/>
      <c r="M36" s="101"/>
    </row>
    <row r="37" spans="1:13">
      <c r="A37" s="100"/>
      <c r="B37" s="101"/>
      <c r="C37" s="101"/>
      <c r="D37" s="101"/>
      <c r="E37" s="101"/>
      <c r="F37" s="101"/>
      <c r="G37" s="101"/>
      <c r="H37" s="101"/>
      <c r="I37" s="101"/>
      <c r="J37" s="101"/>
      <c r="K37" s="101"/>
      <c r="L37" s="101"/>
      <c r="M37" s="101"/>
    </row>
    <row r="38" spans="1:13">
      <c r="A38" s="100"/>
      <c r="B38" s="101"/>
      <c r="C38" s="101"/>
      <c r="D38" s="101"/>
      <c r="E38" s="101"/>
      <c r="F38" s="101"/>
      <c r="G38" s="101"/>
      <c r="H38" s="101"/>
      <c r="I38" s="101"/>
      <c r="J38" s="101"/>
      <c r="K38" s="101"/>
      <c r="L38" s="101"/>
      <c r="M38" s="101"/>
    </row>
    <row r="39" spans="1:13">
      <c r="A39" s="100"/>
      <c r="B39" s="101"/>
      <c r="C39" s="101"/>
      <c r="D39" s="101"/>
      <c r="E39" s="101"/>
      <c r="F39" s="101"/>
      <c r="G39" s="101"/>
      <c r="H39" s="101"/>
      <c r="I39" s="101"/>
      <c r="J39" s="101"/>
      <c r="K39" s="101"/>
      <c r="L39" s="101"/>
      <c r="M39" s="101"/>
    </row>
    <row r="40" spans="1:13">
      <c r="A40" s="100"/>
      <c r="B40" s="101"/>
      <c r="C40" s="101"/>
      <c r="D40" s="101"/>
      <c r="E40" s="101"/>
      <c r="F40" s="101"/>
      <c r="G40" s="101"/>
      <c r="H40" s="101"/>
      <c r="I40" s="101"/>
      <c r="J40" s="101"/>
      <c r="K40" s="101"/>
      <c r="L40" s="101"/>
      <c r="M40" s="101"/>
    </row>
    <row r="41" spans="1:13">
      <c r="A41" s="100"/>
      <c r="B41" s="101"/>
      <c r="C41" s="101"/>
      <c r="D41" s="101"/>
      <c r="E41" s="101"/>
      <c r="F41" s="101"/>
      <c r="G41" s="101"/>
      <c r="H41" s="101"/>
      <c r="I41" s="101"/>
      <c r="J41" s="101"/>
      <c r="K41" s="101"/>
      <c r="L41" s="101"/>
      <c r="M41" s="101"/>
    </row>
    <row r="42" spans="1:13">
      <c r="A42" s="100"/>
      <c r="B42" s="101"/>
      <c r="C42" s="101"/>
      <c r="D42" s="101"/>
      <c r="E42" s="101"/>
      <c r="F42" s="101"/>
      <c r="G42" s="101"/>
      <c r="H42" s="101"/>
      <c r="I42" s="101"/>
      <c r="J42" s="101"/>
      <c r="K42" s="101"/>
      <c r="L42" s="101"/>
      <c r="M42" s="101"/>
    </row>
    <row r="43" spans="1:13">
      <c r="A43" s="100"/>
      <c r="B43" s="101"/>
      <c r="C43" s="101"/>
      <c r="D43" s="101"/>
      <c r="E43" s="101"/>
      <c r="F43" s="101"/>
      <c r="G43" s="101"/>
      <c r="H43" s="101"/>
      <c r="I43" s="101"/>
      <c r="J43" s="101"/>
      <c r="K43" s="101"/>
      <c r="L43" s="101"/>
      <c r="M43" s="101"/>
    </row>
    <row r="44" spans="1:13">
      <c r="A44" s="100"/>
      <c r="B44" s="101"/>
      <c r="C44" s="101"/>
      <c r="D44" s="101"/>
      <c r="E44" s="101"/>
      <c r="F44" s="101"/>
      <c r="G44" s="101"/>
      <c r="H44" s="101"/>
      <c r="I44" s="101"/>
      <c r="J44" s="101"/>
      <c r="K44" s="101"/>
      <c r="L44" s="101"/>
      <c r="M44" s="101"/>
    </row>
    <row r="45" spans="1:13">
      <c r="A45" s="100"/>
      <c r="B45" s="101"/>
      <c r="C45" s="101"/>
      <c r="D45" s="101"/>
      <c r="E45" s="101"/>
      <c r="F45" s="101"/>
      <c r="G45" s="101"/>
      <c r="H45" s="101"/>
      <c r="I45" s="101"/>
      <c r="J45" s="101"/>
      <c r="K45" s="101"/>
      <c r="L45" s="101"/>
      <c r="M45" s="101"/>
    </row>
    <row r="46" spans="1:13">
      <c r="A46" s="100"/>
      <c r="B46" s="101"/>
      <c r="C46" s="101"/>
      <c r="D46" s="101"/>
      <c r="E46" s="101"/>
      <c r="F46" s="101"/>
      <c r="G46" s="101"/>
      <c r="H46" s="101"/>
      <c r="I46" s="101"/>
      <c r="J46" s="101"/>
      <c r="K46" s="101"/>
      <c r="L46" s="101"/>
      <c r="M46" s="101"/>
    </row>
    <row r="47" spans="1:13">
      <c r="A47" s="100"/>
      <c r="B47" s="101"/>
      <c r="C47" s="101"/>
      <c r="D47" s="101"/>
      <c r="E47" s="101"/>
      <c r="F47" s="101"/>
      <c r="G47" s="101"/>
      <c r="H47" s="101"/>
      <c r="I47" s="101"/>
      <c r="J47" s="101"/>
      <c r="K47" s="101"/>
      <c r="L47" s="101"/>
      <c r="M47" s="101"/>
    </row>
    <row r="48" spans="1:13">
      <c r="A48" s="100"/>
      <c r="B48" s="101"/>
      <c r="C48" s="101"/>
      <c r="D48" s="101"/>
      <c r="E48" s="101"/>
      <c r="F48" s="101"/>
      <c r="G48" s="101"/>
      <c r="H48" s="101"/>
      <c r="I48" s="101"/>
      <c r="J48" s="101"/>
      <c r="K48" s="101"/>
      <c r="L48" s="101"/>
      <c r="M48" s="101"/>
    </row>
    <row r="49" spans="1:13">
      <c r="A49" s="100"/>
      <c r="B49" s="101"/>
      <c r="C49" s="101"/>
      <c r="D49" s="101"/>
      <c r="E49" s="101"/>
      <c r="F49" s="101"/>
      <c r="G49" s="101"/>
      <c r="H49" s="101"/>
      <c r="I49" s="101"/>
      <c r="J49" s="101"/>
      <c r="K49" s="101"/>
      <c r="L49" s="101"/>
      <c r="M49" s="101"/>
    </row>
    <row r="50" spans="1:13">
      <c r="A50" s="100"/>
      <c r="B50" s="101"/>
      <c r="C50" s="101"/>
      <c r="D50" s="101"/>
      <c r="E50" s="101"/>
      <c r="F50" s="101"/>
      <c r="G50" s="101"/>
      <c r="H50" s="101"/>
      <c r="I50" s="101"/>
      <c r="J50" s="101"/>
      <c r="K50" s="101"/>
      <c r="L50" s="101"/>
      <c r="M50" s="101"/>
    </row>
    <row r="51" spans="1:13">
      <c r="A51" s="100"/>
      <c r="B51" s="101"/>
      <c r="C51" s="101"/>
      <c r="D51" s="101"/>
      <c r="E51" s="101"/>
      <c r="F51" s="101"/>
      <c r="G51" s="101"/>
      <c r="H51" s="101"/>
      <c r="I51" s="101"/>
      <c r="J51" s="101"/>
      <c r="K51" s="101"/>
      <c r="L51" s="101"/>
      <c r="M51" s="101"/>
    </row>
    <row r="52" spans="1:13">
      <c r="A52" s="100"/>
      <c r="B52" s="101"/>
      <c r="C52" s="101"/>
      <c r="D52" s="101"/>
      <c r="E52" s="101"/>
      <c r="F52" s="101"/>
      <c r="G52" s="101"/>
      <c r="H52" s="101"/>
      <c r="I52" s="101"/>
      <c r="J52" s="101"/>
      <c r="K52" s="101"/>
      <c r="L52" s="101"/>
      <c r="M52" s="101"/>
    </row>
    <row r="53" spans="1:13">
      <c r="A53" s="100"/>
      <c r="B53" s="101"/>
      <c r="C53" s="101"/>
      <c r="D53" s="101"/>
      <c r="E53" s="101"/>
      <c r="F53" s="101"/>
      <c r="G53" s="101"/>
      <c r="H53" s="101"/>
      <c r="I53" s="101"/>
      <c r="J53" s="101"/>
      <c r="K53" s="101"/>
      <c r="L53" s="101"/>
      <c r="M53" s="101"/>
    </row>
    <row r="54" spans="1:13">
      <c r="A54" s="100"/>
      <c r="B54" s="101"/>
      <c r="C54" s="101"/>
      <c r="D54" s="101"/>
      <c r="E54" s="101"/>
      <c r="F54" s="101"/>
      <c r="G54" s="101"/>
      <c r="H54" s="101"/>
      <c r="I54" s="101"/>
      <c r="J54" s="101"/>
      <c r="K54" s="101"/>
      <c r="L54" s="101"/>
      <c r="M54" s="101"/>
    </row>
    <row r="55" spans="1:13">
      <c r="A55" s="100"/>
      <c r="B55" s="101"/>
      <c r="C55" s="101"/>
      <c r="D55" s="101"/>
      <c r="E55" s="101"/>
      <c r="F55" s="101"/>
      <c r="G55" s="101"/>
      <c r="H55" s="101"/>
      <c r="I55" s="101"/>
      <c r="J55" s="101"/>
      <c r="K55" s="101"/>
      <c r="L55" s="101"/>
      <c r="M55" s="101"/>
    </row>
    <row r="56" spans="1:13">
      <c r="A56" s="100"/>
      <c r="B56" s="101"/>
      <c r="C56" s="101"/>
      <c r="D56" s="101"/>
      <c r="E56" s="101"/>
      <c r="F56" s="101"/>
      <c r="G56" s="101"/>
      <c r="H56" s="101"/>
      <c r="I56" s="101"/>
      <c r="J56" s="101"/>
      <c r="K56" s="101"/>
      <c r="L56" s="101"/>
      <c r="M56" s="101"/>
    </row>
    <row r="57" spans="1:13">
      <c r="A57" s="100"/>
      <c r="B57" s="101"/>
      <c r="C57" s="101"/>
      <c r="D57" s="101"/>
      <c r="E57" s="101"/>
      <c r="F57" s="101"/>
      <c r="G57" s="101"/>
      <c r="H57" s="101"/>
      <c r="I57" s="101"/>
      <c r="J57" s="101"/>
      <c r="K57" s="101"/>
      <c r="L57" s="101"/>
      <c r="M57" s="101"/>
    </row>
    <row r="58" spans="1:13">
      <c r="A58" s="100"/>
      <c r="B58" s="101"/>
      <c r="C58" s="101"/>
      <c r="D58" s="101"/>
      <c r="E58" s="101"/>
      <c r="F58" s="101"/>
      <c r="G58" s="101"/>
      <c r="H58" s="101"/>
      <c r="I58" s="101"/>
      <c r="J58" s="101"/>
      <c r="K58" s="101"/>
      <c r="L58" s="101"/>
      <c r="M58" s="101"/>
    </row>
    <row r="59" spans="1:13">
      <c r="A59" s="100"/>
      <c r="B59" s="101"/>
      <c r="C59" s="101"/>
      <c r="D59" s="101"/>
      <c r="E59" s="101"/>
      <c r="F59" s="101"/>
      <c r="G59" s="101"/>
      <c r="H59" s="101"/>
      <c r="I59" s="101"/>
      <c r="J59" s="101"/>
      <c r="K59" s="101"/>
      <c r="L59" s="101"/>
      <c r="M59" s="101"/>
    </row>
    <row r="60" spans="1:13">
      <c r="A60" s="100"/>
      <c r="B60" s="101"/>
      <c r="C60" s="101"/>
      <c r="D60" s="101"/>
      <c r="E60" s="101"/>
      <c r="F60" s="101"/>
      <c r="G60" s="101"/>
      <c r="H60" s="101"/>
      <c r="I60" s="101"/>
      <c r="J60" s="101"/>
      <c r="K60" s="101"/>
      <c r="L60" s="101"/>
      <c r="M60" s="101"/>
    </row>
    <row r="61" spans="1:13">
      <c r="A61" s="100"/>
      <c r="B61" s="101"/>
      <c r="C61" s="101"/>
      <c r="D61" s="101"/>
      <c r="E61" s="101"/>
      <c r="F61" s="101"/>
      <c r="G61" s="101"/>
      <c r="H61" s="101"/>
      <c r="I61" s="101"/>
      <c r="J61" s="101"/>
      <c r="K61" s="101"/>
      <c r="L61" s="101"/>
      <c r="M61" s="101"/>
    </row>
    <row r="62" spans="1:13">
      <c r="A62" s="100"/>
      <c r="B62" s="101"/>
      <c r="C62" s="101"/>
      <c r="D62" s="101"/>
      <c r="E62" s="101"/>
      <c r="F62" s="101"/>
      <c r="G62" s="101"/>
      <c r="H62" s="101"/>
      <c r="I62" s="101"/>
      <c r="J62" s="101"/>
      <c r="K62" s="101"/>
      <c r="L62" s="101"/>
      <c r="M62" s="101"/>
    </row>
    <row r="63" spans="1:13">
      <c r="A63" s="100"/>
      <c r="B63" s="101"/>
      <c r="C63" s="101"/>
      <c r="D63" s="101"/>
      <c r="E63" s="101"/>
      <c r="F63" s="101"/>
      <c r="G63" s="101"/>
      <c r="H63" s="101"/>
      <c r="I63" s="101"/>
      <c r="J63" s="101"/>
      <c r="K63" s="101"/>
      <c r="L63" s="101"/>
      <c r="M63" s="101"/>
    </row>
    <row r="64" spans="1:13">
      <c r="A64" s="100"/>
      <c r="B64" s="101"/>
      <c r="C64" s="101"/>
      <c r="D64" s="101"/>
      <c r="E64" s="101"/>
      <c r="F64" s="101"/>
      <c r="G64" s="101"/>
      <c r="H64" s="101"/>
      <c r="I64" s="101"/>
      <c r="J64" s="101"/>
      <c r="K64" s="101"/>
      <c r="L64" s="101"/>
      <c r="M64" s="101"/>
    </row>
    <row r="65" spans="1:13">
      <c r="A65" s="100"/>
      <c r="B65" s="101"/>
      <c r="C65" s="101"/>
      <c r="D65" s="101"/>
      <c r="E65" s="101"/>
      <c r="F65" s="101"/>
      <c r="G65" s="101"/>
      <c r="H65" s="101"/>
      <c r="I65" s="101"/>
      <c r="J65" s="101"/>
      <c r="K65" s="101"/>
      <c r="L65" s="101"/>
      <c r="M65" s="101"/>
    </row>
    <row r="66" spans="1:13">
      <c r="A66" s="100"/>
      <c r="B66" s="101"/>
      <c r="C66" s="101"/>
      <c r="D66" s="101"/>
      <c r="E66" s="101"/>
      <c r="F66" s="101"/>
      <c r="G66" s="101"/>
      <c r="H66" s="101"/>
      <c r="I66" s="101"/>
      <c r="J66" s="101"/>
      <c r="K66" s="101"/>
      <c r="L66" s="101"/>
      <c r="M66" s="101"/>
    </row>
    <row r="67" spans="1:13">
      <c r="A67" s="100"/>
      <c r="B67" s="101"/>
      <c r="C67" s="101"/>
      <c r="D67" s="101"/>
      <c r="E67" s="101"/>
      <c r="F67" s="101"/>
      <c r="G67" s="101"/>
      <c r="H67" s="101"/>
      <c r="I67" s="101"/>
      <c r="J67" s="101"/>
      <c r="K67" s="101"/>
      <c r="L67" s="101"/>
      <c r="M67" s="101"/>
    </row>
    <row r="68" spans="1:13">
      <c r="A68" s="100"/>
      <c r="B68" s="101"/>
      <c r="C68" s="101"/>
      <c r="D68" s="101"/>
      <c r="E68" s="101"/>
      <c r="F68" s="101"/>
      <c r="G68" s="101"/>
      <c r="H68" s="101"/>
      <c r="I68" s="101"/>
      <c r="J68" s="101"/>
      <c r="K68" s="101"/>
      <c r="L68" s="101"/>
      <c r="M68" s="101"/>
    </row>
    <row r="69" spans="1:13">
      <c r="A69" s="100"/>
      <c r="B69" s="101"/>
      <c r="C69" s="101"/>
      <c r="D69" s="101"/>
      <c r="E69" s="101"/>
      <c r="F69" s="101"/>
      <c r="G69" s="101"/>
      <c r="H69" s="101"/>
      <c r="I69" s="101"/>
      <c r="J69" s="101"/>
      <c r="K69" s="101"/>
      <c r="L69" s="101"/>
      <c r="M69" s="101"/>
    </row>
    <row r="70" spans="1:13">
      <c r="A70" s="100"/>
      <c r="B70" s="101"/>
      <c r="C70" s="101"/>
      <c r="D70" s="101"/>
      <c r="E70" s="101"/>
      <c r="F70" s="101"/>
      <c r="G70" s="101"/>
      <c r="H70" s="101"/>
      <c r="I70" s="101"/>
      <c r="J70" s="101"/>
      <c r="K70" s="101"/>
      <c r="L70" s="101"/>
      <c r="M70" s="101"/>
    </row>
    <row r="71" spans="1:13">
      <c r="A71" s="100"/>
      <c r="B71" s="101"/>
      <c r="C71" s="101"/>
      <c r="D71" s="101"/>
      <c r="E71" s="101"/>
      <c r="F71" s="101"/>
      <c r="G71" s="101"/>
      <c r="H71" s="101"/>
      <c r="I71" s="101"/>
      <c r="J71" s="101"/>
      <c r="K71" s="101"/>
      <c r="L71" s="101"/>
      <c r="M71" s="101"/>
    </row>
    <row r="72" spans="1:13">
      <c r="A72" s="100"/>
      <c r="B72" s="101"/>
      <c r="C72" s="101"/>
      <c r="D72" s="101"/>
      <c r="E72" s="101"/>
      <c r="F72" s="101"/>
      <c r="G72" s="101"/>
      <c r="H72" s="101"/>
      <c r="I72" s="101"/>
      <c r="J72" s="101"/>
      <c r="K72" s="101"/>
      <c r="L72" s="101"/>
      <c r="M72" s="101"/>
    </row>
    <row r="73" spans="1:13">
      <c r="A73" s="100"/>
      <c r="B73" s="101"/>
      <c r="C73" s="101"/>
      <c r="D73" s="101"/>
      <c r="E73" s="101"/>
      <c r="F73" s="101"/>
      <c r="G73" s="101"/>
      <c r="H73" s="101"/>
      <c r="I73" s="101"/>
      <c r="J73" s="101"/>
      <c r="K73" s="101"/>
      <c r="L73" s="101"/>
      <c r="M73" s="101"/>
    </row>
    <row r="74" spans="1:13">
      <c r="A74" s="100"/>
      <c r="B74" s="101"/>
      <c r="C74" s="101"/>
      <c r="D74" s="101"/>
      <c r="E74" s="101"/>
      <c r="F74" s="101"/>
      <c r="G74" s="101"/>
      <c r="H74" s="101"/>
      <c r="I74" s="101"/>
      <c r="J74" s="101"/>
      <c r="K74" s="101"/>
      <c r="L74" s="101"/>
      <c r="M74" s="101"/>
    </row>
    <row r="75" spans="1:13">
      <c r="A75" s="100"/>
      <c r="B75" s="101"/>
      <c r="C75" s="101"/>
      <c r="D75" s="101"/>
      <c r="E75" s="101"/>
      <c r="F75" s="101"/>
      <c r="G75" s="101"/>
      <c r="H75" s="101"/>
      <c r="I75" s="101"/>
      <c r="J75" s="101"/>
      <c r="K75" s="101"/>
      <c r="L75" s="101"/>
      <c r="M75" s="101"/>
    </row>
    <row r="76" spans="1:13">
      <c r="A76" s="100"/>
      <c r="B76" s="101"/>
      <c r="C76" s="101"/>
      <c r="D76" s="101"/>
      <c r="E76" s="101"/>
      <c r="F76" s="101"/>
      <c r="G76" s="101"/>
      <c r="H76" s="101"/>
      <c r="I76" s="101"/>
      <c r="J76" s="101"/>
      <c r="K76" s="101"/>
      <c r="L76" s="101"/>
      <c r="M76" s="101"/>
    </row>
    <row r="77" spans="1:13">
      <c r="A77" s="100"/>
      <c r="B77" s="101"/>
      <c r="C77" s="101"/>
      <c r="D77" s="101"/>
      <c r="E77" s="101"/>
      <c r="F77" s="101"/>
      <c r="G77" s="101"/>
      <c r="H77" s="101"/>
      <c r="I77" s="101"/>
      <c r="J77" s="101"/>
      <c r="K77" s="101"/>
      <c r="L77" s="101"/>
      <c r="M77" s="101"/>
    </row>
    <row r="78" spans="1:13">
      <c r="A78" s="100"/>
      <c r="B78" s="101"/>
      <c r="C78" s="101"/>
      <c r="D78" s="101"/>
      <c r="E78" s="101"/>
      <c r="F78" s="101"/>
      <c r="G78" s="101"/>
      <c r="H78" s="101"/>
      <c r="I78" s="101"/>
      <c r="J78" s="101"/>
      <c r="K78" s="101"/>
      <c r="L78" s="101"/>
      <c r="M78" s="101"/>
    </row>
    <row r="79" spans="1:13">
      <c r="A79" s="100"/>
      <c r="B79" s="101"/>
      <c r="C79" s="101"/>
      <c r="D79" s="101"/>
      <c r="E79" s="101"/>
      <c r="F79" s="101"/>
      <c r="G79" s="101"/>
      <c r="H79" s="101"/>
      <c r="I79" s="101"/>
      <c r="J79" s="101"/>
      <c r="K79" s="101"/>
      <c r="L79" s="101"/>
      <c r="M79" s="101"/>
    </row>
    <row r="80" spans="1:13">
      <c r="A80" s="100"/>
      <c r="B80" s="101"/>
      <c r="C80" s="101"/>
      <c r="D80" s="101"/>
      <c r="E80" s="101"/>
      <c r="F80" s="101"/>
      <c r="G80" s="101"/>
      <c r="H80" s="101"/>
      <c r="I80" s="101"/>
      <c r="J80" s="101"/>
      <c r="K80" s="101"/>
      <c r="L80" s="101"/>
      <c r="M80" s="101"/>
    </row>
    <row r="81" spans="1:13">
      <c r="A81" s="100"/>
      <c r="B81" s="101"/>
      <c r="C81" s="101"/>
      <c r="D81" s="101"/>
      <c r="E81" s="101"/>
      <c r="F81" s="101"/>
      <c r="G81" s="101"/>
      <c r="H81" s="101"/>
      <c r="I81" s="101"/>
      <c r="J81" s="101"/>
      <c r="K81" s="101"/>
      <c r="L81" s="101"/>
      <c r="M81" s="101"/>
    </row>
    <row r="82" spans="1:13">
      <c r="A82" s="100"/>
      <c r="B82" s="101"/>
      <c r="C82" s="101"/>
      <c r="D82" s="101"/>
      <c r="E82" s="101"/>
      <c r="F82" s="101"/>
      <c r="G82" s="101"/>
      <c r="H82" s="101"/>
      <c r="I82" s="101"/>
      <c r="J82" s="101"/>
      <c r="K82" s="101"/>
      <c r="L82" s="101"/>
      <c r="M82" s="101"/>
    </row>
    <row r="83" spans="1:13">
      <c r="A83" s="100"/>
      <c r="B83" s="101"/>
      <c r="C83" s="101"/>
      <c r="D83" s="101"/>
      <c r="E83" s="101"/>
      <c r="F83" s="101"/>
      <c r="G83" s="101"/>
      <c r="H83" s="101"/>
      <c r="I83" s="101"/>
      <c r="J83" s="101"/>
      <c r="K83" s="101"/>
      <c r="L83" s="101"/>
      <c r="M83" s="101"/>
    </row>
    <row r="84" spans="1:13">
      <c r="A84" s="100"/>
      <c r="B84" s="101"/>
      <c r="C84" s="101"/>
      <c r="D84" s="101"/>
      <c r="E84" s="101"/>
      <c r="F84" s="101"/>
      <c r="G84" s="101"/>
      <c r="H84" s="101"/>
      <c r="I84" s="101"/>
      <c r="J84" s="101"/>
      <c r="K84" s="101"/>
      <c r="L84" s="101"/>
      <c r="M84" s="101"/>
    </row>
    <row r="85" spans="1:13">
      <c r="A85" s="100"/>
      <c r="B85" s="101"/>
      <c r="C85" s="101"/>
      <c r="D85" s="101"/>
      <c r="E85" s="101"/>
      <c r="F85" s="101"/>
      <c r="G85" s="101"/>
      <c r="H85" s="101"/>
      <c r="I85" s="101"/>
      <c r="J85" s="101"/>
      <c r="K85" s="101"/>
      <c r="L85" s="101"/>
      <c r="M85" s="101"/>
    </row>
    <row r="86" spans="1:13">
      <c r="A86" s="100"/>
      <c r="B86" s="101"/>
      <c r="C86" s="101"/>
      <c r="D86" s="101"/>
      <c r="E86" s="101"/>
      <c r="F86" s="101"/>
      <c r="G86" s="101"/>
      <c r="H86" s="101"/>
      <c r="I86" s="101"/>
      <c r="J86" s="101"/>
      <c r="K86" s="101"/>
      <c r="L86" s="101"/>
      <c r="M86" s="101"/>
    </row>
    <row r="87" spans="1:13">
      <c r="A87" s="100"/>
      <c r="B87" s="101"/>
      <c r="C87" s="101"/>
      <c r="D87" s="101"/>
      <c r="E87" s="101"/>
      <c r="F87" s="101"/>
      <c r="G87" s="101"/>
      <c r="H87" s="101"/>
      <c r="I87" s="101"/>
      <c r="J87" s="101"/>
      <c r="K87" s="101"/>
      <c r="L87" s="101"/>
      <c r="M87" s="101"/>
    </row>
    <row r="88" spans="1:13">
      <c r="A88" s="100"/>
      <c r="B88" s="101"/>
      <c r="C88" s="101"/>
      <c r="D88" s="101"/>
      <c r="E88" s="101"/>
      <c r="F88" s="101"/>
      <c r="G88" s="101"/>
      <c r="H88" s="101"/>
      <c r="I88" s="101"/>
      <c r="J88" s="101"/>
      <c r="K88" s="101"/>
      <c r="L88" s="101"/>
      <c r="M88" s="101"/>
    </row>
    <row r="89" spans="1:13">
      <c r="A89" s="100"/>
      <c r="B89" s="101"/>
      <c r="C89" s="101"/>
      <c r="D89" s="101"/>
      <c r="E89" s="101"/>
      <c r="F89" s="101"/>
      <c r="G89" s="101"/>
      <c r="H89" s="101"/>
      <c r="I89" s="101"/>
      <c r="J89" s="101"/>
      <c r="K89" s="101"/>
      <c r="L89" s="101"/>
      <c r="M89" s="101"/>
    </row>
    <row r="90" spans="1:13">
      <c r="A90" s="100"/>
      <c r="B90" s="101"/>
      <c r="C90" s="101"/>
      <c r="D90" s="101"/>
      <c r="E90" s="101"/>
      <c r="F90" s="101"/>
      <c r="G90" s="101"/>
      <c r="H90" s="101"/>
      <c r="I90" s="101"/>
      <c r="J90" s="101"/>
      <c r="K90" s="101"/>
      <c r="L90" s="101"/>
      <c r="M90" s="101"/>
    </row>
    <row r="91" spans="1:13">
      <c r="A91" s="100"/>
      <c r="B91" s="101"/>
      <c r="C91" s="101"/>
      <c r="D91" s="101"/>
      <c r="E91" s="101"/>
      <c r="F91" s="101"/>
      <c r="G91" s="101"/>
      <c r="H91" s="101"/>
      <c r="I91" s="101"/>
      <c r="J91" s="101"/>
      <c r="K91" s="101"/>
      <c r="L91" s="101"/>
      <c r="M91" s="101"/>
    </row>
    <row r="92" spans="1:13">
      <c r="A92" s="100"/>
      <c r="B92" s="101"/>
      <c r="C92" s="101"/>
      <c r="D92" s="101"/>
      <c r="E92" s="101"/>
      <c r="F92" s="101"/>
      <c r="G92" s="101"/>
      <c r="H92" s="101"/>
      <c r="I92" s="101"/>
      <c r="J92" s="101"/>
      <c r="K92" s="101"/>
      <c r="L92" s="101"/>
      <c r="M92" s="101"/>
    </row>
    <row r="93" spans="1:13">
      <c r="A93" s="100"/>
      <c r="B93" s="101"/>
      <c r="C93" s="101"/>
      <c r="D93" s="101"/>
      <c r="E93" s="101"/>
      <c r="F93" s="101"/>
      <c r="G93" s="101"/>
      <c r="H93" s="101"/>
      <c r="I93" s="101"/>
      <c r="J93" s="101"/>
      <c r="K93" s="101"/>
      <c r="L93" s="101"/>
      <c r="M93" s="101"/>
    </row>
    <row r="94" spans="1:13">
      <c r="A94" s="100"/>
      <c r="B94" s="101"/>
      <c r="C94" s="101"/>
      <c r="D94" s="101"/>
      <c r="E94" s="101"/>
      <c r="F94" s="101"/>
      <c r="G94" s="101"/>
      <c r="H94" s="101"/>
      <c r="I94" s="101"/>
      <c r="J94" s="101"/>
      <c r="K94" s="101"/>
      <c r="L94" s="101"/>
      <c r="M94" s="101"/>
    </row>
    <row r="95" spans="1:13">
      <c r="A95" s="100"/>
      <c r="B95" s="101"/>
      <c r="C95" s="101"/>
      <c r="D95" s="101"/>
      <c r="E95" s="101"/>
      <c r="F95" s="101"/>
      <c r="G95" s="101"/>
      <c r="H95" s="101"/>
      <c r="I95" s="101"/>
      <c r="J95" s="101"/>
      <c r="K95" s="101"/>
      <c r="L95" s="101"/>
      <c r="M95" s="101"/>
    </row>
    <row r="96" spans="1:13">
      <c r="A96" s="100"/>
      <c r="B96" s="101"/>
      <c r="C96" s="101"/>
      <c r="D96" s="101"/>
      <c r="E96" s="101"/>
      <c r="F96" s="101"/>
      <c r="G96" s="101"/>
      <c r="H96" s="101"/>
      <c r="I96" s="101"/>
      <c r="J96" s="101"/>
      <c r="K96" s="101"/>
      <c r="L96" s="101"/>
      <c r="M96" s="101"/>
    </row>
    <row r="97" spans="1:13">
      <c r="A97" s="100"/>
      <c r="B97" s="101"/>
      <c r="C97" s="101"/>
      <c r="D97" s="101"/>
      <c r="E97" s="101"/>
      <c r="F97" s="101"/>
      <c r="G97" s="101"/>
      <c r="H97" s="101"/>
      <c r="I97" s="101"/>
      <c r="J97" s="101"/>
      <c r="K97" s="101"/>
      <c r="L97" s="101"/>
      <c r="M97" s="101"/>
    </row>
    <row r="98" spans="1:13">
      <c r="A98" s="100"/>
      <c r="B98" s="101"/>
      <c r="C98" s="101"/>
      <c r="D98" s="101"/>
      <c r="E98" s="101"/>
      <c r="F98" s="101"/>
      <c r="G98" s="101"/>
      <c r="H98" s="101"/>
      <c r="I98" s="101"/>
      <c r="J98" s="101"/>
      <c r="K98" s="101"/>
      <c r="L98" s="101"/>
      <c r="M98" s="101"/>
    </row>
    <row r="99" spans="1:13">
      <c r="A99" s="100"/>
      <c r="B99" s="101"/>
      <c r="C99" s="101"/>
      <c r="D99" s="101"/>
      <c r="E99" s="101"/>
      <c r="F99" s="101"/>
      <c r="G99" s="101"/>
      <c r="H99" s="101"/>
      <c r="I99" s="101"/>
      <c r="J99" s="101"/>
      <c r="K99" s="101"/>
      <c r="L99" s="101"/>
      <c r="M99" s="101"/>
    </row>
    <row r="100" spans="1:13">
      <c r="A100" s="100"/>
      <c r="B100" s="101"/>
      <c r="C100" s="101"/>
      <c r="D100" s="101"/>
      <c r="E100" s="101"/>
      <c r="F100" s="101"/>
      <c r="G100" s="101"/>
      <c r="H100" s="101"/>
      <c r="I100" s="101"/>
      <c r="J100" s="101"/>
      <c r="K100" s="101"/>
      <c r="L100" s="101"/>
      <c r="M100" s="101"/>
    </row>
    <row r="101" spans="1:13">
      <c r="A101" s="100"/>
      <c r="B101" s="101"/>
      <c r="C101" s="101"/>
      <c r="D101" s="101"/>
      <c r="E101" s="101"/>
      <c r="F101" s="101"/>
      <c r="G101" s="101"/>
      <c r="H101" s="101"/>
      <c r="I101" s="101"/>
      <c r="J101" s="101"/>
      <c r="K101" s="101"/>
      <c r="L101" s="101"/>
      <c r="M101" s="101"/>
    </row>
    <row r="102" spans="1:13">
      <c r="A102" s="100"/>
      <c r="B102" s="101"/>
      <c r="C102" s="101"/>
      <c r="D102" s="101"/>
      <c r="E102" s="101"/>
      <c r="F102" s="101"/>
      <c r="G102" s="101"/>
      <c r="H102" s="101"/>
      <c r="I102" s="101"/>
      <c r="J102" s="101"/>
      <c r="K102" s="101"/>
      <c r="L102" s="101"/>
      <c r="M102" s="101"/>
    </row>
    <row r="103" spans="1:13">
      <c r="A103" s="100"/>
      <c r="B103" s="101"/>
      <c r="C103" s="101"/>
      <c r="D103" s="101"/>
      <c r="E103" s="101"/>
      <c r="F103" s="101"/>
      <c r="G103" s="101"/>
      <c r="H103" s="101"/>
      <c r="I103" s="101"/>
      <c r="J103" s="101"/>
      <c r="K103" s="101"/>
      <c r="L103" s="101"/>
      <c r="M103" s="101"/>
    </row>
    <row r="104" spans="1:13">
      <c r="A104" s="100"/>
      <c r="B104" s="101"/>
      <c r="C104" s="101"/>
      <c r="D104" s="101"/>
      <c r="E104" s="101"/>
      <c r="F104" s="101"/>
      <c r="G104" s="101"/>
      <c r="H104" s="101"/>
      <c r="I104" s="101"/>
      <c r="J104" s="101"/>
      <c r="K104" s="101"/>
      <c r="L104" s="101"/>
      <c r="M104" s="101"/>
    </row>
    <row r="105" spans="1:13">
      <c r="A105" s="100"/>
      <c r="B105" s="101"/>
      <c r="C105" s="101"/>
      <c r="D105" s="101"/>
      <c r="E105" s="101"/>
      <c r="F105" s="101"/>
      <c r="G105" s="101"/>
      <c r="H105" s="101"/>
      <c r="I105" s="101"/>
      <c r="J105" s="101"/>
      <c r="K105" s="101"/>
      <c r="L105" s="101"/>
      <c r="M105" s="101"/>
    </row>
    <row r="106" spans="1:13">
      <c r="A106" s="100"/>
      <c r="B106" s="101"/>
      <c r="C106" s="101"/>
      <c r="D106" s="101"/>
      <c r="E106" s="101"/>
      <c r="F106" s="101"/>
      <c r="G106" s="101"/>
      <c r="H106" s="101"/>
      <c r="I106" s="101"/>
      <c r="J106" s="101"/>
      <c r="K106" s="101"/>
      <c r="L106" s="101"/>
      <c r="M106" s="101"/>
    </row>
    <row r="107" spans="1:13">
      <c r="A107" s="100"/>
      <c r="B107" s="101"/>
      <c r="C107" s="101"/>
      <c r="D107" s="101"/>
      <c r="E107" s="101"/>
      <c r="F107" s="101"/>
      <c r="G107" s="101"/>
      <c r="H107" s="101"/>
      <c r="I107" s="101"/>
      <c r="J107" s="101"/>
      <c r="K107" s="101"/>
      <c r="L107" s="101"/>
      <c r="M107" s="101"/>
    </row>
    <row r="108" spans="1:13">
      <c r="A108" s="100"/>
      <c r="B108" s="101"/>
      <c r="C108" s="101"/>
      <c r="D108" s="101"/>
      <c r="E108" s="101"/>
      <c r="F108" s="101"/>
      <c r="G108" s="101"/>
      <c r="H108" s="101"/>
      <c r="I108" s="101"/>
      <c r="J108" s="101"/>
      <c r="K108" s="101"/>
      <c r="L108" s="101"/>
      <c r="M108" s="101"/>
    </row>
    <row r="109" spans="1:13">
      <c r="A109" s="100"/>
      <c r="B109" s="101"/>
      <c r="C109" s="101"/>
      <c r="D109" s="101"/>
      <c r="E109" s="101"/>
      <c r="F109" s="101"/>
      <c r="G109" s="101"/>
      <c r="H109" s="101"/>
      <c r="I109" s="101"/>
      <c r="J109" s="101"/>
      <c r="K109" s="101"/>
      <c r="L109" s="101"/>
      <c r="M109" s="101"/>
    </row>
    <row r="110" spans="1:13">
      <c r="A110" s="100"/>
      <c r="B110" s="101"/>
      <c r="C110" s="101"/>
      <c r="D110" s="101"/>
      <c r="E110" s="101"/>
      <c r="F110" s="101"/>
      <c r="G110" s="101"/>
      <c r="H110" s="101"/>
      <c r="I110" s="101"/>
      <c r="J110" s="101"/>
      <c r="K110" s="101"/>
      <c r="L110" s="101"/>
      <c r="M110" s="101"/>
    </row>
    <row r="111" spans="1:13">
      <c r="A111" s="100"/>
      <c r="B111" s="101"/>
      <c r="C111" s="101"/>
      <c r="D111" s="101"/>
      <c r="E111" s="101"/>
      <c r="F111" s="101"/>
      <c r="G111" s="101"/>
      <c r="H111" s="101"/>
      <c r="I111" s="101"/>
      <c r="J111" s="101"/>
      <c r="K111" s="101"/>
      <c r="L111" s="101"/>
      <c r="M111" s="101"/>
    </row>
    <row r="112" spans="1:13">
      <c r="A112" s="100"/>
      <c r="B112" s="101"/>
      <c r="C112" s="101"/>
      <c r="D112" s="101"/>
      <c r="E112" s="101"/>
      <c r="F112" s="101"/>
      <c r="G112" s="101"/>
      <c r="H112" s="101"/>
      <c r="I112" s="101"/>
      <c r="J112" s="101"/>
      <c r="K112" s="101"/>
      <c r="L112" s="101"/>
      <c r="M112" s="101"/>
    </row>
    <row r="113" spans="1:13">
      <c r="A113" s="100"/>
      <c r="B113" s="101"/>
      <c r="C113" s="101"/>
      <c r="D113" s="101"/>
      <c r="E113" s="101"/>
      <c r="F113" s="101"/>
      <c r="G113" s="101"/>
      <c r="H113" s="101"/>
      <c r="I113" s="101"/>
      <c r="J113" s="101"/>
      <c r="K113" s="101"/>
      <c r="L113" s="101"/>
      <c r="M113" s="101"/>
    </row>
    <row r="114" spans="1:13">
      <c r="A114" s="100"/>
      <c r="B114" s="101"/>
      <c r="C114" s="101"/>
      <c r="D114" s="101"/>
      <c r="E114" s="101"/>
      <c r="F114" s="101"/>
      <c r="G114" s="101"/>
      <c r="H114" s="101"/>
      <c r="I114" s="101"/>
      <c r="J114" s="101"/>
      <c r="K114" s="101"/>
      <c r="L114" s="101"/>
      <c r="M114" s="101"/>
    </row>
    <row r="115" spans="1:13">
      <c r="A115" s="100"/>
      <c r="B115" s="101"/>
      <c r="C115" s="101"/>
      <c r="D115" s="101"/>
      <c r="E115" s="101"/>
      <c r="F115" s="101"/>
      <c r="G115" s="101"/>
      <c r="H115" s="101"/>
      <c r="I115" s="101"/>
      <c r="J115" s="101"/>
      <c r="K115" s="101"/>
      <c r="L115" s="101"/>
      <c r="M115" s="101"/>
    </row>
    <row r="116" spans="1:13">
      <c r="A116" s="100"/>
      <c r="B116" s="101"/>
      <c r="C116" s="101"/>
      <c r="D116" s="101"/>
      <c r="E116" s="101"/>
      <c r="F116" s="101"/>
      <c r="G116" s="101"/>
      <c r="H116" s="101"/>
      <c r="I116" s="101"/>
      <c r="J116" s="101"/>
      <c r="K116" s="101"/>
      <c r="L116" s="101"/>
      <c r="M116" s="101"/>
    </row>
    <row r="117" spans="1:13">
      <c r="A117" s="100"/>
      <c r="B117" s="101"/>
      <c r="C117" s="101"/>
      <c r="D117" s="101"/>
      <c r="E117" s="101"/>
      <c r="F117" s="101"/>
      <c r="G117" s="101"/>
      <c r="H117" s="101"/>
      <c r="I117" s="101"/>
      <c r="J117" s="101"/>
      <c r="K117" s="101"/>
      <c r="L117" s="101"/>
      <c r="M117" s="101"/>
    </row>
    <row r="118" spans="1:13">
      <c r="A118" s="100"/>
      <c r="B118" s="101"/>
      <c r="C118" s="101"/>
      <c r="D118" s="101"/>
      <c r="E118" s="101"/>
      <c r="F118" s="101"/>
      <c r="G118" s="101"/>
      <c r="H118" s="101"/>
      <c r="I118" s="101"/>
      <c r="J118" s="101"/>
      <c r="K118" s="101"/>
      <c r="L118" s="101"/>
      <c r="M118" s="101"/>
    </row>
    <row r="119" spans="1:13">
      <c r="A119" s="100"/>
      <c r="B119" s="101"/>
      <c r="C119" s="101"/>
      <c r="D119" s="101"/>
      <c r="E119" s="101"/>
      <c r="F119" s="101"/>
      <c r="G119" s="101"/>
      <c r="H119" s="101"/>
      <c r="I119" s="101"/>
      <c r="J119" s="101"/>
      <c r="K119" s="101"/>
      <c r="L119" s="101"/>
      <c r="M119" s="101"/>
    </row>
    <row r="120" spans="1:13">
      <c r="A120" s="100"/>
      <c r="B120" s="101"/>
      <c r="C120" s="101"/>
      <c r="D120" s="101"/>
      <c r="E120" s="101"/>
      <c r="F120" s="101"/>
      <c r="G120" s="101"/>
      <c r="H120" s="101"/>
      <c r="I120" s="101"/>
      <c r="J120" s="101"/>
      <c r="K120" s="101"/>
      <c r="L120" s="101"/>
      <c r="M120" s="101"/>
    </row>
    <row r="121" spans="1:13">
      <c r="A121" s="100"/>
      <c r="B121" s="101"/>
      <c r="C121" s="101"/>
      <c r="D121" s="101"/>
      <c r="E121" s="101"/>
      <c r="F121" s="101"/>
      <c r="G121" s="101"/>
      <c r="H121" s="101"/>
      <c r="I121" s="101"/>
      <c r="J121" s="101"/>
      <c r="K121" s="101"/>
      <c r="L121" s="101"/>
      <c r="M121" s="101"/>
    </row>
    <row r="122" spans="1:13">
      <c r="A122" s="100"/>
      <c r="B122" s="101"/>
      <c r="C122" s="101"/>
      <c r="D122" s="101"/>
      <c r="E122" s="101"/>
      <c r="F122" s="101"/>
      <c r="G122" s="101"/>
      <c r="H122" s="101"/>
      <c r="I122" s="101"/>
      <c r="J122" s="101"/>
      <c r="K122" s="101"/>
      <c r="L122" s="101"/>
      <c r="M122" s="101"/>
    </row>
    <row r="123" spans="1:13">
      <c r="A123" s="100"/>
      <c r="B123" s="101"/>
      <c r="C123" s="101"/>
      <c r="D123" s="101"/>
      <c r="E123" s="101"/>
      <c r="F123" s="101"/>
      <c r="G123" s="101"/>
      <c r="H123" s="101"/>
      <c r="I123" s="101"/>
      <c r="J123" s="101"/>
      <c r="K123" s="101"/>
      <c r="L123" s="101"/>
      <c r="M123" s="101"/>
    </row>
    <row r="124" spans="1:13">
      <c r="A124" s="100"/>
      <c r="B124" s="101"/>
      <c r="C124" s="101"/>
      <c r="D124" s="101"/>
      <c r="E124" s="101"/>
      <c r="F124" s="101"/>
      <c r="G124" s="101"/>
      <c r="H124" s="101"/>
      <c r="I124" s="101"/>
      <c r="J124" s="101"/>
      <c r="K124" s="101"/>
      <c r="L124" s="101"/>
      <c r="M124" s="101"/>
    </row>
    <row r="125" spans="1:13">
      <c r="A125" s="100"/>
      <c r="B125" s="101"/>
      <c r="C125" s="101"/>
      <c r="D125" s="101"/>
      <c r="E125" s="101"/>
      <c r="F125" s="101"/>
      <c r="G125" s="101"/>
      <c r="H125" s="101"/>
      <c r="I125" s="101"/>
      <c r="J125" s="101"/>
      <c r="K125" s="101"/>
      <c r="L125" s="101"/>
      <c r="M125" s="101"/>
    </row>
    <row r="126" spans="1:13">
      <c r="A126" s="100"/>
      <c r="B126" s="101"/>
      <c r="C126" s="101"/>
      <c r="D126" s="101"/>
      <c r="E126" s="101"/>
      <c r="F126" s="101"/>
      <c r="G126" s="101"/>
      <c r="H126" s="101"/>
      <c r="I126" s="101"/>
      <c r="J126" s="101"/>
      <c r="K126" s="101"/>
      <c r="L126" s="101"/>
      <c r="M126" s="101"/>
    </row>
    <row r="127" spans="1:13">
      <c r="A127" s="100"/>
      <c r="B127" s="101"/>
      <c r="C127" s="101"/>
      <c r="D127" s="101"/>
      <c r="E127" s="101"/>
      <c r="F127" s="101"/>
      <c r="G127" s="101"/>
      <c r="H127" s="101"/>
      <c r="I127" s="101"/>
      <c r="J127" s="101"/>
      <c r="K127" s="101"/>
      <c r="L127" s="101"/>
      <c r="M127" s="101"/>
    </row>
    <row r="128" spans="1:13">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9" spans="1:13">
      <c r="J339" s="102"/>
    </row>
  </sheetData>
  <phoneticPr fontId="5" type="noConversion"/>
  <conditionalFormatting sqref="D39:M43 B44:M56">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B7:M30"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M343"/>
  <sheetViews>
    <sheetView showGridLines="0" workbookViewId="0">
      <pane xSplit="1" ySplit="6" topLeftCell="B107" activePane="bottomRight" state="frozen"/>
      <selection pane="topRight" activeCell="B1" sqref="B1"/>
      <selection pane="bottomLeft" activeCell="A7" sqref="A7"/>
      <selection pane="bottomRight" activeCell="A107" sqref="A107"/>
    </sheetView>
  </sheetViews>
  <sheetFormatPr defaultRowHeight="15.5"/>
  <cols>
    <col min="1" max="1" width="27.1796875" style="51" customWidth="1"/>
    <col min="2" max="3" width="13.81640625" style="51" customWidth="1"/>
    <col min="4" max="4" width="18.1796875" style="51" customWidth="1"/>
    <col min="5" max="13" width="13.81640625" style="51" customWidth="1"/>
    <col min="14" max="252" width="9.1796875" style="51"/>
    <col min="253" max="253" width="9.453125" style="51" customWidth="1"/>
    <col min="254" max="254" width="12" style="51" bestFit="1" customWidth="1"/>
    <col min="255" max="256" width="8" style="51" customWidth="1"/>
    <col min="257" max="257" width="10.54296875" style="51" customWidth="1"/>
    <col min="258" max="258" width="10" style="51" customWidth="1"/>
    <col min="259" max="261" width="9.1796875" style="51"/>
    <col min="262" max="262" width="10.453125" style="51" customWidth="1"/>
    <col min="263" max="266" width="9.1796875" style="51"/>
    <col min="267" max="267" width="10.453125" style="51" bestFit="1" customWidth="1"/>
    <col min="268" max="508" width="9.1796875" style="51"/>
    <col min="509" max="509" width="9.453125" style="51" customWidth="1"/>
    <col min="510" max="510" width="12" style="51" bestFit="1" customWidth="1"/>
    <col min="511" max="512" width="8" style="51" customWidth="1"/>
    <col min="513" max="513" width="10.54296875" style="51" customWidth="1"/>
    <col min="514" max="514" width="10" style="51" customWidth="1"/>
    <col min="515" max="517" width="9.1796875" style="51"/>
    <col min="518" max="518" width="10.453125" style="51" customWidth="1"/>
    <col min="519" max="522" width="9.1796875" style="51"/>
    <col min="523" max="523" width="10.453125" style="51" bestFit="1" customWidth="1"/>
    <col min="524" max="764" width="9.1796875" style="51"/>
    <col min="765" max="765" width="9.453125" style="51" customWidth="1"/>
    <col min="766" max="766" width="12" style="51" bestFit="1" customWidth="1"/>
    <col min="767" max="768" width="8" style="51" customWidth="1"/>
    <col min="769" max="769" width="10.54296875" style="51" customWidth="1"/>
    <col min="770" max="770" width="10" style="51" customWidth="1"/>
    <col min="771" max="773" width="9.1796875" style="51"/>
    <col min="774" max="774" width="10.453125" style="51" customWidth="1"/>
    <col min="775" max="778" width="9.1796875" style="51"/>
    <col min="779" max="779" width="10.453125" style="51" bestFit="1" customWidth="1"/>
    <col min="780" max="1020" width="9.1796875" style="51"/>
    <col min="1021" max="1021" width="9.453125" style="51" customWidth="1"/>
    <col min="1022" max="1022" width="12" style="51" bestFit="1" customWidth="1"/>
    <col min="1023" max="1024" width="8" style="51" customWidth="1"/>
    <col min="1025" max="1025" width="10.54296875" style="51" customWidth="1"/>
    <col min="1026" max="1026" width="10" style="51" customWidth="1"/>
    <col min="1027" max="1029" width="9.1796875" style="51"/>
    <col min="1030" max="1030" width="10.453125" style="51" customWidth="1"/>
    <col min="1031" max="1034" width="9.1796875" style="51"/>
    <col min="1035" max="1035" width="10.453125" style="51" bestFit="1" customWidth="1"/>
    <col min="1036" max="1276" width="9.1796875" style="51"/>
    <col min="1277" max="1277" width="9.453125" style="51" customWidth="1"/>
    <col min="1278" max="1278" width="12" style="51" bestFit="1" customWidth="1"/>
    <col min="1279" max="1280" width="8" style="51" customWidth="1"/>
    <col min="1281" max="1281" width="10.54296875" style="51" customWidth="1"/>
    <col min="1282" max="1282" width="10" style="51" customWidth="1"/>
    <col min="1283" max="1285" width="9.1796875" style="51"/>
    <col min="1286" max="1286" width="10.453125" style="51" customWidth="1"/>
    <col min="1287" max="1290" width="9.1796875" style="51"/>
    <col min="1291" max="1291" width="10.453125" style="51" bestFit="1" customWidth="1"/>
    <col min="1292" max="1532" width="9.1796875" style="51"/>
    <col min="1533" max="1533" width="9.453125" style="51" customWidth="1"/>
    <col min="1534" max="1534" width="12" style="51" bestFit="1" customWidth="1"/>
    <col min="1535" max="1536" width="8" style="51" customWidth="1"/>
    <col min="1537" max="1537" width="10.54296875" style="51" customWidth="1"/>
    <col min="1538" max="1538" width="10" style="51" customWidth="1"/>
    <col min="1539" max="1541" width="9.1796875" style="51"/>
    <col min="1542" max="1542" width="10.453125" style="51" customWidth="1"/>
    <col min="1543" max="1546" width="9.1796875" style="51"/>
    <col min="1547" max="1547" width="10.453125" style="51" bestFit="1" customWidth="1"/>
    <col min="1548" max="1788" width="9.1796875" style="51"/>
    <col min="1789" max="1789" width="9.453125" style="51" customWidth="1"/>
    <col min="1790" max="1790" width="12" style="51" bestFit="1" customWidth="1"/>
    <col min="1791" max="1792" width="8" style="51" customWidth="1"/>
    <col min="1793" max="1793" width="10.54296875" style="51" customWidth="1"/>
    <col min="1794" max="1794" width="10" style="51" customWidth="1"/>
    <col min="1795" max="1797" width="9.1796875" style="51"/>
    <col min="1798" max="1798" width="10.453125" style="51" customWidth="1"/>
    <col min="1799" max="1802" width="9.1796875" style="51"/>
    <col min="1803" max="1803" width="10.453125" style="51" bestFit="1" customWidth="1"/>
    <col min="1804" max="2044" width="9.1796875" style="51"/>
    <col min="2045" max="2045" width="9.453125" style="51" customWidth="1"/>
    <col min="2046" max="2046" width="12" style="51" bestFit="1" customWidth="1"/>
    <col min="2047" max="2048" width="8" style="51" customWidth="1"/>
    <col min="2049" max="2049" width="10.54296875" style="51" customWidth="1"/>
    <col min="2050" max="2050" width="10" style="51" customWidth="1"/>
    <col min="2051" max="2053" width="9.1796875" style="51"/>
    <col min="2054" max="2054" width="10.453125" style="51" customWidth="1"/>
    <col min="2055" max="2058" width="9.1796875" style="51"/>
    <col min="2059" max="2059" width="10.453125" style="51" bestFit="1" customWidth="1"/>
    <col min="2060" max="2300" width="9.1796875" style="51"/>
    <col min="2301" max="2301" width="9.453125" style="51" customWidth="1"/>
    <col min="2302" max="2302" width="12" style="51" bestFit="1" customWidth="1"/>
    <col min="2303" max="2304" width="8" style="51" customWidth="1"/>
    <col min="2305" max="2305" width="10.54296875" style="51" customWidth="1"/>
    <col min="2306" max="2306" width="10" style="51" customWidth="1"/>
    <col min="2307" max="2309" width="9.1796875" style="51"/>
    <col min="2310" max="2310" width="10.453125" style="51" customWidth="1"/>
    <col min="2311" max="2314" width="9.1796875" style="51"/>
    <col min="2315" max="2315" width="10.453125" style="51" bestFit="1" customWidth="1"/>
    <col min="2316" max="2556" width="9.1796875" style="51"/>
    <col min="2557" max="2557" width="9.453125" style="51" customWidth="1"/>
    <col min="2558" max="2558" width="12" style="51" bestFit="1" customWidth="1"/>
    <col min="2559" max="2560" width="8" style="51" customWidth="1"/>
    <col min="2561" max="2561" width="10.54296875" style="51" customWidth="1"/>
    <col min="2562" max="2562" width="10" style="51" customWidth="1"/>
    <col min="2563" max="2565" width="9.1796875" style="51"/>
    <col min="2566" max="2566" width="10.453125" style="51" customWidth="1"/>
    <col min="2567" max="2570" width="9.1796875" style="51"/>
    <col min="2571" max="2571" width="10.453125" style="51" bestFit="1" customWidth="1"/>
    <col min="2572" max="2812" width="9.1796875" style="51"/>
    <col min="2813" max="2813" width="9.453125" style="51" customWidth="1"/>
    <col min="2814" max="2814" width="12" style="51" bestFit="1" customWidth="1"/>
    <col min="2815" max="2816" width="8" style="51" customWidth="1"/>
    <col min="2817" max="2817" width="10.54296875" style="51" customWidth="1"/>
    <col min="2818" max="2818" width="10" style="51" customWidth="1"/>
    <col min="2819" max="2821" width="9.1796875" style="51"/>
    <col min="2822" max="2822" width="10.453125" style="51" customWidth="1"/>
    <col min="2823" max="2826" width="9.1796875" style="51"/>
    <col min="2827" max="2827" width="10.453125" style="51" bestFit="1" customWidth="1"/>
    <col min="2828" max="3068" width="9.1796875" style="51"/>
    <col min="3069" max="3069" width="9.453125" style="51" customWidth="1"/>
    <col min="3070" max="3070" width="12" style="51" bestFit="1" customWidth="1"/>
    <col min="3071" max="3072" width="8" style="51" customWidth="1"/>
    <col min="3073" max="3073" width="10.54296875" style="51" customWidth="1"/>
    <col min="3074" max="3074" width="10" style="51" customWidth="1"/>
    <col min="3075" max="3077" width="9.1796875" style="51"/>
    <col min="3078" max="3078" width="10.453125" style="51" customWidth="1"/>
    <col min="3079" max="3082" width="9.1796875" style="51"/>
    <col min="3083" max="3083" width="10.453125" style="51" bestFit="1" customWidth="1"/>
    <col min="3084" max="3324" width="9.1796875" style="51"/>
    <col min="3325" max="3325" width="9.453125" style="51" customWidth="1"/>
    <col min="3326" max="3326" width="12" style="51" bestFit="1" customWidth="1"/>
    <col min="3327" max="3328" width="8" style="51" customWidth="1"/>
    <col min="3329" max="3329" width="10.54296875" style="51" customWidth="1"/>
    <col min="3330" max="3330" width="10" style="51" customWidth="1"/>
    <col min="3331" max="3333" width="9.1796875" style="51"/>
    <col min="3334" max="3334" width="10.453125" style="51" customWidth="1"/>
    <col min="3335" max="3338" width="9.1796875" style="51"/>
    <col min="3339" max="3339" width="10.453125" style="51" bestFit="1" customWidth="1"/>
    <col min="3340" max="3580" width="9.1796875" style="51"/>
    <col min="3581" max="3581" width="9.453125" style="51" customWidth="1"/>
    <col min="3582" max="3582" width="12" style="51" bestFit="1" customWidth="1"/>
    <col min="3583" max="3584" width="8" style="51" customWidth="1"/>
    <col min="3585" max="3585" width="10.54296875" style="51" customWidth="1"/>
    <col min="3586" max="3586" width="10" style="51" customWidth="1"/>
    <col min="3587" max="3589" width="9.1796875" style="51"/>
    <col min="3590" max="3590" width="10.453125" style="51" customWidth="1"/>
    <col min="3591" max="3594" width="9.1796875" style="51"/>
    <col min="3595" max="3595" width="10.453125" style="51" bestFit="1" customWidth="1"/>
    <col min="3596" max="3836" width="9.1796875" style="51"/>
    <col min="3837" max="3837" width="9.453125" style="51" customWidth="1"/>
    <col min="3838" max="3838" width="12" style="51" bestFit="1" customWidth="1"/>
    <col min="3839" max="3840" width="8" style="51" customWidth="1"/>
    <col min="3841" max="3841" width="10.54296875" style="51" customWidth="1"/>
    <col min="3842" max="3842" width="10" style="51" customWidth="1"/>
    <col min="3843" max="3845" width="9.1796875" style="51"/>
    <col min="3846" max="3846" width="10.453125" style="51" customWidth="1"/>
    <col min="3847" max="3850" width="9.1796875" style="51"/>
    <col min="3851" max="3851" width="10.453125" style="51" bestFit="1" customWidth="1"/>
    <col min="3852" max="4092" width="9.1796875" style="51"/>
    <col min="4093" max="4093" width="9.453125" style="51" customWidth="1"/>
    <col min="4094" max="4094" width="12" style="51" bestFit="1" customWidth="1"/>
    <col min="4095" max="4096" width="8" style="51" customWidth="1"/>
    <col min="4097" max="4097" width="10.54296875" style="51" customWidth="1"/>
    <col min="4098" max="4098" width="10" style="51" customWidth="1"/>
    <col min="4099" max="4101" width="9.1796875" style="51"/>
    <col min="4102" max="4102" width="10.453125" style="51" customWidth="1"/>
    <col min="4103" max="4106" width="9.1796875" style="51"/>
    <col min="4107" max="4107" width="10.453125" style="51" bestFit="1" customWidth="1"/>
    <col min="4108" max="4348" width="9.1796875" style="51"/>
    <col min="4349" max="4349" width="9.453125" style="51" customWidth="1"/>
    <col min="4350" max="4350" width="12" style="51" bestFit="1" customWidth="1"/>
    <col min="4351" max="4352" width="8" style="51" customWidth="1"/>
    <col min="4353" max="4353" width="10.54296875" style="51" customWidth="1"/>
    <col min="4354" max="4354" width="10" style="51" customWidth="1"/>
    <col min="4355" max="4357" width="9.1796875" style="51"/>
    <col min="4358" max="4358" width="10.453125" style="51" customWidth="1"/>
    <col min="4359" max="4362" width="9.1796875" style="51"/>
    <col min="4363" max="4363" width="10.453125" style="51" bestFit="1" customWidth="1"/>
    <col min="4364" max="4604" width="9.1796875" style="51"/>
    <col min="4605" max="4605" width="9.453125" style="51" customWidth="1"/>
    <col min="4606" max="4606" width="12" style="51" bestFit="1" customWidth="1"/>
    <col min="4607" max="4608" width="8" style="51" customWidth="1"/>
    <col min="4609" max="4609" width="10.54296875" style="51" customWidth="1"/>
    <col min="4610" max="4610" width="10" style="51" customWidth="1"/>
    <col min="4611" max="4613" width="9.1796875" style="51"/>
    <col min="4614" max="4614" width="10.453125" style="51" customWidth="1"/>
    <col min="4615" max="4618" width="9.1796875" style="51"/>
    <col min="4619" max="4619" width="10.453125" style="51" bestFit="1" customWidth="1"/>
    <col min="4620" max="4860" width="9.1796875" style="51"/>
    <col min="4861" max="4861" width="9.453125" style="51" customWidth="1"/>
    <col min="4862" max="4862" width="12" style="51" bestFit="1" customWidth="1"/>
    <col min="4863" max="4864" width="8" style="51" customWidth="1"/>
    <col min="4865" max="4865" width="10.54296875" style="51" customWidth="1"/>
    <col min="4866" max="4866" width="10" style="51" customWidth="1"/>
    <col min="4867" max="4869" width="9.1796875" style="51"/>
    <col min="4870" max="4870" width="10.453125" style="51" customWidth="1"/>
    <col min="4871" max="4874" width="9.1796875" style="51"/>
    <col min="4875" max="4875" width="10.453125" style="51" bestFit="1" customWidth="1"/>
    <col min="4876" max="5116" width="9.1796875" style="51"/>
    <col min="5117" max="5117" width="9.453125" style="51" customWidth="1"/>
    <col min="5118" max="5118" width="12" style="51" bestFit="1" customWidth="1"/>
    <col min="5119" max="5120" width="8" style="51" customWidth="1"/>
    <col min="5121" max="5121" width="10.54296875" style="51" customWidth="1"/>
    <col min="5122" max="5122" width="10" style="51" customWidth="1"/>
    <col min="5123" max="5125" width="9.1796875" style="51"/>
    <col min="5126" max="5126" width="10.453125" style="51" customWidth="1"/>
    <col min="5127" max="5130" width="9.1796875" style="51"/>
    <col min="5131" max="5131" width="10.453125" style="51" bestFit="1" customWidth="1"/>
    <col min="5132" max="5372" width="9.1796875" style="51"/>
    <col min="5373" max="5373" width="9.453125" style="51" customWidth="1"/>
    <col min="5374" max="5374" width="12" style="51" bestFit="1" customWidth="1"/>
    <col min="5375" max="5376" width="8" style="51" customWidth="1"/>
    <col min="5377" max="5377" width="10.54296875" style="51" customWidth="1"/>
    <col min="5378" max="5378" width="10" style="51" customWidth="1"/>
    <col min="5379" max="5381" width="9.1796875" style="51"/>
    <col min="5382" max="5382" width="10.453125" style="51" customWidth="1"/>
    <col min="5383" max="5386" width="9.1796875" style="51"/>
    <col min="5387" max="5387" width="10.453125" style="51" bestFit="1" customWidth="1"/>
    <col min="5388" max="5628" width="9.1796875" style="51"/>
    <col min="5629" max="5629" width="9.453125" style="51" customWidth="1"/>
    <col min="5630" max="5630" width="12" style="51" bestFit="1" customWidth="1"/>
    <col min="5631" max="5632" width="8" style="51" customWidth="1"/>
    <col min="5633" max="5633" width="10.54296875" style="51" customWidth="1"/>
    <col min="5634" max="5634" width="10" style="51" customWidth="1"/>
    <col min="5635" max="5637" width="9.1796875" style="51"/>
    <col min="5638" max="5638" width="10.453125" style="51" customWidth="1"/>
    <col min="5639" max="5642" width="9.1796875" style="51"/>
    <col min="5643" max="5643" width="10.453125" style="51" bestFit="1" customWidth="1"/>
    <col min="5644" max="5884" width="9.1796875" style="51"/>
    <col min="5885" max="5885" width="9.453125" style="51" customWidth="1"/>
    <col min="5886" max="5886" width="12" style="51" bestFit="1" customWidth="1"/>
    <col min="5887" max="5888" width="8" style="51" customWidth="1"/>
    <col min="5889" max="5889" width="10.54296875" style="51" customWidth="1"/>
    <col min="5890" max="5890" width="10" style="51" customWidth="1"/>
    <col min="5891" max="5893" width="9.1796875" style="51"/>
    <col min="5894" max="5894" width="10.453125" style="51" customWidth="1"/>
    <col min="5895" max="5898" width="9.1796875" style="51"/>
    <col min="5899" max="5899" width="10.453125" style="51" bestFit="1" customWidth="1"/>
    <col min="5900" max="6140" width="9.1796875" style="51"/>
    <col min="6141" max="6141" width="9.453125" style="51" customWidth="1"/>
    <col min="6142" max="6142" width="12" style="51" bestFit="1" customWidth="1"/>
    <col min="6143" max="6144" width="8" style="51" customWidth="1"/>
    <col min="6145" max="6145" width="10.54296875" style="51" customWidth="1"/>
    <col min="6146" max="6146" width="10" style="51" customWidth="1"/>
    <col min="6147" max="6149" width="9.1796875" style="51"/>
    <col min="6150" max="6150" width="10.453125" style="51" customWidth="1"/>
    <col min="6151" max="6154" width="9.1796875" style="51"/>
    <col min="6155" max="6155" width="10.453125" style="51" bestFit="1" customWidth="1"/>
    <col min="6156" max="6396" width="9.1796875" style="51"/>
    <col min="6397" max="6397" width="9.453125" style="51" customWidth="1"/>
    <col min="6398" max="6398" width="12" style="51" bestFit="1" customWidth="1"/>
    <col min="6399" max="6400" width="8" style="51" customWidth="1"/>
    <col min="6401" max="6401" width="10.54296875" style="51" customWidth="1"/>
    <col min="6402" max="6402" width="10" style="51" customWidth="1"/>
    <col min="6403" max="6405" width="9.1796875" style="51"/>
    <col min="6406" max="6406" width="10.453125" style="51" customWidth="1"/>
    <col min="6407" max="6410" width="9.1796875" style="51"/>
    <col min="6411" max="6411" width="10.453125" style="51" bestFit="1" customWidth="1"/>
    <col min="6412" max="6652" width="9.1796875" style="51"/>
    <col min="6653" max="6653" width="9.453125" style="51" customWidth="1"/>
    <col min="6654" max="6654" width="12" style="51" bestFit="1" customWidth="1"/>
    <col min="6655" max="6656" width="8" style="51" customWidth="1"/>
    <col min="6657" max="6657" width="10.54296875" style="51" customWidth="1"/>
    <col min="6658" max="6658" width="10" style="51" customWidth="1"/>
    <col min="6659" max="6661" width="9.1796875" style="51"/>
    <col min="6662" max="6662" width="10.453125" style="51" customWidth="1"/>
    <col min="6663" max="6666" width="9.1796875" style="51"/>
    <col min="6667" max="6667" width="10.453125" style="51" bestFit="1" customWidth="1"/>
    <col min="6668" max="6908" width="9.1796875" style="51"/>
    <col min="6909" max="6909" width="9.453125" style="51" customWidth="1"/>
    <col min="6910" max="6910" width="12" style="51" bestFit="1" customWidth="1"/>
    <col min="6911" max="6912" width="8" style="51" customWidth="1"/>
    <col min="6913" max="6913" width="10.54296875" style="51" customWidth="1"/>
    <col min="6914" max="6914" width="10" style="51" customWidth="1"/>
    <col min="6915" max="6917" width="9.1796875" style="51"/>
    <col min="6918" max="6918" width="10.453125" style="51" customWidth="1"/>
    <col min="6919" max="6922" width="9.1796875" style="51"/>
    <col min="6923" max="6923" width="10.453125" style="51" bestFit="1" customWidth="1"/>
    <col min="6924" max="7164" width="9.1796875" style="51"/>
    <col min="7165" max="7165" width="9.453125" style="51" customWidth="1"/>
    <col min="7166" max="7166" width="12" style="51" bestFit="1" customWidth="1"/>
    <col min="7167" max="7168" width="8" style="51" customWidth="1"/>
    <col min="7169" max="7169" width="10.54296875" style="51" customWidth="1"/>
    <col min="7170" max="7170" width="10" style="51" customWidth="1"/>
    <col min="7171" max="7173" width="9.1796875" style="51"/>
    <col min="7174" max="7174" width="10.453125" style="51" customWidth="1"/>
    <col min="7175" max="7178" width="9.1796875" style="51"/>
    <col min="7179" max="7179" width="10.453125" style="51" bestFit="1" customWidth="1"/>
    <col min="7180" max="7420" width="9.1796875" style="51"/>
    <col min="7421" max="7421" width="9.453125" style="51" customWidth="1"/>
    <col min="7422" max="7422" width="12" style="51" bestFit="1" customWidth="1"/>
    <col min="7423" max="7424" width="8" style="51" customWidth="1"/>
    <col min="7425" max="7425" width="10.54296875" style="51" customWidth="1"/>
    <col min="7426" max="7426" width="10" style="51" customWidth="1"/>
    <col min="7427" max="7429" width="9.1796875" style="51"/>
    <col min="7430" max="7430" width="10.453125" style="51" customWidth="1"/>
    <col min="7431" max="7434" width="9.1796875" style="51"/>
    <col min="7435" max="7435" width="10.453125" style="51" bestFit="1" customWidth="1"/>
    <col min="7436" max="7676" width="9.1796875" style="51"/>
    <col min="7677" max="7677" width="9.453125" style="51" customWidth="1"/>
    <col min="7678" max="7678" width="12" style="51" bestFit="1" customWidth="1"/>
    <col min="7679" max="7680" width="8" style="51" customWidth="1"/>
    <col min="7681" max="7681" width="10.54296875" style="51" customWidth="1"/>
    <col min="7682" max="7682" width="10" style="51" customWidth="1"/>
    <col min="7683" max="7685" width="9.1796875" style="51"/>
    <col min="7686" max="7686" width="10.453125" style="51" customWidth="1"/>
    <col min="7687" max="7690" width="9.1796875" style="51"/>
    <col min="7691" max="7691" width="10.453125" style="51" bestFit="1" customWidth="1"/>
    <col min="7692" max="7932" width="9.1796875" style="51"/>
    <col min="7933" max="7933" width="9.453125" style="51" customWidth="1"/>
    <col min="7934" max="7934" width="12" style="51" bestFit="1" customWidth="1"/>
    <col min="7935" max="7936" width="8" style="51" customWidth="1"/>
    <col min="7937" max="7937" width="10.54296875" style="51" customWidth="1"/>
    <col min="7938" max="7938" width="10" style="51" customWidth="1"/>
    <col min="7939" max="7941" width="9.1796875" style="51"/>
    <col min="7942" max="7942" width="10.453125" style="51" customWidth="1"/>
    <col min="7943" max="7946" width="9.1796875" style="51"/>
    <col min="7947" max="7947" width="10.453125" style="51" bestFit="1" customWidth="1"/>
    <col min="7948" max="8188" width="9.1796875" style="51"/>
    <col min="8189" max="8189" width="9.453125" style="51" customWidth="1"/>
    <col min="8190" max="8190" width="12" style="51" bestFit="1" customWidth="1"/>
    <col min="8191" max="8192" width="8" style="51" customWidth="1"/>
    <col min="8193" max="8193" width="10.54296875" style="51" customWidth="1"/>
    <col min="8194" max="8194" width="10" style="51" customWidth="1"/>
    <col min="8195" max="8197" width="9.1796875" style="51"/>
    <col min="8198" max="8198" width="10.453125" style="51" customWidth="1"/>
    <col min="8199" max="8202" width="9.1796875" style="51"/>
    <col min="8203" max="8203" width="10.453125" style="51" bestFit="1" customWidth="1"/>
    <col min="8204" max="8444" width="9.1796875" style="51"/>
    <col min="8445" max="8445" width="9.453125" style="51" customWidth="1"/>
    <col min="8446" max="8446" width="12" style="51" bestFit="1" customWidth="1"/>
    <col min="8447" max="8448" width="8" style="51" customWidth="1"/>
    <col min="8449" max="8449" width="10.54296875" style="51" customWidth="1"/>
    <col min="8450" max="8450" width="10" style="51" customWidth="1"/>
    <col min="8451" max="8453" width="9.1796875" style="51"/>
    <col min="8454" max="8454" width="10.453125" style="51" customWidth="1"/>
    <col min="8455" max="8458" width="9.1796875" style="51"/>
    <col min="8459" max="8459" width="10.453125" style="51" bestFit="1" customWidth="1"/>
    <col min="8460" max="8700" width="9.1796875" style="51"/>
    <col min="8701" max="8701" width="9.453125" style="51" customWidth="1"/>
    <col min="8702" max="8702" width="12" style="51" bestFit="1" customWidth="1"/>
    <col min="8703" max="8704" width="8" style="51" customWidth="1"/>
    <col min="8705" max="8705" width="10.54296875" style="51" customWidth="1"/>
    <col min="8706" max="8706" width="10" style="51" customWidth="1"/>
    <col min="8707" max="8709" width="9.1796875" style="51"/>
    <col min="8710" max="8710" width="10.453125" style="51" customWidth="1"/>
    <col min="8711" max="8714" width="9.1796875" style="51"/>
    <col min="8715" max="8715" width="10.453125" style="51" bestFit="1" customWidth="1"/>
    <col min="8716" max="8956" width="9.1796875" style="51"/>
    <col min="8957" max="8957" width="9.453125" style="51" customWidth="1"/>
    <col min="8958" max="8958" width="12" style="51" bestFit="1" customWidth="1"/>
    <col min="8959" max="8960" width="8" style="51" customWidth="1"/>
    <col min="8961" max="8961" width="10.54296875" style="51" customWidth="1"/>
    <col min="8962" max="8962" width="10" style="51" customWidth="1"/>
    <col min="8963" max="8965" width="9.1796875" style="51"/>
    <col min="8966" max="8966" width="10.453125" style="51" customWidth="1"/>
    <col min="8967" max="8970" width="9.1796875" style="51"/>
    <col min="8971" max="8971" width="10.453125" style="51" bestFit="1" customWidth="1"/>
    <col min="8972" max="9212" width="9.1796875" style="51"/>
    <col min="9213" max="9213" width="9.453125" style="51" customWidth="1"/>
    <col min="9214" max="9214" width="12" style="51" bestFit="1" customWidth="1"/>
    <col min="9215" max="9216" width="8" style="51" customWidth="1"/>
    <col min="9217" max="9217" width="10.54296875" style="51" customWidth="1"/>
    <col min="9218" max="9218" width="10" style="51" customWidth="1"/>
    <col min="9219" max="9221" width="9.1796875" style="51"/>
    <col min="9222" max="9222" width="10.453125" style="51" customWidth="1"/>
    <col min="9223" max="9226" width="9.1796875" style="51"/>
    <col min="9227" max="9227" width="10.453125" style="51" bestFit="1" customWidth="1"/>
    <col min="9228" max="9468" width="9.1796875" style="51"/>
    <col min="9469" max="9469" width="9.453125" style="51" customWidth="1"/>
    <col min="9470" max="9470" width="12" style="51" bestFit="1" customWidth="1"/>
    <col min="9471" max="9472" width="8" style="51" customWidth="1"/>
    <col min="9473" max="9473" width="10.54296875" style="51" customWidth="1"/>
    <col min="9474" max="9474" width="10" style="51" customWidth="1"/>
    <col min="9475" max="9477" width="9.1796875" style="51"/>
    <col min="9478" max="9478" width="10.453125" style="51" customWidth="1"/>
    <col min="9479" max="9482" width="9.1796875" style="51"/>
    <col min="9483" max="9483" width="10.453125" style="51" bestFit="1" customWidth="1"/>
    <col min="9484" max="9724" width="9.1796875" style="51"/>
    <col min="9725" max="9725" width="9.453125" style="51" customWidth="1"/>
    <col min="9726" max="9726" width="12" style="51" bestFit="1" customWidth="1"/>
    <col min="9727" max="9728" width="8" style="51" customWidth="1"/>
    <col min="9729" max="9729" width="10.54296875" style="51" customWidth="1"/>
    <col min="9730" max="9730" width="10" style="51" customWidth="1"/>
    <col min="9731" max="9733" width="9.1796875" style="51"/>
    <col min="9734" max="9734" width="10.453125" style="51" customWidth="1"/>
    <col min="9735" max="9738" width="9.1796875" style="51"/>
    <col min="9739" max="9739" width="10.453125" style="51" bestFit="1" customWidth="1"/>
    <col min="9740" max="9980" width="9.1796875" style="51"/>
    <col min="9981" max="9981" width="9.453125" style="51" customWidth="1"/>
    <col min="9982" max="9982" width="12" style="51" bestFit="1" customWidth="1"/>
    <col min="9983" max="9984" width="8" style="51" customWidth="1"/>
    <col min="9985" max="9985" width="10.54296875" style="51" customWidth="1"/>
    <col min="9986" max="9986" width="10" style="51" customWidth="1"/>
    <col min="9987" max="9989" width="9.1796875" style="51"/>
    <col min="9990" max="9990" width="10.453125" style="51" customWidth="1"/>
    <col min="9991" max="9994" width="9.1796875" style="51"/>
    <col min="9995" max="9995" width="10.453125" style="51" bestFit="1" customWidth="1"/>
    <col min="9996" max="10236" width="9.1796875" style="51"/>
    <col min="10237" max="10237" width="9.453125" style="51" customWidth="1"/>
    <col min="10238" max="10238" width="12" style="51" bestFit="1" customWidth="1"/>
    <col min="10239" max="10240" width="8" style="51" customWidth="1"/>
    <col min="10241" max="10241" width="10.54296875" style="51" customWidth="1"/>
    <col min="10242" max="10242" width="10" style="51" customWidth="1"/>
    <col min="10243" max="10245" width="9.1796875" style="51"/>
    <col min="10246" max="10246" width="10.453125" style="51" customWidth="1"/>
    <col min="10247" max="10250" width="9.1796875" style="51"/>
    <col min="10251" max="10251" width="10.453125" style="51" bestFit="1" customWidth="1"/>
    <col min="10252" max="10492" width="9.1796875" style="51"/>
    <col min="10493" max="10493" width="9.453125" style="51" customWidth="1"/>
    <col min="10494" max="10494" width="12" style="51" bestFit="1" customWidth="1"/>
    <col min="10495" max="10496" width="8" style="51" customWidth="1"/>
    <col min="10497" max="10497" width="10.54296875" style="51" customWidth="1"/>
    <col min="10498" max="10498" width="10" style="51" customWidth="1"/>
    <col min="10499" max="10501" width="9.1796875" style="51"/>
    <col min="10502" max="10502" width="10.453125" style="51" customWidth="1"/>
    <col min="10503" max="10506" width="9.1796875" style="51"/>
    <col min="10507" max="10507" width="10.453125" style="51" bestFit="1" customWidth="1"/>
    <col min="10508" max="10748" width="9.1796875" style="51"/>
    <col min="10749" max="10749" width="9.453125" style="51" customWidth="1"/>
    <col min="10750" max="10750" width="12" style="51" bestFit="1" customWidth="1"/>
    <col min="10751" max="10752" width="8" style="51" customWidth="1"/>
    <col min="10753" max="10753" width="10.54296875" style="51" customWidth="1"/>
    <col min="10754" max="10754" width="10" style="51" customWidth="1"/>
    <col min="10755" max="10757" width="9.1796875" style="51"/>
    <col min="10758" max="10758" width="10.453125" style="51" customWidth="1"/>
    <col min="10759" max="10762" width="9.1796875" style="51"/>
    <col min="10763" max="10763" width="10.453125" style="51" bestFit="1" customWidth="1"/>
    <col min="10764" max="11004" width="9.1796875" style="51"/>
    <col min="11005" max="11005" width="9.453125" style="51" customWidth="1"/>
    <col min="11006" max="11006" width="12" style="51" bestFit="1" customWidth="1"/>
    <col min="11007" max="11008" width="8" style="51" customWidth="1"/>
    <col min="11009" max="11009" width="10.54296875" style="51" customWidth="1"/>
    <col min="11010" max="11010" width="10" style="51" customWidth="1"/>
    <col min="11011" max="11013" width="9.1796875" style="51"/>
    <col min="11014" max="11014" width="10.453125" style="51" customWidth="1"/>
    <col min="11015" max="11018" width="9.1796875" style="51"/>
    <col min="11019" max="11019" width="10.453125" style="51" bestFit="1" customWidth="1"/>
    <col min="11020" max="11260" width="9.1796875" style="51"/>
    <col min="11261" max="11261" width="9.453125" style="51" customWidth="1"/>
    <col min="11262" max="11262" width="12" style="51" bestFit="1" customWidth="1"/>
    <col min="11263" max="11264" width="8" style="51" customWidth="1"/>
    <col min="11265" max="11265" width="10.54296875" style="51" customWidth="1"/>
    <col min="11266" max="11266" width="10" style="51" customWidth="1"/>
    <col min="11267" max="11269" width="9.1796875" style="51"/>
    <col min="11270" max="11270" width="10.453125" style="51" customWidth="1"/>
    <col min="11271" max="11274" width="9.1796875" style="51"/>
    <col min="11275" max="11275" width="10.453125" style="51" bestFit="1" customWidth="1"/>
    <col min="11276" max="11516" width="9.1796875" style="51"/>
    <col min="11517" max="11517" width="9.453125" style="51" customWidth="1"/>
    <col min="11518" max="11518" width="12" style="51" bestFit="1" customWidth="1"/>
    <col min="11519" max="11520" width="8" style="51" customWidth="1"/>
    <col min="11521" max="11521" width="10.54296875" style="51" customWidth="1"/>
    <col min="11522" max="11522" width="10" style="51" customWidth="1"/>
    <col min="11523" max="11525" width="9.1796875" style="51"/>
    <col min="11526" max="11526" width="10.453125" style="51" customWidth="1"/>
    <col min="11527" max="11530" width="9.1796875" style="51"/>
    <col min="11531" max="11531" width="10.453125" style="51" bestFit="1" customWidth="1"/>
    <col min="11532" max="11772" width="9.1796875" style="51"/>
    <col min="11773" max="11773" width="9.453125" style="51" customWidth="1"/>
    <col min="11774" max="11774" width="12" style="51" bestFit="1" customWidth="1"/>
    <col min="11775" max="11776" width="8" style="51" customWidth="1"/>
    <col min="11777" max="11777" width="10.54296875" style="51" customWidth="1"/>
    <col min="11778" max="11778" width="10" style="51" customWidth="1"/>
    <col min="11779" max="11781" width="9.1796875" style="51"/>
    <col min="11782" max="11782" width="10.453125" style="51" customWidth="1"/>
    <col min="11783" max="11786" width="9.1796875" style="51"/>
    <col min="11787" max="11787" width="10.453125" style="51" bestFit="1" customWidth="1"/>
    <col min="11788" max="12028" width="9.1796875" style="51"/>
    <col min="12029" max="12029" width="9.453125" style="51" customWidth="1"/>
    <col min="12030" max="12030" width="12" style="51" bestFit="1" customWidth="1"/>
    <col min="12031" max="12032" width="8" style="51" customWidth="1"/>
    <col min="12033" max="12033" width="10.54296875" style="51" customWidth="1"/>
    <col min="12034" max="12034" width="10" style="51" customWidth="1"/>
    <col min="12035" max="12037" width="9.1796875" style="51"/>
    <col min="12038" max="12038" width="10.453125" style="51" customWidth="1"/>
    <col min="12039" max="12042" width="9.1796875" style="51"/>
    <col min="12043" max="12043" width="10.453125" style="51" bestFit="1" customWidth="1"/>
    <col min="12044" max="12284" width="9.1796875" style="51"/>
    <col min="12285" max="12285" width="9.453125" style="51" customWidth="1"/>
    <col min="12286" max="12286" width="12" style="51" bestFit="1" customWidth="1"/>
    <col min="12287" max="12288" width="8" style="51" customWidth="1"/>
    <col min="12289" max="12289" width="10.54296875" style="51" customWidth="1"/>
    <col min="12290" max="12290" width="10" style="51" customWidth="1"/>
    <col min="12291" max="12293" width="9.1796875" style="51"/>
    <col min="12294" max="12294" width="10.453125" style="51" customWidth="1"/>
    <col min="12295" max="12298" width="9.1796875" style="51"/>
    <col min="12299" max="12299" width="10.453125" style="51" bestFit="1" customWidth="1"/>
    <col min="12300" max="12540" width="9.1796875" style="51"/>
    <col min="12541" max="12541" width="9.453125" style="51" customWidth="1"/>
    <col min="12542" max="12542" width="12" style="51" bestFit="1" customWidth="1"/>
    <col min="12543" max="12544" width="8" style="51" customWidth="1"/>
    <col min="12545" max="12545" width="10.54296875" style="51" customWidth="1"/>
    <col min="12546" max="12546" width="10" style="51" customWidth="1"/>
    <col min="12547" max="12549" width="9.1796875" style="51"/>
    <col min="12550" max="12550" width="10.453125" style="51" customWidth="1"/>
    <col min="12551" max="12554" width="9.1796875" style="51"/>
    <col min="12555" max="12555" width="10.453125" style="51" bestFit="1" customWidth="1"/>
    <col min="12556" max="12796" width="9.1796875" style="51"/>
    <col min="12797" max="12797" width="9.453125" style="51" customWidth="1"/>
    <col min="12798" max="12798" width="12" style="51" bestFit="1" customWidth="1"/>
    <col min="12799" max="12800" width="8" style="51" customWidth="1"/>
    <col min="12801" max="12801" width="10.54296875" style="51" customWidth="1"/>
    <col min="12802" max="12802" width="10" style="51" customWidth="1"/>
    <col min="12803" max="12805" width="9.1796875" style="51"/>
    <col min="12806" max="12806" width="10.453125" style="51" customWidth="1"/>
    <col min="12807" max="12810" width="9.1796875" style="51"/>
    <col min="12811" max="12811" width="10.453125" style="51" bestFit="1" customWidth="1"/>
    <col min="12812" max="13052" width="9.1796875" style="51"/>
    <col min="13053" max="13053" width="9.453125" style="51" customWidth="1"/>
    <col min="13054" max="13054" width="12" style="51" bestFit="1" customWidth="1"/>
    <col min="13055" max="13056" width="8" style="51" customWidth="1"/>
    <col min="13057" max="13057" width="10.54296875" style="51" customWidth="1"/>
    <col min="13058" max="13058" width="10" style="51" customWidth="1"/>
    <col min="13059" max="13061" width="9.1796875" style="51"/>
    <col min="13062" max="13062" width="10.453125" style="51" customWidth="1"/>
    <col min="13063" max="13066" width="9.1796875" style="51"/>
    <col min="13067" max="13067" width="10.453125" style="51" bestFit="1" customWidth="1"/>
    <col min="13068" max="13308" width="9.1796875" style="51"/>
    <col min="13309" max="13309" width="9.453125" style="51" customWidth="1"/>
    <col min="13310" max="13310" width="12" style="51" bestFit="1" customWidth="1"/>
    <col min="13311" max="13312" width="8" style="51" customWidth="1"/>
    <col min="13313" max="13313" width="10.54296875" style="51" customWidth="1"/>
    <col min="13314" max="13314" width="10" style="51" customWidth="1"/>
    <col min="13315" max="13317" width="9.1796875" style="51"/>
    <col min="13318" max="13318" width="10.453125" style="51" customWidth="1"/>
    <col min="13319" max="13322" width="9.1796875" style="51"/>
    <col min="13323" max="13323" width="10.453125" style="51" bestFit="1" customWidth="1"/>
    <col min="13324" max="13564" width="9.1796875" style="51"/>
    <col min="13565" max="13565" width="9.453125" style="51" customWidth="1"/>
    <col min="13566" max="13566" width="12" style="51" bestFit="1" customWidth="1"/>
    <col min="13567" max="13568" width="8" style="51" customWidth="1"/>
    <col min="13569" max="13569" width="10.54296875" style="51" customWidth="1"/>
    <col min="13570" max="13570" width="10" style="51" customWidth="1"/>
    <col min="13571" max="13573" width="9.1796875" style="51"/>
    <col min="13574" max="13574" width="10.453125" style="51" customWidth="1"/>
    <col min="13575" max="13578" width="9.1796875" style="51"/>
    <col min="13579" max="13579" width="10.453125" style="51" bestFit="1" customWidth="1"/>
    <col min="13580" max="13820" width="9.1796875" style="51"/>
    <col min="13821" max="13821" width="9.453125" style="51" customWidth="1"/>
    <col min="13822" max="13822" width="12" style="51" bestFit="1" customWidth="1"/>
    <col min="13823" max="13824" width="8" style="51" customWidth="1"/>
    <col min="13825" max="13825" width="10.54296875" style="51" customWidth="1"/>
    <col min="13826" max="13826" width="10" style="51" customWidth="1"/>
    <col min="13827" max="13829" width="9.1796875" style="51"/>
    <col min="13830" max="13830" width="10.453125" style="51" customWidth="1"/>
    <col min="13831" max="13834" width="9.1796875" style="51"/>
    <col min="13835" max="13835" width="10.453125" style="51" bestFit="1" customWidth="1"/>
    <col min="13836" max="14076" width="9.1796875" style="51"/>
    <col min="14077" max="14077" width="9.453125" style="51" customWidth="1"/>
    <col min="14078" max="14078" width="12" style="51" bestFit="1" customWidth="1"/>
    <col min="14079" max="14080" width="8" style="51" customWidth="1"/>
    <col min="14081" max="14081" width="10.54296875" style="51" customWidth="1"/>
    <col min="14082" max="14082" width="10" style="51" customWidth="1"/>
    <col min="14083" max="14085" width="9.1796875" style="51"/>
    <col min="14086" max="14086" width="10.453125" style="51" customWidth="1"/>
    <col min="14087" max="14090" width="9.1796875" style="51"/>
    <col min="14091" max="14091" width="10.453125" style="51" bestFit="1" customWidth="1"/>
    <col min="14092" max="14332" width="9.1796875" style="51"/>
    <col min="14333" max="14333" width="9.453125" style="51" customWidth="1"/>
    <col min="14334" max="14334" width="12" style="51" bestFit="1" customWidth="1"/>
    <col min="14335" max="14336" width="8" style="51" customWidth="1"/>
    <col min="14337" max="14337" width="10.54296875" style="51" customWidth="1"/>
    <col min="14338" max="14338" width="10" style="51" customWidth="1"/>
    <col min="14339" max="14341" width="9.1796875" style="51"/>
    <col min="14342" max="14342" width="10.453125" style="51" customWidth="1"/>
    <col min="14343" max="14346" width="9.1796875" style="51"/>
    <col min="14347" max="14347" width="10.453125" style="51" bestFit="1" customWidth="1"/>
    <col min="14348" max="14588" width="9.1796875" style="51"/>
    <col min="14589" max="14589" width="9.453125" style="51" customWidth="1"/>
    <col min="14590" max="14590" width="12" style="51" bestFit="1" customWidth="1"/>
    <col min="14591" max="14592" width="8" style="51" customWidth="1"/>
    <col min="14593" max="14593" width="10.54296875" style="51" customWidth="1"/>
    <col min="14594" max="14594" width="10" style="51" customWidth="1"/>
    <col min="14595" max="14597" width="9.1796875" style="51"/>
    <col min="14598" max="14598" width="10.453125" style="51" customWidth="1"/>
    <col min="14599" max="14602" width="9.1796875" style="51"/>
    <col min="14603" max="14603" width="10.453125" style="51" bestFit="1" customWidth="1"/>
    <col min="14604" max="14844" width="9.1796875" style="51"/>
    <col min="14845" max="14845" width="9.453125" style="51" customWidth="1"/>
    <col min="14846" max="14846" width="12" style="51" bestFit="1" customWidth="1"/>
    <col min="14847" max="14848" width="8" style="51" customWidth="1"/>
    <col min="14849" max="14849" width="10.54296875" style="51" customWidth="1"/>
    <col min="14850" max="14850" width="10" style="51" customWidth="1"/>
    <col min="14851" max="14853" width="9.1796875" style="51"/>
    <col min="14854" max="14854" width="10.453125" style="51" customWidth="1"/>
    <col min="14855" max="14858" width="9.1796875" style="51"/>
    <col min="14859" max="14859" width="10.453125" style="51" bestFit="1" customWidth="1"/>
    <col min="14860" max="15100" width="9.1796875" style="51"/>
    <col min="15101" max="15101" width="9.453125" style="51" customWidth="1"/>
    <col min="15102" max="15102" width="12" style="51" bestFit="1" customWidth="1"/>
    <col min="15103" max="15104" width="8" style="51" customWidth="1"/>
    <col min="15105" max="15105" width="10.54296875" style="51" customWidth="1"/>
    <col min="15106" max="15106" width="10" style="51" customWidth="1"/>
    <col min="15107" max="15109" width="9.1796875" style="51"/>
    <col min="15110" max="15110" width="10.453125" style="51" customWidth="1"/>
    <col min="15111" max="15114" width="9.1796875" style="51"/>
    <col min="15115" max="15115" width="10.453125" style="51" bestFit="1" customWidth="1"/>
    <col min="15116" max="15356" width="9.1796875" style="51"/>
    <col min="15357" max="15357" width="9.453125" style="51" customWidth="1"/>
    <col min="15358" max="15358" width="12" style="51" bestFit="1" customWidth="1"/>
    <col min="15359" max="15360" width="8" style="51" customWidth="1"/>
    <col min="15361" max="15361" width="10.54296875" style="51" customWidth="1"/>
    <col min="15362" max="15362" width="10" style="51" customWidth="1"/>
    <col min="15363" max="15365" width="9.1796875" style="51"/>
    <col min="15366" max="15366" width="10.453125" style="51" customWidth="1"/>
    <col min="15367" max="15370" width="9.1796875" style="51"/>
    <col min="15371" max="15371" width="10.453125" style="51" bestFit="1" customWidth="1"/>
    <col min="15372" max="15612" width="9.1796875" style="51"/>
    <col min="15613" max="15613" width="9.453125" style="51" customWidth="1"/>
    <col min="15614" max="15614" width="12" style="51" bestFit="1" customWidth="1"/>
    <col min="15615" max="15616" width="8" style="51" customWidth="1"/>
    <col min="15617" max="15617" width="10.54296875" style="51" customWidth="1"/>
    <col min="15618" max="15618" width="10" style="51" customWidth="1"/>
    <col min="15619" max="15621" width="9.1796875" style="51"/>
    <col min="15622" max="15622" width="10.453125" style="51" customWidth="1"/>
    <col min="15623" max="15626" width="9.1796875" style="51"/>
    <col min="15627" max="15627" width="10.453125" style="51" bestFit="1" customWidth="1"/>
    <col min="15628" max="15868" width="9.1796875" style="51"/>
    <col min="15869" max="15869" width="9.453125" style="51" customWidth="1"/>
    <col min="15870" max="15870" width="12" style="51" bestFit="1" customWidth="1"/>
    <col min="15871" max="15872" width="8" style="51" customWidth="1"/>
    <col min="15873" max="15873" width="10.54296875" style="51" customWidth="1"/>
    <col min="15874" max="15874" width="10" style="51" customWidth="1"/>
    <col min="15875" max="15877" width="9.1796875" style="51"/>
    <col min="15878" max="15878" width="10.453125" style="51" customWidth="1"/>
    <col min="15879" max="15882" width="9.1796875" style="51"/>
    <col min="15883" max="15883" width="10.453125" style="51" bestFit="1" customWidth="1"/>
    <col min="15884" max="16124" width="9.1796875" style="51"/>
    <col min="16125" max="16125" width="9.453125" style="51" customWidth="1"/>
    <col min="16126" max="16126" width="12" style="51" bestFit="1" customWidth="1"/>
    <col min="16127" max="16128" width="8" style="51" customWidth="1"/>
    <col min="16129" max="16129" width="10.54296875" style="51" customWidth="1"/>
    <col min="16130" max="16130" width="10" style="51" customWidth="1"/>
    <col min="16131" max="16133" width="9.1796875" style="51"/>
    <col min="16134" max="16134" width="10.453125" style="51" customWidth="1"/>
    <col min="16135" max="16138" width="9.1796875" style="51"/>
    <col min="16139" max="16139" width="10.453125" style="51" bestFit="1" customWidth="1"/>
    <col min="16140" max="16384" width="9.1796875" style="51"/>
  </cols>
  <sheetData>
    <row r="1" spans="1:13" ht="28.5">
      <c r="A1" s="99" t="s">
        <v>127</v>
      </c>
    </row>
    <row r="2" spans="1:13" s="52" customFormat="1" ht="20.25" customHeight="1">
      <c r="A2" s="52" t="s">
        <v>93</v>
      </c>
    </row>
    <row r="3" spans="1:13" s="52" customFormat="1" ht="20.25" customHeight="1">
      <c r="A3" s="52" t="s">
        <v>121</v>
      </c>
    </row>
    <row r="4" spans="1:13" s="52" customFormat="1" ht="20.25" customHeight="1">
      <c r="A4" s="129" t="s">
        <v>120</v>
      </c>
    </row>
    <row r="5" spans="1:13">
      <c r="B5" s="69"/>
      <c r="C5" s="67"/>
      <c r="D5" s="67"/>
      <c r="E5" s="67"/>
      <c r="F5" s="67"/>
      <c r="G5" s="66" t="s">
        <v>0</v>
      </c>
      <c r="H5" s="67"/>
      <c r="I5" s="66" t="s">
        <v>4</v>
      </c>
      <c r="J5" s="67"/>
      <c r="K5" s="66"/>
      <c r="L5" s="67"/>
      <c r="M5" s="68"/>
    </row>
    <row r="6" spans="1:13" ht="46.5">
      <c r="A6" s="122" t="s">
        <v>72</v>
      </c>
      <c r="B6" s="125" t="s">
        <v>128</v>
      </c>
      <c r="C6" s="126" t="s">
        <v>129</v>
      </c>
      <c r="D6" s="126" t="s">
        <v>524</v>
      </c>
      <c r="E6" s="126" t="s">
        <v>75</v>
      </c>
      <c r="F6" s="126" t="s">
        <v>523</v>
      </c>
      <c r="G6" s="127" t="s">
        <v>525</v>
      </c>
      <c r="H6" s="126" t="s">
        <v>76</v>
      </c>
      <c r="I6" s="127" t="s">
        <v>594</v>
      </c>
      <c r="J6" s="128" t="s">
        <v>598</v>
      </c>
      <c r="K6" s="127" t="s">
        <v>506</v>
      </c>
      <c r="L6" s="126" t="s">
        <v>77</v>
      </c>
      <c r="M6" s="126" t="s">
        <v>15</v>
      </c>
    </row>
    <row r="7" spans="1:13">
      <c r="A7" s="100" t="s">
        <v>130</v>
      </c>
      <c r="B7" s="118">
        <f>SUM(Month!B7:B9)</f>
        <v>18271.95</v>
      </c>
      <c r="C7" s="101">
        <f>SUM(Month!C7:C9)</f>
        <v>647.25</v>
      </c>
      <c r="D7" s="101">
        <f>SUM(Month!D7:D9)</f>
        <v>464.88</v>
      </c>
      <c r="E7" s="101">
        <f>SUM(Month!E7:E9)</f>
        <v>764.18000000000006</v>
      </c>
      <c r="F7" s="101">
        <f>SUM(Month!F7:F9)</f>
        <v>5401.67</v>
      </c>
      <c r="G7" s="117">
        <f>SUM(Month!G7:G9)</f>
        <v>1976.9</v>
      </c>
      <c r="H7" s="101">
        <f>SUM(Month!H7:H9)</f>
        <v>1091.25</v>
      </c>
      <c r="I7" s="117">
        <f>SUM(Month!I7:I9)</f>
        <v>3844.37</v>
      </c>
      <c r="J7" s="101">
        <f>SUM(Month!J7:J9)</f>
        <v>2115.4899999999998</v>
      </c>
      <c r="K7" s="117">
        <f>SUM(Month!K7:K9)</f>
        <v>944.14</v>
      </c>
      <c r="L7" s="101">
        <f>SUM(Month!L7:L9)</f>
        <v>214.41000000000003</v>
      </c>
      <c r="M7" s="101">
        <f>SUM(Month!M7:M9)</f>
        <v>475.53999999999996</v>
      </c>
    </row>
    <row r="8" spans="1:13">
      <c r="A8" s="100" t="s">
        <v>131</v>
      </c>
      <c r="B8" s="118">
        <f>SUM(Month!B10:B12)</f>
        <v>17287.940000000002</v>
      </c>
      <c r="C8" s="101">
        <f>SUM(Month!C10:C12)</f>
        <v>563.01</v>
      </c>
      <c r="D8" s="101">
        <f>SUM(Month!D10:D12)</f>
        <v>426.14</v>
      </c>
      <c r="E8" s="101">
        <f>SUM(Month!E10:E12)</f>
        <v>693.79</v>
      </c>
      <c r="F8" s="101">
        <f>SUM(Month!F10:F12)</f>
        <v>5365.78</v>
      </c>
      <c r="G8" s="117">
        <f>SUM(Month!G10:G12)</f>
        <v>2274.23</v>
      </c>
      <c r="H8" s="101">
        <f>SUM(Month!H10:H12)</f>
        <v>725.52</v>
      </c>
      <c r="I8" s="117">
        <f>SUM(Month!I10:I12)</f>
        <v>3627.87</v>
      </c>
      <c r="J8" s="101">
        <f>SUM(Month!J10:J12)</f>
        <v>1796.32</v>
      </c>
      <c r="K8" s="117">
        <f>SUM(Month!K10:K12)</f>
        <v>681.65</v>
      </c>
      <c r="L8" s="101">
        <f>SUM(Month!L10:L12)</f>
        <v>207.64000000000001</v>
      </c>
      <c r="M8" s="101">
        <f>SUM(Month!M10:M12)</f>
        <v>495.3</v>
      </c>
    </row>
    <row r="9" spans="1:13">
      <c r="A9" s="100" t="s">
        <v>132</v>
      </c>
      <c r="B9" s="118">
        <f>SUM(Month!B13:B15)</f>
        <v>18082.84</v>
      </c>
      <c r="C9" s="101">
        <f>SUM(Month!C13:C15)</f>
        <v>645.04000000000008</v>
      </c>
      <c r="D9" s="101">
        <f>SUM(Month!D13:D15)</f>
        <v>438.33</v>
      </c>
      <c r="E9" s="101">
        <f>SUM(Month!E13:E15)</f>
        <v>656.94999999999993</v>
      </c>
      <c r="F9" s="101">
        <f>SUM(Month!F13:F15)</f>
        <v>5527.15</v>
      </c>
      <c r="G9" s="117">
        <f>SUM(Month!G13:G15)</f>
        <v>2653.72</v>
      </c>
      <c r="H9" s="101">
        <f>SUM(Month!H13:H15)</f>
        <v>666.51</v>
      </c>
      <c r="I9" s="117">
        <f>SUM(Month!I13:I15)</f>
        <v>3782.83</v>
      </c>
      <c r="J9" s="101">
        <f>SUM(Month!J13:J15)</f>
        <v>1926.78</v>
      </c>
      <c r="K9" s="117">
        <f>SUM(Month!K13:K15)</f>
        <v>666.55</v>
      </c>
      <c r="L9" s="101">
        <f>SUM(Month!L13:L15)</f>
        <v>198.81</v>
      </c>
      <c r="M9" s="101">
        <f>SUM(Month!M13:M15)</f>
        <v>551.61</v>
      </c>
    </row>
    <row r="10" spans="1:13">
      <c r="A10" s="100" t="s">
        <v>133</v>
      </c>
      <c r="B10" s="118">
        <f>SUM(Month!B16:B18)</f>
        <v>18617.86</v>
      </c>
      <c r="C10" s="101">
        <f>SUM(Month!C16:C18)</f>
        <v>514.08000000000004</v>
      </c>
      <c r="D10" s="101">
        <f>SUM(Month!D16:D18)</f>
        <v>422.64</v>
      </c>
      <c r="E10" s="101">
        <f>SUM(Month!E16:E18)</f>
        <v>766.8</v>
      </c>
      <c r="F10" s="101">
        <f>SUM(Month!F16:F18)</f>
        <v>5553.76</v>
      </c>
      <c r="G10" s="117">
        <f>SUM(Month!G16:G18)</f>
        <v>2336.04</v>
      </c>
      <c r="H10" s="101">
        <f>SUM(Month!H16:H18)</f>
        <v>1090.72</v>
      </c>
      <c r="I10" s="117">
        <f>SUM(Month!I16:I18)</f>
        <v>3887.99</v>
      </c>
      <c r="J10" s="101">
        <f>SUM(Month!J16:J18)</f>
        <v>2070.3200000000002</v>
      </c>
      <c r="K10" s="117">
        <f>SUM(Month!K16:K18)</f>
        <v>812.51</v>
      </c>
      <c r="L10" s="101">
        <f>SUM(Month!L16:L18)</f>
        <v>191.86</v>
      </c>
      <c r="M10" s="101">
        <f>SUM(Month!M16:M18)</f>
        <v>444.61</v>
      </c>
    </row>
    <row r="11" spans="1:13">
      <c r="A11" s="100" t="s">
        <v>134</v>
      </c>
      <c r="B11" s="118">
        <f>SUM(Month!B19:B21)</f>
        <v>18460.21</v>
      </c>
      <c r="C11" s="101">
        <f>SUM(Month!C19:C21)</f>
        <v>558.12</v>
      </c>
      <c r="D11" s="101">
        <f>SUM(Month!D19:D21)</f>
        <v>541.55999999999995</v>
      </c>
      <c r="E11" s="101">
        <f>SUM(Month!E19:E21)</f>
        <v>874.62</v>
      </c>
      <c r="F11" s="101">
        <f>SUM(Month!F19:F21)</f>
        <v>5344.83</v>
      </c>
      <c r="G11" s="117">
        <f>SUM(Month!G19:G21)</f>
        <v>2119.5700000000002</v>
      </c>
      <c r="H11" s="101">
        <f>SUM(Month!H19:H21)</f>
        <v>1333.8600000000001</v>
      </c>
      <c r="I11" s="117">
        <f>SUM(Month!I19:I21)</f>
        <v>3896.88</v>
      </c>
      <c r="J11" s="101">
        <f>SUM(Month!J19:J21)</f>
        <v>2077.39</v>
      </c>
      <c r="K11" s="117">
        <f>SUM(Month!K19:K21)</f>
        <v>904.84999999999991</v>
      </c>
      <c r="L11" s="101">
        <f>SUM(Month!L19:L21)</f>
        <v>187.85</v>
      </c>
      <c r="M11" s="101">
        <f>SUM(Month!M19:M21)</f>
        <v>430.97</v>
      </c>
    </row>
    <row r="12" spans="1:13">
      <c r="A12" s="100" t="s">
        <v>135</v>
      </c>
      <c r="B12" s="118">
        <f>SUM(Month!B22:B24)</f>
        <v>17335.98</v>
      </c>
      <c r="C12" s="101">
        <f>SUM(Month!C22:C24)</f>
        <v>500.3</v>
      </c>
      <c r="D12" s="101">
        <f>SUM(Month!D22:D24)</f>
        <v>496.44000000000005</v>
      </c>
      <c r="E12" s="101">
        <f>SUM(Month!E22:E24)</f>
        <v>725.93000000000006</v>
      </c>
      <c r="F12" s="101">
        <f>SUM(Month!F22:F24)</f>
        <v>5361.85</v>
      </c>
      <c r="G12" s="117">
        <f>SUM(Month!G22:G24)</f>
        <v>2489.4499999999998</v>
      </c>
      <c r="H12" s="101">
        <f>SUM(Month!H22:H24)</f>
        <v>598.16999999999996</v>
      </c>
      <c r="I12" s="117">
        <f>SUM(Month!I22:I24)</f>
        <v>3733.06</v>
      </c>
      <c r="J12" s="101">
        <f>SUM(Month!J22:J24)</f>
        <v>1774.78</v>
      </c>
      <c r="K12" s="117">
        <f>SUM(Month!K22:K24)</f>
        <v>618.04999999999995</v>
      </c>
      <c r="L12" s="101">
        <f>SUM(Month!L22:L24)</f>
        <v>201.89999999999998</v>
      </c>
      <c r="M12" s="101">
        <f>SUM(Month!M22:M24)</f>
        <v>468.68</v>
      </c>
    </row>
    <row r="13" spans="1:13">
      <c r="A13" s="100" t="s">
        <v>136</v>
      </c>
      <c r="B13" s="118">
        <f>SUM(Month!B25:B27)</f>
        <v>18087.439999999999</v>
      </c>
      <c r="C13" s="101">
        <f>SUM(Month!C25:C27)</f>
        <v>527.19000000000005</v>
      </c>
      <c r="D13" s="101">
        <f>SUM(Month!D25:D27)</f>
        <v>510.65</v>
      </c>
      <c r="E13" s="101">
        <f>SUM(Month!E25:E27)</f>
        <v>884.85</v>
      </c>
      <c r="F13" s="101">
        <f>SUM(Month!F25:F27)</f>
        <v>5539.42</v>
      </c>
      <c r="G13" s="117">
        <f>SUM(Month!G25:G27)</f>
        <v>2834.64</v>
      </c>
      <c r="H13" s="101">
        <f>SUM(Month!H25:H27)</f>
        <v>608.11</v>
      </c>
      <c r="I13" s="117">
        <f>SUM(Month!I25:I27)</f>
        <v>3825.07</v>
      </c>
      <c r="J13" s="101">
        <f>SUM(Month!J25:J27)</f>
        <v>1731.98</v>
      </c>
      <c r="K13" s="117">
        <f>SUM(Month!K25:K27)</f>
        <v>562.45000000000005</v>
      </c>
      <c r="L13" s="101">
        <f>SUM(Month!L25:L27)</f>
        <v>198.03</v>
      </c>
      <c r="M13" s="101">
        <f>SUM(Month!M25:M27)</f>
        <v>510.42</v>
      </c>
    </row>
    <row r="14" spans="1:13">
      <c r="A14" s="100" t="s">
        <v>137</v>
      </c>
      <c r="B14" s="118">
        <f>SUM(Month!B28:B30)</f>
        <v>18552.309999999998</v>
      </c>
      <c r="C14" s="101">
        <f>SUM(Month!C28:C30)</f>
        <v>663.18</v>
      </c>
      <c r="D14" s="101">
        <f>SUM(Month!D28:D30)</f>
        <v>492.34999999999997</v>
      </c>
      <c r="E14" s="101">
        <f>SUM(Month!E28:E30)</f>
        <v>614.26</v>
      </c>
      <c r="F14" s="101">
        <f>SUM(Month!F28:F30)</f>
        <v>5541.3799999999992</v>
      </c>
      <c r="G14" s="117">
        <f>SUM(Month!G28:G30)</f>
        <v>2495.6899999999996</v>
      </c>
      <c r="H14" s="101">
        <f>SUM(Month!H28:H30)</f>
        <v>1092.8699999999999</v>
      </c>
      <c r="I14" s="117">
        <f>SUM(Month!I28:I30)</f>
        <v>4052.79</v>
      </c>
      <c r="J14" s="101">
        <f>SUM(Month!J28:J30)</f>
        <v>1870.83</v>
      </c>
      <c r="K14" s="117">
        <f>SUM(Month!K28:K30)</f>
        <v>615.88</v>
      </c>
      <c r="L14" s="101">
        <f>SUM(Month!L28:L30)</f>
        <v>201.99</v>
      </c>
      <c r="M14" s="101">
        <f>SUM(Month!M28:M30)</f>
        <v>518.20000000000005</v>
      </c>
    </row>
    <row r="15" spans="1:13">
      <c r="A15" s="100" t="s">
        <v>138</v>
      </c>
      <c r="B15" s="118">
        <f>SUM(Month!B31:B33)</f>
        <v>18537.86</v>
      </c>
      <c r="C15" s="101">
        <f>SUM(Month!C31:C33)</f>
        <v>590.5</v>
      </c>
      <c r="D15" s="101">
        <f>SUM(Month!D31:D33)</f>
        <v>500.51</v>
      </c>
      <c r="E15" s="101">
        <f>SUM(Month!E31:E33)</f>
        <v>658.25</v>
      </c>
      <c r="F15" s="101">
        <f>SUM(Month!F31:F33)</f>
        <v>5311.25</v>
      </c>
      <c r="G15" s="117">
        <f>SUM(Month!G31:G33)</f>
        <v>2353.04</v>
      </c>
      <c r="H15" s="101">
        <f>SUM(Month!H31:H33)</f>
        <v>1195.2</v>
      </c>
      <c r="I15" s="117">
        <f>SUM(Month!I31:I33)</f>
        <v>3941.7799999999997</v>
      </c>
      <c r="J15" s="101">
        <f>SUM(Month!J31:J33)</f>
        <v>2155.2200000000003</v>
      </c>
      <c r="K15" s="117">
        <f>SUM(Month!K31:K33)</f>
        <v>583.9</v>
      </c>
      <c r="L15" s="101">
        <f>SUM(Month!L31:L33)</f>
        <v>198.36</v>
      </c>
      <c r="M15" s="101">
        <f>SUM(Month!M31:M33)</f>
        <v>526.15000000000009</v>
      </c>
    </row>
    <row r="16" spans="1:13">
      <c r="A16" s="100" t="s">
        <v>139</v>
      </c>
      <c r="B16" s="118">
        <f>SUM(Month!B34:B36)</f>
        <v>17168.88</v>
      </c>
      <c r="C16" s="101">
        <f>SUM(Month!C34:C36)</f>
        <v>531.96</v>
      </c>
      <c r="D16" s="101">
        <f>SUM(Month!D34:D36)</f>
        <v>458.8</v>
      </c>
      <c r="E16" s="101">
        <f>SUM(Month!E34:E36)</f>
        <v>490.26</v>
      </c>
      <c r="F16" s="101">
        <f>SUM(Month!F34:F36)</f>
        <v>5196.4799999999996</v>
      </c>
      <c r="G16" s="117">
        <f>SUM(Month!G34:G36)</f>
        <v>2661.43</v>
      </c>
      <c r="H16" s="101">
        <f>SUM(Month!H34:H36)</f>
        <v>797.58999999999992</v>
      </c>
      <c r="I16" s="117">
        <f>SUM(Month!I34:I36)</f>
        <v>3844.85</v>
      </c>
      <c r="J16" s="101">
        <f>SUM(Month!J34:J36)</f>
        <v>1770.6100000000001</v>
      </c>
      <c r="K16" s="117">
        <f>SUM(Month!K34:K36)</f>
        <v>461.21999999999997</v>
      </c>
      <c r="L16" s="101">
        <f>SUM(Month!L34:L36)</f>
        <v>199.11</v>
      </c>
      <c r="M16" s="101">
        <f>SUM(Month!M34:M36)</f>
        <v>474.3</v>
      </c>
    </row>
    <row r="17" spans="1:13">
      <c r="A17" s="100" t="s">
        <v>140</v>
      </c>
      <c r="B17" s="118">
        <f>SUM(Month!B37:B39)</f>
        <v>17863.86</v>
      </c>
      <c r="C17" s="101">
        <f>SUM(Month!C37:C39)</f>
        <v>474.70000000000005</v>
      </c>
      <c r="D17" s="101">
        <f>SUM(Month!D37:D39)</f>
        <v>471.94000000000005</v>
      </c>
      <c r="E17" s="101">
        <f>SUM(Month!E37:E39)</f>
        <v>489.88</v>
      </c>
      <c r="F17" s="101">
        <f>SUM(Month!F37:F39)</f>
        <v>5358.63</v>
      </c>
      <c r="G17" s="117">
        <f>SUM(Month!G37:G39)</f>
        <v>3127.49</v>
      </c>
      <c r="H17" s="101">
        <f>SUM(Month!H37:H39)</f>
        <v>687.22</v>
      </c>
      <c r="I17" s="117">
        <f>SUM(Month!I37:I39)</f>
        <v>3929.48</v>
      </c>
      <c r="J17" s="101">
        <f>SUM(Month!J37:J39)</f>
        <v>1816.46</v>
      </c>
      <c r="K17" s="117">
        <f>SUM(Month!K37:K39)</f>
        <v>520.15</v>
      </c>
      <c r="L17" s="101">
        <f>SUM(Month!L37:L39)</f>
        <v>206.52</v>
      </c>
      <c r="M17" s="101">
        <f>SUM(Month!M37:M39)</f>
        <v>492.56000000000006</v>
      </c>
    </row>
    <row r="18" spans="1:13">
      <c r="A18" s="100" t="s">
        <v>141</v>
      </c>
      <c r="B18" s="118">
        <f>SUM(Month!B40:B42)</f>
        <v>18373.86</v>
      </c>
      <c r="C18" s="101">
        <f>SUM(Month!C40:C42)</f>
        <v>472.47</v>
      </c>
      <c r="D18" s="101">
        <f>SUM(Month!D40:D42)</f>
        <v>455.03</v>
      </c>
      <c r="E18" s="101">
        <f>SUM(Month!E40:E42)</f>
        <v>706.08999999999992</v>
      </c>
      <c r="F18" s="101">
        <f>SUM(Month!F40:F42)</f>
        <v>5536.57</v>
      </c>
      <c r="G18" s="117">
        <f>SUM(Month!G40:G42)</f>
        <v>2664.1400000000003</v>
      </c>
      <c r="H18" s="101">
        <f>SUM(Month!H40:H42)</f>
        <v>1159</v>
      </c>
      <c r="I18" s="117">
        <f>SUM(Month!I40:I42)</f>
        <v>3915.55</v>
      </c>
      <c r="J18" s="101">
        <f>SUM(Month!J40:J42)</f>
        <v>1833.2400000000002</v>
      </c>
      <c r="K18" s="117">
        <f>SUM(Month!K40:K42)</f>
        <v>553.36</v>
      </c>
      <c r="L18" s="101">
        <f>SUM(Month!L40:L42)</f>
        <v>197.17000000000002</v>
      </c>
      <c r="M18" s="101">
        <f>SUM(Month!M40:M42)</f>
        <v>482.22</v>
      </c>
    </row>
    <row r="19" spans="1:13">
      <c r="A19" s="100" t="s">
        <v>142</v>
      </c>
      <c r="B19" s="118">
        <f>SUM(Month!B43:B45)</f>
        <v>18224.699999999997</v>
      </c>
      <c r="C19" s="101">
        <f>SUM(Month!C43:C45)</f>
        <v>485.84000000000003</v>
      </c>
      <c r="D19" s="101">
        <f>SUM(Month!D43:D45)</f>
        <v>551.1</v>
      </c>
      <c r="E19" s="101">
        <f>SUM(Month!E43:E45)</f>
        <v>483.31</v>
      </c>
      <c r="F19" s="101">
        <f>SUM(Month!F43:F45)</f>
        <v>5115.3099999999995</v>
      </c>
      <c r="G19" s="117">
        <f>SUM(Month!G43:G45)</f>
        <v>2684.79</v>
      </c>
      <c r="H19" s="101">
        <f>SUM(Month!H43:H45)</f>
        <v>1507.68</v>
      </c>
      <c r="I19" s="117">
        <f>SUM(Month!I43:I45)</f>
        <v>3885.3</v>
      </c>
      <c r="J19" s="101">
        <f>SUM(Month!J43:J45)</f>
        <v>1833.2800000000002</v>
      </c>
      <c r="K19" s="117">
        <f>SUM(Month!K43:K45)</f>
        <v>815.32</v>
      </c>
      <c r="L19" s="101">
        <f>SUM(Month!L43:L45)</f>
        <v>218.82</v>
      </c>
      <c r="M19" s="101">
        <f>SUM(Month!M43:M45)</f>
        <v>444.18</v>
      </c>
    </row>
    <row r="20" spans="1:13">
      <c r="A20" s="100" t="s">
        <v>143</v>
      </c>
      <c r="B20" s="118">
        <f>SUM(Month!B46:B48)</f>
        <v>17754.73</v>
      </c>
      <c r="C20" s="101">
        <f>SUM(Month!C46:C48)</f>
        <v>637.71</v>
      </c>
      <c r="D20" s="101">
        <f>SUM(Month!D46:D48)</f>
        <v>505.18000000000006</v>
      </c>
      <c r="E20" s="101">
        <f>SUM(Month!E46:E48)</f>
        <v>388.78</v>
      </c>
      <c r="F20" s="101">
        <f>SUM(Month!F46:F48)</f>
        <v>5354.87</v>
      </c>
      <c r="G20" s="117">
        <f>SUM(Month!G46:G48)</f>
        <v>2657.9700000000003</v>
      </c>
      <c r="H20" s="101">
        <f>SUM(Month!H46:H48)</f>
        <v>793.62</v>
      </c>
      <c r="I20" s="117">
        <f>SUM(Month!I46:I48)</f>
        <v>3929.19</v>
      </c>
      <c r="J20" s="101">
        <f>SUM(Month!J46:J48)</f>
        <v>1678.02</v>
      </c>
      <c r="K20" s="117">
        <f>SUM(Month!K46:K48)</f>
        <v>664.52</v>
      </c>
      <c r="L20" s="101">
        <f>SUM(Month!L46:L48)</f>
        <v>204.84</v>
      </c>
      <c r="M20" s="101">
        <f>SUM(Month!M46:M48)</f>
        <v>493.22</v>
      </c>
    </row>
    <row r="21" spans="1:13">
      <c r="A21" s="100" t="s">
        <v>144</v>
      </c>
      <c r="B21" s="118">
        <f>SUM(Month!B49:B51)</f>
        <v>17577.71</v>
      </c>
      <c r="C21" s="101">
        <f>SUM(Month!C49:C51)</f>
        <v>490.35</v>
      </c>
      <c r="D21" s="101">
        <f>SUM(Month!D49:D51)</f>
        <v>519.64</v>
      </c>
      <c r="E21" s="101">
        <f>SUM(Month!E49:E51)</f>
        <v>408.36</v>
      </c>
      <c r="F21" s="101">
        <f>SUM(Month!F49:F51)</f>
        <v>5182.07</v>
      </c>
      <c r="G21" s="117">
        <f>SUM(Month!G49:G51)</f>
        <v>3038.37</v>
      </c>
      <c r="H21" s="101">
        <f>SUM(Month!H49:H51)</f>
        <v>654.89</v>
      </c>
      <c r="I21" s="117">
        <f>SUM(Month!I49:I51)</f>
        <v>4022.0299999999997</v>
      </c>
      <c r="J21" s="101">
        <f>SUM(Month!J49:J51)</f>
        <v>1667.25</v>
      </c>
      <c r="K21" s="117">
        <f>SUM(Month!K49:K51)</f>
        <v>394.35</v>
      </c>
      <c r="L21" s="101">
        <f>SUM(Month!L49:L51)</f>
        <v>201.78</v>
      </c>
      <c r="M21" s="101">
        <f>SUM(Month!M49:M51)</f>
        <v>534.20000000000005</v>
      </c>
    </row>
    <row r="22" spans="1:13">
      <c r="A22" s="100" t="s">
        <v>145</v>
      </c>
      <c r="B22" s="118">
        <f>SUM(Month!B52:B54)</f>
        <v>17797.2</v>
      </c>
      <c r="C22" s="101">
        <f>SUM(Month!C52:C54)</f>
        <v>482.74</v>
      </c>
      <c r="D22" s="101">
        <f>SUM(Month!D52:D54)</f>
        <v>501.03000000000003</v>
      </c>
      <c r="E22" s="101">
        <f>SUM(Month!E52:E54)</f>
        <v>311.91999999999996</v>
      </c>
      <c r="F22" s="101">
        <f>SUM(Month!F52:F54)</f>
        <v>5287.49</v>
      </c>
      <c r="G22" s="117">
        <f>SUM(Month!G52:G54)</f>
        <v>2232.9699999999998</v>
      </c>
      <c r="H22" s="101">
        <f>SUM(Month!H52:H54)</f>
        <v>1279.8400000000001</v>
      </c>
      <c r="I22" s="117">
        <f>SUM(Month!I52:I54)</f>
        <v>4222.5499999999993</v>
      </c>
      <c r="J22" s="101">
        <f>SUM(Month!J52:J54)</f>
        <v>1780.15</v>
      </c>
      <c r="K22" s="117">
        <f>SUM(Month!K52:K54)</f>
        <v>704.56</v>
      </c>
      <c r="L22" s="101">
        <f>SUM(Month!L52:L54)</f>
        <v>220.44</v>
      </c>
      <c r="M22" s="101">
        <f>SUM(Month!M52:M54)</f>
        <v>463.29999999999995</v>
      </c>
    </row>
    <row r="23" spans="1:13">
      <c r="A23" s="100" t="s">
        <v>146</v>
      </c>
      <c r="B23" s="118">
        <f>SUM(Month!B55:B57)</f>
        <v>18015.7</v>
      </c>
      <c r="C23" s="101">
        <f>SUM(Month!C55:C57)</f>
        <v>735.71</v>
      </c>
      <c r="D23" s="101">
        <f>SUM(Month!D55:D57)</f>
        <v>578.75</v>
      </c>
      <c r="E23" s="101">
        <f>SUM(Month!E55:E57)</f>
        <v>288.63</v>
      </c>
      <c r="F23" s="101">
        <f>SUM(Month!F55:F57)</f>
        <v>5152.88</v>
      </c>
      <c r="G23" s="117">
        <f>SUM(Month!G55:G57)</f>
        <v>2393.2399999999998</v>
      </c>
      <c r="H23" s="101">
        <f>SUM(Month!H55:H57)</f>
        <v>1224.4000000000001</v>
      </c>
      <c r="I23" s="117">
        <f>SUM(Month!I55:I57)</f>
        <v>4315.5200000000004</v>
      </c>
      <c r="J23" s="101">
        <f>SUM(Month!J55:J57)</f>
        <v>1575.5900000000001</v>
      </c>
      <c r="K23" s="117">
        <f>SUM(Month!K55:K57)</f>
        <v>561.31999999999994</v>
      </c>
      <c r="L23" s="101">
        <f>SUM(Month!L55:L57)</f>
        <v>194.34</v>
      </c>
      <c r="M23" s="101">
        <f>SUM(Month!M55:M57)</f>
        <v>460.03000000000003</v>
      </c>
    </row>
    <row r="24" spans="1:13">
      <c r="A24" s="100" t="s">
        <v>147</v>
      </c>
      <c r="B24" s="118">
        <f>SUM(Month!B58:B60)</f>
        <v>16521.77</v>
      </c>
      <c r="C24" s="101">
        <f>SUM(Month!C58:C60)</f>
        <v>542.29</v>
      </c>
      <c r="D24" s="101">
        <f>SUM(Month!D58:D60)</f>
        <v>530.53</v>
      </c>
      <c r="E24" s="101">
        <f>SUM(Month!E58:E60)</f>
        <v>221.69</v>
      </c>
      <c r="F24" s="101">
        <f>SUM(Month!F58:F60)</f>
        <v>5237.2</v>
      </c>
      <c r="G24" s="117">
        <f>SUM(Month!G58:G60)</f>
        <v>2550.81</v>
      </c>
      <c r="H24" s="101">
        <f>SUM(Month!H58:H60)</f>
        <v>702.5</v>
      </c>
      <c r="I24" s="117">
        <f>SUM(Month!I58:I60)</f>
        <v>4168.05</v>
      </c>
      <c r="J24" s="101">
        <f>SUM(Month!J58:J60)</f>
        <v>1589.58</v>
      </c>
      <c r="K24" s="117">
        <f>SUM(Month!K58:K60)</f>
        <v>378.94000000000005</v>
      </c>
      <c r="L24" s="101">
        <f>SUM(Month!L58:L60)</f>
        <v>179.79999999999998</v>
      </c>
      <c r="M24" s="101">
        <f>SUM(Month!M58:M60)</f>
        <v>512.02</v>
      </c>
    </row>
    <row r="25" spans="1:13">
      <c r="A25" s="100" t="s">
        <v>148</v>
      </c>
      <c r="B25" s="118">
        <f>SUM(Month!B61:B63)</f>
        <v>17882.019999999997</v>
      </c>
      <c r="C25" s="101">
        <f>SUM(Month!C61:C63)</f>
        <v>674.8</v>
      </c>
      <c r="D25" s="101">
        <f>SUM(Month!D61:D63)</f>
        <v>545.71</v>
      </c>
      <c r="E25" s="101">
        <f>SUM(Month!E61:E63)</f>
        <v>459.95000000000005</v>
      </c>
      <c r="F25" s="101">
        <f>SUM(Month!F61:F63)</f>
        <v>5230.7700000000004</v>
      </c>
      <c r="G25" s="117">
        <f>SUM(Month!G61:G63)</f>
        <v>2984.23</v>
      </c>
      <c r="H25" s="101">
        <f>SUM(Month!H61:H63)</f>
        <v>600.11</v>
      </c>
      <c r="I25" s="117">
        <f>SUM(Month!I61:I63)</f>
        <v>4240.84</v>
      </c>
      <c r="J25" s="101">
        <f>SUM(Month!J61:J63)</f>
        <v>1506.17</v>
      </c>
      <c r="K25" s="117">
        <f>SUM(Month!K61:K63)</f>
        <v>325.75</v>
      </c>
      <c r="L25" s="101">
        <f>SUM(Month!L61:L63)</f>
        <v>219.91</v>
      </c>
      <c r="M25" s="101">
        <f>SUM(Month!M61:M63)</f>
        <v>573.82999999999993</v>
      </c>
    </row>
    <row r="26" spans="1:13">
      <c r="A26" s="100" t="s">
        <v>149</v>
      </c>
      <c r="B26" s="118">
        <f>SUM(Month!B64:B66)</f>
        <v>18137.129999999997</v>
      </c>
      <c r="C26" s="101">
        <f>SUM(Month!C64:C66)</f>
        <v>600.47</v>
      </c>
      <c r="D26" s="101">
        <f>SUM(Month!D64:D66)</f>
        <v>526.16000000000008</v>
      </c>
      <c r="E26" s="101">
        <f>SUM(Month!E64:E66)</f>
        <v>622.01</v>
      </c>
      <c r="F26" s="101">
        <f>SUM(Month!F64:F66)</f>
        <v>5187.57</v>
      </c>
      <c r="G26" s="117">
        <f>SUM(Month!G64:G66)</f>
        <v>2590.63</v>
      </c>
      <c r="H26" s="101">
        <f>SUM(Month!H64:H66)</f>
        <v>1050.92</v>
      </c>
      <c r="I26" s="117">
        <f>SUM(Month!I64:I66)</f>
        <v>4201.8999999999996</v>
      </c>
      <c r="J26" s="101">
        <f>SUM(Month!J64:J66)</f>
        <v>1427.48</v>
      </c>
      <c r="K26" s="117">
        <f>SUM(Month!K64:K66)</f>
        <v>456.69</v>
      </c>
      <c r="L26" s="101">
        <f>SUM(Month!L64:L66)</f>
        <v>234.77999999999997</v>
      </c>
      <c r="M26" s="101">
        <f>SUM(Month!M64:M66)</f>
        <v>456.48</v>
      </c>
    </row>
    <row r="27" spans="1:13">
      <c r="A27" s="100" t="s">
        <v>150</v>
      </c>
      <c r="B27" s="118">
        <f>SUM(Month!B67:B69)</f>
        <v>18269.5</v>
      </c>
      <c r="C27" s="101">
        <f>SUM(Month!C67:C69)</f>
        <v>815.43000000000006</v>
      </c>
      <c r="D27" s="101">
        <f>SUM(Month!D67:D69)</f>
        <v>560.91</v>
      </c>
      <c r="E27" s="101">
        <f>SUM(Month!E67:E69)</f>
        <v>844.31999999999994</v>
      </c>
      <c r="F27" s="101">
        <f>SUM(Month!F67:F69)</f>
        <v>4872.7699999999995</v>
      </c>
      <c r="G27" s="117">
        <f>SUM(Month!G67:G69)</f>
        <v>2451.3000000000002</v>
      </c>
      <c r="H27" s="101">
        <f>SUM(Month!H67:H69)</f>
        <v>1311.93</v>
      </c>
      <c r="I27" s="117">
        <f>SUM(Month!I67:I69)</f>
        <v>4165.0599999999995</v>
      </c>
      <c r="J27" s="101">
        <f>SUM(Month!J67:J69)</f>
        <v>1616.53</v>
      </c>
      <c r="K27" s="117">
        <f>SUM(Month!K67:K69)</f>
        <v>378.42</v>
      </c>
      <c r="L27" s="101">
        <f>SUM(Month!L67:L69)</f>
        <v>220.54000000000002</v>
      </c>
      <c r="M27" s="101">
        <f>SUM(Month!M67:M69)</f>
        <v>469.98999999999995</v>
      </c>
    </row>
    <row r="28" spans="1:13">
      <c r="A28" s="100" t="s">
        <v>151</v>
      </c>
      <c r="B28" s="118">
        <f>SUM(Month!B70:B72)</f>
        <v>16851.060000000001</v>
      </c>
      <c r="C28" s="101">
        <f>SUM(Month!C70:C72)</f>
        <v>647.85</v>
      </c>
      <c r="D28" s="101">
        <f>SUM(Month!D70:D72)</f>
        <v>514.16999999999996</v>
      </c>
      <c r="E28" s="101">
        <f>SUM(Month!E70:E72)</f>
        <v>309.5</v>
      </c>
      <c r="F28" s="101">
        <f>SUM(Month!F70:F72)</f>
        <v>5136.83</v>
      </c>
      <c r="G28" s="117">
        <f>SUM(Month!G70:G72)</f>
        <v>2652.81</v>
      </c>
      <c r="H28" s="101">
        <f>SUM(Month!H70:H72)</f>
        <v>386.44000000000005</v>
      </c>
      <c r="I28" s="117">
        <f>SUM(Month!I70:I72)</f>
        <v>4408.1000000000004</v>
      </c>
      <c r="J28" s="101">
        <f>SUM(Month!J70:J72)</f>
        <v>1466.23</v>
      </c>
      <c r="K28" s="117">
        <f>SUM(Month!K70:K72)</f>
        <v>351.06</v>
      </c>
      <c r="L28" s="101">
        <f>SUM(Month!L70:L72)</f>
        <v>211.55</v>
      </c>
      <c r="M28" s="101">
        <f>SUM(Month!M70:M72)</f>
        <v>535.04</v>
      </c>
    </row>
    <row r="29" spans="1:13">
      <c r="A29" s="100" t="s">
        <v>152</v>
      </c>
      <c r="B29" s="118">
        <f>SUM(Month!B73:B75)</f>
        <v>18359.16</v>
      </c>
      <c r="C29" s="101">
        <f>SUM(Month!C73:C75)</f>
        <v>725.01</v>
      </c>
      <c r="D29" s="101">
        <f>SUM(Month!D73:D75)</f>
        <v>528.8900000000001</v>
      </c>
      <c r="E29" s="101">
        <f>SUM(Month!E73:E75)</f>
        <v>559.33000000000004</v>
      </c>
      <c r="F29" s="101">
        <f>SUM(Month!F73:F75)</f>
        <v>5131.3</v>
      </c>
      <c r="G29" s="117">
        <f>SUM(Month!G73:G75)</f>
        <v>3024.37</v>
      </c>
      <c r="H29" s="101">
        <f>SUM(Month!H73:H75)</f>
        <v>599.61</v>
      </c>
      <c r="I29" s="117">
        <f>SUM(Month!I73:I75)</f>
        <v>4576.22</v>
      </c>
      <c r="J29" s="101">
        <f>SUM(Month!J73:J75)</f>
        <v>1587.0400000000002</v>
      </c>
      <c r="K29" s="117">
        <f>SUM(Month!K73:K75)</f>
        <v>393.42999999999995</v>
      </c>
      <c r="L29" s="101">
        <f>SUM(Month!L73:L75)</f>
        <v>208.62</v>
      </c>
      <c r="M29" s="101">
        <f>SUM(Month!M73:M75)</f>
        <v>541.68000000000006</v>
      </c>
    </row>
    <row r="30" spans="1:13">
      <c r="A30" s="100" t="s">
        <v>153</v>
      </c>
      <c r="B30" s="118">
        <f>SUM(Month!B76:B78)</f>
        <v>18218.64</v>
      </c>
      <c r="C30" s="101">
        <f>SUM(Month!C76:C78)</f>
        <v>830.74</v>
      </c>
      <c r="D30" s="101">
        <f>SUM(Month!D76:D78)</f>
        <v>509.93</v>
      </c>
      <c r="E30" s="101">
        <f>SUM(Month!E76:E78)</f>
        <v>618.41</v>
      </c>
      <c r="F30" s="101">
        <f>SUM(Month!F76:F78)</f>
        <v>4777.66</v>
      </c>
      <c r="G30" s="117">
        <f>SUM(Month!G76:G78)</f>
        <v>2635.75</v>
      </c>
      <c r="H30" s="101">
        <f>SUM(Month!H76:H78)</f>
        <v>1268.98</v>
      </c>
      <c r="I30" s="117">
        <f>SUM(Month!I76:I78)</f>
        <v>4562.99</v>
      </c>
      <c r="J30" s="101">
        <f>SUM(Month!J76:J78)</f>
        <v>1656.35</v>
      </c>
      <c r="K30" s="117">
        <f>SUM(Month!K76:K78)</f>
        <v>417.52</v>
      </c>
      <c r="L30" s="101">
        <f>SUM(Month!L76:L78)</f>
        <v>227.07</v>
      </c>
      <c r="M30" s="101">
        <f>SUM(Month!M76:M78)</f>
        <v>411.99</v>
      </c>
    </row>
    <row r="31" spans="1:13">
      <c r="A31" s="100" t="s">
        <v>154</v>
      </c>
      <c r="B31" s="118">
        <f>SUM(Month!B79:B81)</f>
        <v>18468.86</v>
      </c>
      <c r="C31" s="101">
        <f>SUM(Month!C79:C81)</f>
        <v>751.73</v>
      </c>
      <c r="D31" s="101">
        <f>SUM(Month!D79:D81)</f>
        <v>517.4</v>
      </c>
      <c r="E31" s="101">
        <f>SUM(Month!E79:E81)</f>
        <v>569.26</v>
      </c>
      <c r="F31" s="101">
        <f>SUM(Month!F79:F81)</f>
        <v>4798.0200000000004</v>
      </c>
      <c r="G31" s="117">
        <f>SUM(Month!G79:G81)</f>
        <v>2650</v>
      </c>
      <c r="H31" s="101">
        <f>SUM(Month!H79:H81)</f>
        <v>1418.6</v>
      </c>
      <c r="I31" s="117">
        <f>SUM(Month!I79:I81)</f>
        <v>4460.3999999999996</v>
      </c>
      <c r="J31" s="101">
        <f>SUM(Month!J79:J81)</f>
        <v>1631.1399999999999</v>
      </c>
      <c r="K31" s="117">
        <f>SUM(Month!K79:K81)</f>
        <v>449.06000000000006</v>
      </c>
      <c r="L31" s="101">
        <f>SUM(Month!L79:L81)</f>
        <v>234.19</v>
      </c>
      <c r="M31" s="101">
        <f>SUM(Month!M79:M81)</f>
        <v>452.75</v>
      </c>
    </row>
    <row r="32" spans="1:13">
      <c r="A32" s="100" t="s">
        <v>155</v>
      </c>
      <c r="B32" s="118">
        <f>SUM(Month!B82:B84)</f>
        <v>18226.5</v>
      </c>
      <c r="C32" s="101">
        <f>SUM(Month!C82:C84)</f>
        <v>880.51</v>
      </c>
      <c r="D32" s="101">
        <f>SUM(Month!D82:D84)</f>
        <v>523.23</v>
      </c>
      <c r="E32" s="101">
        <f>SUM(Month!E82:E84)</f>
        <v>451.77</v>
      </c>
      <c r="F32" s="101">
        <f>SUM(Month!F82:F84)</f>
        <v>4908.04</v>
      </c>
      <c r="G32" s="117">
        <f>SUM(Month!G82:G84)</f>
        <v>2873.13</v>
      </c>
      <c r="H32" s="101">
        <f>SUM(Month!H82:H84)</f>
        <v>729.93999999999994</v>
      </c>
      <c r="I32" s="117">
        <f>SUM(Month!I82:I84)</f>
        <v>4648.7300000000005</v>
      </c>
      <c r="J32" s="101">
        <f>SUM(Month!J82:J84)</f>
        <v>1420.58</v>
      </c>
      <c r="K32" s="117">
        <f>SUM(Month!K82:K84)</f>
        <v>514.17000000000007</v>
      </c>
      <c r="L32" s="101">
        <f>SUM(Month!L82:L84)</f>
        <v>269.39</v>
      </c>
      <c r="M32" s="101">
        <f>SUM(Month!M82:M84)</f>
        <v>525.34999999999991</v>
      </c>
    </row>
    <row r="33" spans="1:13">
      <c r="A33" s="100" t="s">
        <v>156</v>
      </c>
      <c r="B33" s="118">
        <f>SUM(Month!B85:B87)</f>
        <v>18645.32</v>
      </c>
      <c r="C33" s="101">
        <f>SUM(Month!C85:C87)</f>
        <v>728.69</v>
      </c>
      <c r="D33" s="101">
        <f>SUM(Month!D85:D87)</f>
        <v>460.26</v>
      </c>
      <c r="E33" s="101">
        <f>SUM(Month!E85:E87)</f>
        <v>452.48</v>
      </c>
      <c r="F33" s="101">
        <f>SUM(Month!F85:F87)</f>
        <v>4971.18</v>
      </c>
      <c r="G33" s="117">
        <f>SUM(Month!G85:G87)</f>
        <v>3335.21</v>
      </c>
      <c r="H33" s="101">
        <f>SUM(Month!H85:H87)</f>
        <v>653.37</v>
      </c>
      <c r="I33" s="117">
        <f>SUM(Month!I85:I87)</f>
        <v>4593.03</v>
      </c>
      <c r="J33" s="101">
        <f>SUM(Month!J85:J87)</f>
        <v>1547.49</v>
      </c>
      <c r="K33" s="117">
        <f>SUM(Month!K85:K87)</f>
        <v>616.5</v>
      </c>
      <c r="L33" s="101">
        <f>SUM(Month!L85:L87)</f>
        <v>228.45</v>
      </c>
      <c r="M33" s="101">
        <f>SUM(Month!M85:M87)</f>
        <v>550.36</v>
      </c>
    </row>
    <row r="34" spans="1:13">
      <c r="A34" s="100" t="s">
        <v>157</v>
      </c>
      <c r="B34" s="118">
        <f>SUM(Month!B88:B90)</f>
        <v>18300.900000000001</v>
      </c>
      <c r="C34" s="101">
        <f>SUM(Month!C88:C90)</f>
        <v>754.53</v>
      </c>
      <c r="D34" s="101">
        <f>SUM(Month!D88:D90)</f>
        <v>417.37</v>
      </c>
      <c r="E34" s="101">
        <f>SUM(Month!E88:E90)</f>
        <v>555.31999999999994</v>
      </c>
      <c r="F34" s="101">
        <f>SUM(Month!F88:F90)</f>
        <v>4807</v>
      </c>
      <c r="G34" s="117">
        <f>SUM(Month!G88:G90)</f>
        <v>2778.58</v>
      </c>
      <c r="H34" s="101">
        <f>SUM(Month!H88:H90)</f>
        <v>1146.52</v>
      </c>
      <c r="I34" s="117">
        <f>SUM(Month!I88:I90)</f>
        <v>4812</v>
      </c>
      <c r="J34" s="101">
        <f>SUM(Month!J88:J90)</f>
        <v>1423.96</v>
      </c>
      <c r="K34" s="117">
        <f>SUM(Month!K88:K90)</f>
        <v>484.17999999999995</v>
      </c>
      <c r="L34" s="101">
        <f>SUM(Month!L88:L90)</f>
        <v>182.39999999999998</v>
      </c>
      <c r="M34" s="101">
        <f>SUM(Month!M88:M90)</f>
        <v>462.55000000000007</v>
      </c>
    </row>
    <row r="35" spans="1:13">
      <c r="A35" s="100" t="s">
        <v>158</v>
      </c>
      <c r="B35" s="118">
        <f>SUM(Month!B91:B93)</f>
        <v>18992.52</v>
      </c>
      <c r="C35" s="101">
        <f>SUM(Month!C91:C93)</f>
        <v>937.54</v>
      </c>
      <c r="D35" s="101">
        <f>SUM(Month!D91:D93)</f>
        <v>547.47</v>
      </c>
      <c r="E35" s="101">
        <f>SUM(Month!E91:E93)</f>
        <v>436.86</v>
      </c>
      <c r="F35" s="101">
        <f>SUM(Month!F91:F93)</f>
        <v>4661.5200000000004</v>
      </c>
      <c r="G35" s="117">
        <f>SUM(Month!G91:G93)</f>
        <v>2869.69</v>
      </c>
      <c r="H35" s="101">
        <f>SUM(Month!H91:H93)</f>
        <v>1286.78</v>
      </c>
      <c r="I35" s="117">
        <f>SUM(Month!I91:I93)</f>
        <v>4670.1400000000003</v>
      </c>
      <c r="J35" s="101">
        <f>SUM(Month!J91:J93)</f>
        <v>1737.6899999999998</v>
      </c>
      <c r="K35" s="117">
        <f>SUM(Month!K91:K93)</f>
        <v>656.42000000000007</v>
      </c>
      <c r="L35" s="101">
        <f>SUM(Month!L91:L93)</f>
        <v>194.26999999999998</v>
      </c>
      <c r="M35" s="101">
        <f>SUM(Month!M91:M93)</f>
        <v>427.83000000000004</v>
      </c>
    </row>
    <row r="36" spans="1:13">
      <c r="A36" s="100" t="s">
        <v>159</v>
      </c>
      <c r="B36" s="118">
        <f>SUM(Month!B94:B96)</f>
        <v>18354.3</v>
      </c>
      <c r="C36" s="101">
        <f>SUM(Month!C94:C96)</f>
        <v>733.24</v>
      </c>
      <c r="D36" s="101">
        <f>SUM(Month!D94:D96)</f>
        <v>492.34000000000003</v>
      </c>
      <c r="E36" s="101">
        <f>SUM(Month!E94:E96)</f>
        <v>427.46000000000004</v>
      </c>
      <c r="F36" s="101">
        <f>SUM(Month!F94:F96)</f>
        <v>4809.0499999999993</v>
      </c>
      <c r="G36" s="117">
        <f>SUM(Month!G94:G96)</f>
        <v>3069.26</v>
      </c>
      <c r="H36" s="101">
        <f>SUM(Month!H94:H96)</f>
        <v>761.83999999999992</v>
      </c>
      <c r="I36" s="117">
        <f>SUM(Month!I94:I96)</f>
        <v>4872.96</v>
      </c>
      <c r="J36" s="101">
        <f>SUM(Month!J94:J96)</f>
        <v>1686.7399999999998</v>
      </c>
      <c r="K36" s="117">
        <f>SUM(Month!K94:K96)</f>
        <v>429.38000000000005</v>
      </c>
      <c r="L36" s="101">
        <f>SUM(Month!L94:L96)</f>
        <v>193</v>
      </c>
      <c r="M36" s="101">
        <f>SUM(Month!M94:M96)</f>
        <v>493.5200000000001</v>
      </c>
    </row>
    <row r="37" spans="1:13">
      <c r="A37" s="100" t="s">
        <v>160</v>
      </c>
      <c r="B37" s="118">
        <f>SUM(Month!B97:B99)</f>
        <v>19030.86</v>
      </c>
      <c r="C37" s="101">
        <f>SUM(Month!C97:C99)</f>
        <v>778.15000000000009</v>
      </c>
      <c r="D37" s="101">
        <f>SUM(Month!D97:D99)</f>
        <v>469.62</v>
      </c>
      <c r="E37" s="101">
        <f>SUM(Month!E97:E99)</f>
        <v>592.57999999999993</v>
      </c>
      <c r="F37" s="101">
        <f>SUM(Month!F97:F99)</f>
        <v>4746.54</v>
      </c>
      <c r="G37" s="117">
        <f>SUM(Month!G97:G99)</f>
        <v>3579.6100000000006</v>
      </c>
      <c r="H37" s="101">
        <f>SUM(Month!H97:H99)</f>
        <v>592.62</v>
      </c>
      <c r="I37" s="117">
        <f>SUM(Month!I97:I99)</f>
        <v>4953.8999999999996</v>
      </c>
      <c r="J37" s="101">
        <f>SUM(Month!J97:J99)</f>
        <v>1737.88</v>
      </c>
      <c r="K37" s="117">
        <f>SUM(Month!K97:K99)</f>
        <v>378.51000000000005</v>
      </c>
      <c r="L37" s="101">
        <f>SUM(Month!L97:L99)</f>
        <v>196</v>
      </c>
      <c r="M37" s="101">
        <f>SUM(Month!M97:M99)</f>
        <v>522.71</v>
      </c>
    </row>
    <row r="38" spans="1:13">
      <c r="A38" s="100" t="s">
        <v>161</v>
      </c>
      <c r="B38" s="118">
        <f>SUM(Month!B100:B102)</f>
        <v>19118.650000000001</v>
      </c>
      <c r="C38" s="101">
        <f>SUM(Month!C100:C102)</f>
        <v>865.61000000000013</v>
      </c>
      <c r="D38" s="101">
        <f>SUM(Month!D100:D102)</f>
        <v>511.29</v>
      </c>
      <c r="E38" s="101">
        <f>SUM(Month!E100:E102)</f>
        <v>459.27000000000004</v>
      </c>
      <c r="F38" s="101">
        <f>SUM(Month!F100:F102)</f>
        <v>4635.04</v>
      </c>
      <c r="G38" s="117">
        <f>SUM(Month!G100:G102)</f>
        <v>2978.7299999999996</v>
      </c>
      <c r="H38" s="101">
        <f>SUM(Month!H100:H102)</f>
        <v>1228.19</v>
      </c>
      <c r="I38" s="117">
        <f>SUM(Month!I100:I102)</f>
        <v>4880.2299999999996</v>
      </c>
      <c r="J38" s="101">
        <f>SUM(Month!J100:J102)</f>
        <v>1689.44</v>
      </c>
      <c r="K38" s="117">
        <f>SUM(Month!K100:K102)</f>
        <v>742.61</v>
      </c>
      <c r="L38" s="101">
        <f>SUM(Month!L100:L102)</f>
        <v>166.62</v>
      </c>
      <c r="M38" s="101">
        <f>SUM(Month!M100:M102)</f>
        <v>461.66999999999996</v>
      </c>
    </row>
    <row r="39" spans="1:13">
      <c r="A39" s="100" t="s">
        <v>162</v>
      </c>
      <c r="B39" s="118">
        <f>SUM(Month!B103:B105)</f>
        <v>19239.989999999998</v>
      </c>
      <c r="C39" s="101">
        <f>SUM(Month!C103:C105)</f>
        <v>982.71</v>
      </c>
      <c r="D39" s="101">
        <f>SUM(Month!D103:D105)</f>
        <v>523.68999999999994</v>
      </c>
      <c r="E39" s="101">
        <f>SUM(Month!E103:E105)</f>
        <v>731.16000000000008</v>
      </c>
      <c r="F39" s="101">
        <f>SUM(Month!F103:F105)</f>
        <v>4441.3</v>
      </c>
      <c r="G39" s="117">
        <f>SUM(Month!G103:G105)</f>
        <v>2639.89</v>
      </c>
      <c r="H39" s="101">
        <f>SUM(Month!H103:H105)</f>
        <v>1394.8000000000002</v>
      </c>
      <c r="I39" s="117">
        <f>SUM(Month!I103:I105)</f>
        <v>4888.88</v>
      </c>
      <c r="J39" s="101">
        <f>SUM(Month!J103:J105)</f>
        <v>1899.02</v>
      </c>
      <c r="K39" s="117">
        <f>SUM(Month!K103:K105)</f>
        <v>820.11</v>
      </c>
      <c r="L39" s="101">
        <f>SUM(Month!L103:L105)</f>
        <v>199.16</v>
      </c>
      <c r="M39" s="101">
        <f>SUM(Month!M103:M105)</f>
        <v>417.09999999999997</v>
      </c>
    </row>
    <row r="40" spans="1:13">
      <c r="A40" s="100" t="s">
        <v>163</v>
      </c>
      <c r="B40" s="118">
        <f>SUM(Month!B106:B108)</f>
        <v>18587.57</v>
      </c>
      <c r="C40" s="101">
        <f>SUM(Month!C106:C108)</f>
        <v>901.21</v>
      </c>
      <c r="D40" s="101">
        <f>SUM(Month!D106:D108)</f>
        <v>477.46000000000004</v>
      </c>
      <c r="E40" s="101">
        <f>SUM(Month!E106:E108)</f>
        <v>565.41000000000008</v>
      </c>
      <c r="F40" s="101">
        <f>SUM(Month!F106:F108)</f>
        <v>4624.3999999999996</v>
      </c>
      <c r="G40" s="117">
        <f>SUM(Month!G106:G108)</f>
        <v>3316.1</v>
      </c>
      <c r="H40" s="101">
        <f>SUM(Month!H106:H108)</f>
        <v>892.38000000000011</v>
      </c>
      <c r="I40" s="117">
        <f>SUM(Month!I106:I108)</f>
        <v>5064.79</v>
      </c>
      <c r="J40" s="101">
        <f>SUM(Month!J106:J108)</f>
        <v>1202.22</v>
      </c>
      <c r="K40" s="117">
        <f>SUM(Month!K106:K108)</f>
        <v>465.79999999999995</v>
      </c>
      <c r="L40" s="101">
        <f>SUM(Month!L106:L108)</f>
        <v>171.51</v>
      </c>
      <c r="M40" s="101">
        <f>SUM(Month!M106:M108)</f>
        <v>454.53999999999996</v>
      </c>
    </row>
    <row r="41" spans="1:13">
      <c r="A41" s="100" t="s">
        <v>164</v>
      </c>
      <c r="B41" s="118">
        <f>SUM(Month!B109:B111)</f>
        <v>18749.100000000002</v>
      </c>
      <c r="C41" s="101">
        <f>SUM(Month!C109:C111)</f>
        <v>724.17</v>
      </c>
      <c r="D41" s="101">
        <f>SUM(Month!D109:D111)</f>
        <v>419.98</v>
      </c>
      <c r="E41" s="101">
        <f>SUM(Month!E109:E111)</f>
        <v>418.96</v>
      </c>
      <c r="F41" s="101">
        <f>SUM(Month!F109:F111)</f>
        <v>4599.18</v>
      </c>
      <c r="G41" s="117">
        <f>SUM(Month!G109:G111)</f>
        <v>3595.21</v>
      </c>
      <c r="H41" s="101">
        <f>SUM(Month!H109:H111)</f>
        <v>566.07999999999993</v>
      </c>
      <c r="I41" s="117">
        <f>SUM(Month!I109:I111)</f>
        <v>5157.6900000000005</v>
      </c>
      <c r="J41" s="101">
        <f>SUM(Month!J109:J111)</f>
        <v>1822.9</v>
      </c>
      <c r="K41" s="117">
        <f>SUM(Month!K109:K111)</f>
        <v>445.52</v>
      </c>
      <c r="L41" s="101">
        <f>SUM(Month!L109:L111)</f>
        <v>171.52</v>
      </c>
      <c r="M41" s="101">
        <f>SUM(Month!M109:M111)</f>
        <v>370.72</v>
      </c>
    </row>
    <row r="42" spans="1:13">
      <c r="A42" s="100" t="s">
        <v>165</v>
      </c>
      <c r="B42" s="118">
        <f>SUM(Month!B112:B114)</f>
        <v>18319.22</v>
      </c>
      <c r="C42" s="101">
        <f>SUM(Month!C112:C114)</f>
        <v>518.77</v>
      </c>
      <c r="D42" s="101">
        <f>SUM(Month!D112:D114)</f>
        <v>498.65999999999997</v>
      </c>
      <c r="E42" s="101">
        <f>SUM(Month!E112:E114)</f>
        <v>562.85</v>
      </c>
      <c r="F42" s="101">
        <f>SUM(Month!F112:F114)</f>
        <v>4426.29</v>
      </c>
      <c r="G42" s="117">
        <f>SUM(Month!G112:G114)</f>
        <v>3089.3599999999997</v>
      </c>
      <c r="H42" s="101">
        <f>SUM(Month!H112:H114)</f>
        <v>1163.1600000000001</v>
      </c>
      <c r="I42" s="117">
        <f>SUM(Month!I112:I114)</f>
        <v>5049.54</v>
      </c>
      <c r="J42" s="101">
        <f>SUM(Month!J112:J114)</f>
        <v>1600.9099999999999</v>
      </c>
      <c r="K42" s="117">
        <f>SUM(Month!K112:K114)</f>
        <v>519.41</v>
      </c>
      <c r="L42" s="101">
        <f>SUM(Month!L112:L114)</f>
        <v>170.47</v>
      </c>
      <c r="M42" s="101">
        <f>SUM(Month!M112:M114)</f>
        <v>367.46</v>
      </c>
    </row>
    <row r="43" spans="1:13">
      <c r="A43" s="100" t="s">
        <v>166</v>
      </c>
      <c r="B43" s="118">
        <f>SUM(Month!B115:B117)</f>
        <v>18337.32</v>
      </c>
      <c r="C43" s="101">
        <f>SUM(Month!C115:C117)</f>
        <v>888.98</v>
      </c>
      <c r="D43" s="101">
        <f>SUM(Month!D115:D117)</f>
        <v>523.07999999999993</v>
      </c>
      <c r="E43" s="101">
        <f>SUM(Month!E115:E117)</f>
        <v>511.95000000000005</v>
      </c>
      <c r="F43" s="101">
        <f>SUM(Month!F115:F117)</f>
        <v>4398.7700000000004</v>
      </c>
      <c r="G43" s="117">
        <f>SUM(Month!G115:G117)</f>
        <v>2772.79</v>
      </c>
      <c r="H43" s="101">
        <f>SUM(Month!H115:H117)</f>
        <v>1227.8400000000001</v>
      </c>
      <c r="I43" s="117">
        <f>SUM(Month!I115:I117)</f>
        <v>5139.2700000000004</v>
      </c>
      <c r="J43" s="101">
        <f>SUM(Month!J115:J117)</f>
        <v>1385.6</v>
      </c>
      <c r="K43" s="117">
        <f>SUM(Month!K115:K117)</f>
        <v>671.18</v>
      </c>
      <c r="L43" s="101">
        <f>SUM(Month!L115:L117)</f>
        <v>149.94</v>
      </c>
      <c r="M43" s="101">
        <f>SUM(Month!M115:M117)</f>
        <v>328.1</v>
      </c>
    </row>
    <row r="44" spans="1:13">
      <c r="A44" s="100" t="s">
        <v>167</v>
      </c>
      <c r="B44" s="118">
        <f>SUM(Month!B118:B120)</f>
        <v>17990.28</v>
      </c>
      <c r="C44" s="101">
        <f>SUM(Month!C118:C120)</f>
        <v>580.19000000000005</v>
      </c>
      <c r="D44" s="101">
        <f>SUM(Month!D118:D120)</f>
        <v>496.03999999999996</v>
      </c>
      <c r="E44" s="101">
        <f>SUM(Month!E118:E120)</f>
        <v>227.76999999999998</v>
      </c>
      <c r="F44" s="101">
        <f>SUM(Month!F118:F120)</f>
        <v>4483.67</v>
      </c>
      <c r="G44" s="117">
        <f>SUM(Month!G118:G120)</f>
        <v>3253.99</v>
      </c>
      <c r="H44" s="101">
        <f>SUM(Month!H118:H120)</f>
        <v>673.22</v>
      </c>
      <c r="I44" s="117">
        <f>SUM(Month!I118:I120)</f>
        <v>5269.3099999999995</v>
      </c>
      <c r="J44" s="101">
        <f>SUM(Month!J118:J120)</f>
        <v>1612.19</v>
      </c>
      <c r="K44" s="117">
        <f>SUM(Month!K118:K120)</f>
        <v>505.60999999999996</v>
      </c>
      <c r="L44" s="101">
        <f>SUM(Month!L118:L120)</f>
        <v>247.10000000000002</v>
      </c>
      <c r="M44" s="101">
        <f>SUM(Month!M118:M120)</f>
        <v>386.02</v>
      </c>
    </row>
    <row r="45" spans="1:13">
      <c r="A45" s="100" t="s">
        <v>168</v>
      </c>
      <c r="B45" s="118">
        <f>SUM(Month!B121:B123)</f>
        <v>18355.650000000001</v>
      </c>
      <c r="C45" s="101">
        <f>SUM(Month!C121:C123)</f>
        <v>676.65</v>
      </c>
      <c r="D45" s="101">
        <f>SUM(Month!D121:D123)</f>
        <v>332.84000000000003</v>
      </c>
      <c r="E45" s="101">
        <f>SUM(Month!E121:E123)</f>
        <v>472.49</v>
      </c>
      <c r="F45" s="101">
        <f>SUM(Month!F121:F123)</f>
        <v>4445.0200000000004</v>
      </c>
      <c r="G45" s="117">
        <f>SUM(Month!G121:G123)</f>
        <v>3522.1400000000003</v>
      </c>
      <c r="H45" s="101">
        <f>SUM(Month!H121:H123)</f>
        <v>578.43000000000006</v>
      </c>
      <c r="I45" s="117">
        <f>SUM(Month!I121:I123)</f>
        <v>5444.58</v>
      </c>
      <c r="J45" s="101">
        <f>SUM(Month!J121:J123)</f>
        <v>1586.94</v>
      </c>
      <c r="K45" s="117">
        <f>SUM(Month!K121:K123)</f>
        <v>436.86</v>
      </c>
      <c r="L45" s="101">
        <f>SUM(Month!L121:L123)</f>
        <v>161.19999999999999</v>
      </c>
      <c r="M45" s="101">
        <f>SUM(Month!M121:M123)</f>
        <v>453</v>
      </c>
    </row>
    <row r="46" spans="1:13">
      <c r="A46" s="100" t="s">
        <v>169</v>
      </c>
      <c r="B46" s="118">
        <f>SUM(Month!B124:B126)</f>
        <v>18064.760000000002</v>
      </c>
      <c r="C46" s="101">
        <f>SUM(Month!C124:C126)</f>
        <v>681.15000000000009</v>
      </c>
      <c r="D46" s="101">
        <f>SUM(Month!D124:D126)</f>
        <v>462.85</v>
      </c>
      <c r="E46" s="101">
        <f>SUM(Month!E124:E126)</f>
        <v>395.35</v>
      </c>
      <c r="F46" s="101">
        <f>SUM(Month!F124:F126)</f>
        <v>4287.41</v>
      </c>
      <c r="G46" s="117">
        <f>SUM(Month!G124:G126)</f>
        <v>3025.4700000000003</v>
      </c>
      <c r="H46" s="101">
        <f>SUM(Month!H124:H126)</f>
        <v>1148.77</v>
      </c>
      <c r="I46" s="117">
        <f>SUM(Month!I124:I126)</f>
        <v>5185.16</v>
      </c>
      <c r="J46" s="101">
        <f>SUM(Month!J124:J126)</f>
        <v>1531.84</v>
      </c>
      <c r="K46" s="117">
        <f>SUM(Month!K124:K126)</f>
        <v>595.44000000000005</v>
      </c>
      <c r="L46" s="101">
        <f>SUM(Month!L124:L126)</f>
        <v>113.97</v>
      </c>
      <c r="M46" s="101">
        <f>SUM(Month!M124:M126)</f>
        <v>396.17999999999995</v>
      </c>
    </row>
    <row r="47" spans="1:13">
      <c r="A47" s="100" t="s">
        <v>170</v>
      </c>
      <c r="B47" s="118">
        <f>SUM(Month!B127:B129)</f>
        <v>18184.91</v>
      </c>
      <c r="C47" s="101">
        <f>SUM(Month!C127:C129)</f>
        <v>1012.5999999999999</v>
      </c>
      <c r="D47" s="101">
        <f>SUM(Month!D127:D129)</f>
        <v>454.21000000000004</v>
      </c>
      <c r="E47" s="101">
        <f>SUM(Month!E127:E129)</f>
        <v>236.14</v>
      </c>
      <c r="F47" s="101">
        <f>SUM(Month!F127:F129)</f>
        <v>4177.71</v>
      </c>
      <c r="G47" s="117">
        <f>SUM(Month!G127:G129)</f>
        <v>2937.4</v>
      </c>
      <c r="H47" s="101">
        <f>SUM(Month!H127:H129)</f>
        <v>1177.92</v>
      </c>
      <c r="I47" s="117">
        <f>SUM(Month!I127:I129)</f>
        <v>5315.1</v>
      </c>
      <c r="J47" s="101">
        <f>SUM(Month!J127:J129)</f>
        <v>1500.57</v>
      </c>
      <c r="K47" s="117">
        <f>SUM(Month!K127:K129)</f>
        <v>411.84999999999997</v>
      </c>
      <c r="L47" s="101">
        <f>SUM(Month!L127:L129)</f>
        <v>140.38000000000002</v>
      </c>
      <c r="M47" s="101">
        <f>SUM(Month!M127:M129)</f>
        <v>400.27</v>
      </c>
    </row>
    <row r="48" spans="1:13">
      <c r="A48" s="100" t="s">
        <v>171</v>
      </c>
      <c r="B48" s="118">
        <f>SUM(Month!B130:B132)</f>
        <v>17587.849999999999</v>
      </c>
      <c r="C48" s="101">
        <f>SUM(Month!C130:C132)</f>
        <v>874.34</v>
      </c>
      <c r="D48" s="101">
        <f>SUM(Month!D130:D132)</f>
        <v>445.75</v>
      </c>
      <c r="E48" s="101">
        <f>SUM(Month!E130:E132)</f>
        <v>146.44999999999999</v>
      </c>
      <c r="F48" s="101">
        <f>SUM(Month!F130:F132)</f>
        <v>4178.18</v>
      </c>
      <c r="G48" s="117">
        <f>SUM(Month!G130:G132)</f>
        <v>3076.29</v>
      </c>
      <c r="H48" s="101">
        <f>SUM(Month!H130:H132)</f>
        <v>747.24</v>
      </c>
      <c r="I48" s="117">
        <f>SUM(Month!I130:I132)</f>
        <v>5149.7</v>
      </c>
      <c r="J48" s="101">
        <f>SUM(Month!J130:J132)</f>
        <v>1447.74</v>
      </c>
      <c r="K48" s="117">
        <f>SUM(Month!K130:K132)</f>
        <v>451.29</v>
      </c>
      <c r="L48" s="101">
        <f>SUM(Month!L130:L132)</f>
        <v>160.44999999999999</v>
      </c>
      <c r="M48" s="101">
        <f>SUM(Month!M130:M132)</f>
        <v>484.69000000000005</v>
      </c>
    </row>
    <row r="49" spans="1:13">
      <c r="A49" s="100" t="s">
        <v>172</v>
      </c>
      <c r="B49" s="118">
        <f>SUM(Month!B133:B135)</f>
        <v>17216.489999999998</v>
      </c>
      <c r="C49" s="101">
        <f>SUM(Month!C133:C135)</f>
        <v>763.36</v>
      </c>
      <c r="D49" s="101">
        <f>SUM(Month!D133:D135)</f>
        <v>341.73</v>
      </c>
      <c r="E49" s="101">
        <f>SUM(Month!E133:E135)</f>
        <v>138.43</v>
      </c>
      <c r="F49" s="101">
        <f>SUM(Month!F133:F135)</f>
        <v>4151.6100000000006</v>
      </c>
      <c r="G49" s="117">
        <f>SUM(Month!G133:G135)</f>
        <v>3395.75</v>
      </c>
      <c r="H49" s="101">
        <f>SUM(Month!H133:H135)</f>
        <v>496.82999999999993</v>
      </c>
      <c r="I49" s="117">
        <f>SUM(Month!I133:I135)</f>
        <v>5147.53</v>
      </c>
      <c r="J49" s="101">
        <f>SUM(Month!J133:J135)</f>
        <v>1333.8000000000002</v>
      </c>
      <c r="K49" s="117">
        <f>SUM(Month!K133:K135)</f>
        <v>443.52</v>
      </c>
      <c r="L49" s="101">
        <f>SUM(Month!L133:L135)</f>
        <v>122.69</v>
      </c>
      <c r="M49" s="101">
        <f>SUM(Month!M133:M135)</f>
        <v>476.17999999999995</v>
      </c>
    </row>
    <row r="50" spans="1:13">
      <c r="A50" s="100" t="s">
        <v>173</v>
      </c>
      <c r="B50" s="118">
        <f>SUM(Month!B136:B138)</f>
        <v>17274.899999999998</v>
      </c>
      <c r="C50" s="101">
        <f>SUM(Month!C136:C138)</f>
        <v>669.52</v>
      </c>
      <c r="D50" s="101">
        <f>SUM(Month!D136:D138)</f>
        <v>456.13</v>
      </c>
      <c r="E50" s="101">
        <f>SUM(Month!E136:E138)</f>
        <v>220.42</v>
      </c>
      <c r="F50" s="101">
        <f>SUM(Month!F136:F138)</f>
        <v>4034.07</v>
      </c>
      <c r="G50" s="117">
        <f>SUM(Month!G136:G138)</f>
        <v>2732.97</v>
      </c>
      <c r="H50" s="101">
        <f>SUM(Month!H136:H138)</f>
        <v>1259.4100000000001</v>
      </c>
      <c r="I50" s="117">
        <f>SUM(Month!I136:I138)</f>
        <v>4888.46</v>
      </c>
      <c r="J50" s="101">
        <f>SUM(Month!J136:J138)</f>
        <v>1349.76</v>
      </c>
      <c r="K50" s="117">
        <f>SUM(Month!K136:K138)</f>
        <v>638.13</v>
      </c>
      <c r="L50" s="101">
        <f>SUM(Month!L136:L138)</f>
        <v>86.33</v>
      </c>
      <c r="M50" s="101">
        <f>SUM(Month!M136:M138)</f>
        <v>379.71000000000004</v>
      </c>
    </row>
    <row r="51" spans="1:13">
      <c r="A51" s="100" t="s">
        <v>174</v>
      </c>
      <c r="B51" s="118">
        <f>SUM(Month!B139:B141)</f>
        <v>17089.18</v>
      </c>
      <c r="C51" s="101">
        <f>SUM(Month!C139:C141)</f>
        <v>780.46</v>
      </c>
      <c r="D51" s="101">
        <f>SUM(Month!D139:D141)</f>
        <v>459.74</v>
      </c>
      <c r="E51" s="101">
        <f>SUM(Month!E139:E141)</f>
        <v>274.37</v>
      </c>
      <c r="F51" s="101">
        <f>SUM(Month!F139:F141)</f>
        <v>3935.0299999999997</v>
      </c>
      <c r="G51" s="117">
        <f>SUM(Month!G139:G141)</f>
        <v>2801.06</v>
      </c>
      <c r="H51" s="101">
        <f>SUM(Month!H139:H141)</f>
        <v>1307.76</v>
      </c>
      <c r="I51" s="117">
        <f>SUM(Month!I139:I141)</f>
        <v>4741.84</v>
      </c>
      <c r="J51" s="101">
        <f>SUM(Month!J139:J141)</f>
        <v>1380.4</v>
      </c>
      <c r="K51" s="117">
        <f>SUM(Month!K139:K141)</f>
        <v>465.21999999999997</v>
      </c>
      <c r="L51" s="101">
        <f>SUM(Month!L139:L141)</f>
        <v>134.03</v>
      </c>
      <c r="M51" s="101">
        <f>SUM(Month!M139:M141)</f>
        <v>317.05</v>
      </c>
    </row>
    <row r="52" spans="1:13">
      <c r="A52" s="100" t="s">
        <v>175</v>
      </c>
      <c r="B52" s="118">
        <f>SUM(Month!B142:B144)</f>
        <v>16729.2</v>
      </c>
      <c r="C52" s="101">
        <f>SUM(Month!C142:C144)</f>
        <v>886.78</v>
      </c>
      <c r="D52" s="101">
        <f>SUM(Month!D142:D144)</f>
        <v>406.57</v>
      </c>
      <c r="E52" s="101">
        <f>SUM(Month!E142:E144)</f>
        <v>199.22</v>
      </c>
      <c r="F52" s="101">
        <f>SUM(Month!F142:F144)</f>
        <v>4099.53</v>
      </c>
      <c r="G52" s="117">
        <f>SUM(Month!G142:G144)</f>
        <v>2935.29</v>
      </c>
      <c r="H52" s="101">
        <f>SUM(Month!H142:H144)</f>
        <v>666.09</v>
      </c>
      <c r="I52" s="117">
        <f>SUM(Month!I142:I144)</f>
        <v>5041.57</v>
      </c>
      <c r="J52" s="101">
        <f>SUM(Month!J142:J144)</f>
        <v>1232.0899999999999</v>
      </c>
      <c r="K52" s="117">
        <f>SUM(Month!K142:K144)</f>
        <v>339.35</v>
      </c>
      <c r="L52" s="101">
        <f>SUM(Month!L142:L144)</f>
        <v>125.28999999999999</v>
      </c>
      <c r="M52" s="101">
        <f>SUM(Month!M142:M144)</f>
        <v>402.57</v>
      </c>
    </row>
    <row r="53" spans="1:13">
      <c r="A53" s="100" t="s">
        <v>176</v>
      </c>
      <c r="B53" s="118">
        <f>SUM(Month!B145:B147)</f>
        <v>16851.64</v>
      </c>
      <c r="C53" s="101">
        <f>SUM(Month!C145:C147)</f>
        <v>809.32</v>
      </c>
      <c r="D53" s="101">
        <f>SUM(Month!D145:D147)</f>
        <v>336.01</v>
      </c>
      <c r="E53" s="101">
        <f>SUM(Month!E145:E147)</f>
        <v>249.76999999999998</v>
      </c>
      <c r="F53" s="101">
        <f>SUM(Month!F145:F147)</f>
        <v>3940.59</v>
      </c>
      <c r="G53" s="117">
        <f>SUM(Month!G145:G147)</f>
        <v>3138.6800000000003</v>
      </c>
      <c r="H53" s="101">
        <f>SUM(Month!H145:H147)</f>
        <v>587.16000000000008</v>
      </c>
      <c r="I53" s="117">
        <f>SUM(Month!I145:I147)</f>
        <v>5208.96</v>
      </c>
      <c r="J53" s="101">
        <f>SUM(Month!J145:J147)</f>
        <v>1233.6999999999998</v>
      </c>
      <c r="K53" s="117">
        <f>SUM(Month!K145:K147)</f>
        <v>319.81</v>
      </c>
      <c r="L53" s="101">
        <f>SUM(Month!L145:L147)</f>
        <v>149.1</v>
      </c>
      <c r="M53" s="101">
        <f>SUM(Month!M145:M147)</f>
        <v>371.65</v>
      </c>
    </row>
    <row r="54" spans="1:13">
      <c r="A54" s="100" t="s">
        <v>177</v>
      </c>
      <c r="B54" s="118">
        <f>SUM(Month!B148:B150)</f>
        <v>16389.989999999998</v>
      </c>
      <c r="C54" s="101">
        <f>SUM(Month!C148:C150)</f>
        <v>752.11999999999989</v>
      </c>
      <c r="D54" s="101">
        <f>SUM(Month!D148:D150)</f>
        <v>388.25</v>
      </c>
      <c r="E54" s="101">
        <f>SUM(Month!E148:E150)</f>
        <v>264.24</v>
      </c>
      <c r="F54" s="101">
        <f>SUM(Month!F148:F150)</f>
        <v>3637.49</v>
      </c>
      <c r="G54" s="117">
        <f>SUM(Month!G148:G150)</f>
        <v>2657.69</v>
      </c>
      <c r="H54" s="101">
        <f>SUM(Month!H148:H150)</f>
        <v>1171.1500000000001</v>
      </c>
      <c r="I54" s="117">
        <f>SUM(Month!I148:I150)</f>
        <v>5119.6900000000005</v>
      </c>
      <c r="J54" s="101">
        <f>SUM(Month!J148:J150)</f>
        <v>1188.29</v>
      </c>
      <c r="K54" s="117">
        <f>SUM(Month!K148:K150)</f>
        <v>391.61</v>
      </c>
      <c r="L54" s="101">
        <f>SUM(Month!L148:L150)</f>
        <v>101.94</v>
      </c>
      <c r="M54" s="101">
        <f>SUM(Month!M148:M150)</f>
        <v>290.15999999999997</v>
      </c>
    </row>
    <row r="55" spans="1:13">
      <c r="A55" s="100" t="s">
        <v>178</v>
      </c>
      <c r="B55" s="118">
        <f>SUM(Month!B151:B153)</f>
        <v>16184.33</v>
      </c>
      <c r="C55" s="101">
        <f>SUM(Month!C151:C153)</f>
        <v>682.38</v>
      </c>
      <c r="D55" s="101">
        <f>SUM(Month!D151:D153)</f>
        <v>422.69999999999993</v>
      </c>
      <c r="E55" s="101">
        <f>SUM(Month!E151:E153)</f>
        <v>279.05</v>
      </c>
      <c r="F55" s="101">
        <f>SUM(Month!F151:F153)</f>
        <v>3446.63</v>
      </c>
      <c r="G55" s="117">
        <f>SUM(Month!G151:G153)</f>
        <v>2522.9899999999998</v>
      </c>
      <c r="H55" s="101">
        <f>SUM(Month!H151:H153)</f>
        <v>1426.46</v>
      </c>
      <c r="I55" s="117">
        <f>SUM(Month!I151:I153)</f>
        <v>4859.2199999999993</v>
      </c>
      <c r="J55" s="101">
        <f>SUM(Month!J151:J153)</f>
        <v>1328.53</v>
      </c>
      <c r="K55" s="117">
        <f>SUM(Month!K151:K153)</f>
        <v>369.34000000000003</v>
      </c>
      <c r="L55" s="101">
        <f>SUM(Month!L151:L153)</f>
        <v>123.39999999999999</v>
      </c>
      <c r="M55" s="101">
        <f>SUM(Month!M151:M153)</f>
        <v>327.81</v>
      </c>
    </row>
    <row r="56" spans="1:13">
      <c r="A56" s="100" t="s">
        <v>179</v>
      </c>
      <c r="B56" s="118">
        <f>SUM(Month!B154:B156)</f>
        <v>16510.7</v>
      </c>
      <c r="C56" s="101">
        <f>SUM(Month!C154:C156)</f>
        <v>887.6</v>
      </c>
      <c r="D56" s="101">
        <f>SUM(Month!D154:D156)</f>
        <v>423.96</v>
      </c>
      <c r="E56" s="101">
        <f>SUM(Month!E154:E156)</f>
        <v>265.88</v>
      </c>
      <c r="F56" s="101">
        <f>SUM(Month!F154:F156)</f>
        <v>3801.88</v>
      </c>
      <c r="G56" s="117">
        <f>SUM(Month!G154:G156)</f>
        <v>2770.45</v>
      </c>
      <c r="H56" s="101">
        <f>SUM(Month!H154:H156)</f>
        <v>621.21</v>
      </c>
      <c r="I56" s="117">
        <f>SUM(Month!I154:I156)</f>
        <v>5197.79</v>
      </c>
      <c r="J56" s="101">
        <f>SUM(Month!J154:J156)</f>
        <v>1216.9699999999998</v>
      </c>
      <c r="K56" s="117">
        <f>SUM(Month!K154:K156)</f>
        <v>333.27</v>
      </c>
      <c r="L56" s="101">
        <f>SUM(Month!L154:L156)</f>
        <v>125.44</v>
      </c>
      <c r="M56" s="101">
        <f>SUM(Month!M154:M156)</f>
        <v>385.34000000000003</v>
      </c>
    </row>
    <row r="57" spans="1:13">
      <c r="A57" s="100" t="s">
        <v>180</v>
      </c>
      <c r="B57" s="118">
        <f>SUM(Month!B157:B159)</f>
        <v>16640.620000000003</v>
      </c>
      <c r="C57" s="101">
        <f>SUM(Month!C157:C159)</f>
        <v>696.96</v>
      </c>
      <c r="D57" s="101">
        <f>SUM(Month!D157:D159)</f>
        <v>330.94</v>
      </c>
      <c r="E57" s="101">
        <f>SUM(Month!E157:E159)</f>
        <v>289.29999999999995</v>
      </c>
      <c r="F57" s="101">
        <f>SUM(Month!F157:F159)</f>
        <v>3707.09</v>
      </c>
      <c r="G57" s="117">
        <f>SUM(Month!G157:G159)</f>
        <v>3222.75</v>
      </c>
      <c r="H57" s="101">
        <f>SUM(Month!H157:H159)</f>
        <v>564.03</v>
      </c>
      <c r="I57" s="117">
        <f>SUM(Month!I157:I159)</f>
        <v>5305.32</v>
      </c>
      <c r="J57" s="101">
        <f>SUM(Month!J157:J159)</f>
        <v>1224.96</v>
      </c>
      <c r="K57" s="117">
        <f>SUM(Month!K157:K159)</f>
        <v>305.37</v>
      </c>
      <c r="L57" s="101">
        <f>SUM(Month!L157:L159)</f>
        <v>174.14</v>
      </c>
      <c r="M57" s="101">
        <f>SUM(Month!M157:M159)</f>
        <v>365.19000000000005</v>
      </c>
    </row>
    <row r="58" spans="1:13">
      <c r="A58" s="100" t="s">
        <v>181</v>
      </c>
      <c r="B58" s="118">
        <f>SUM(Month!B160:B162)</f>
        <v>16959.36</v>
      </c>
      <c r="C58" s="101">
        <f>SUM(Month!C160:C162)</f>
        <v>764.56999999999994</v>
      </c>
      <c r="D58" s="101">
        <f>SUM(Month!D160:D162)</f>
        <v>346.32</v>
      </c>
      <c r="E58" s="101">
        <f>SUM(Month!E160:E162)</f>
        <v>202.47000000000003</v>
      </c>
      <c r="F58" s="101">
        <f>SUM(Month!F160:F162)</f>
        <v>3645.9300000000003</v>
      </c>
      <c r="G58" s="117">
        <f>SUM(Month!G160:G162)</f>
        <v>2599.9699999999998</v>
      </c>
      <c r="H58" s="101">
        <f>SUM(Month!H160:H162)</f>
        <v>1400.43</v>
      </c>
      <c r="I58" s="117">
        <f>SUM(Month!I160:I162)</f>
        <v>5378.05</v>
      </c>
      <c r="J58" s="101">
        <f>SUM(Month!J160:J162)</f>
        <v>1288.3899999999999</v>
      </c>
      <c r="K58" s="117">
        <f>SUM(Month!K160:K162)</f>
        <v>362.97</v>
      </c>
      <c r="L58" s="101">
        <f>SUM(Month!L160:L162)</f>
        <v>157.26</v>
      </c>
      <c r="M58" s="101">
        <f>SUM(Month!M160:M162)</f>
        <v>291.69</v>
      </c>
    </row>
    <row r="59" spans="1:13">
      <c r="A59" s="100" t="s">
        <v>182</v>
      </c>
      <c r="B59" s="118">
        <f>SUM(Month!B163:B165)</f>
        <v>15719.61</v>
      </c>
      <c r="C59" s="101">
        <f>SUM(Month!C163:C165)</f>
        <v>768.34999999999991</v>
      </c>
      <c r="D59" s="101">
        <f>SUM(Month!D163:D165)</f>
        <v>339.11</v>
      </c>
      <c r="E59" s="101">
        <f>SUM(Month!E163:E165)</f>
        <v>287.18</v>
      </c>
      <c r="F59" s="101">
        <f>SUM(Month!F163:F165)</f>
        <v>3363.3899999999994</v>
      </c>
      <c r="G59" s="117">
        <f>SUM(Month!G163:G165)</f>
        <v>2718.44</v>
      </c>
      <c r="H59" s="101">
        <f>SUM(Month!H163:H165)</f>
        <v>1069.32</v>
      </c>
      <c r="I59" s="117">
        <f>SUM(Month!I163:I165)</f>
        <v>4998.71</v>
      </c>
      <c r="J59" s="101">
        <f>SUM(Month!J163:J165)</f>
        <v>1056.1500000000001</v>
      </c>
      <c r="K59" s="117">
        <f>SUM(Month!K163:K165)</f>
        <v>251.24999999999997</v>
      </c>
      <c r="L59" s="101">
        <f>SUM(Month!L163:L165)</f>
        <v>139.24</v>
      </c>
      <c r="M59" s="101">
        <f>SUM(Month!M163:M165)</f>
        <v>400.65</v>
      </c>
    </row>
    <row r="60" spans="1:13">
      <c r="A60" s="100" t="s">
        <v>183</v>
      </c>
      <c r="B60" s="118">
        <f>SUM(Month!B166:B168)</f>
        <v>16199.19</v>
      </c>
      <c r="C60" s="101">
        <f>SUM(Month!C166:C168)</f>
        <v>879.61999999999989</v>
      </c>
      <c r="D60" s="101">
        <f>SUM(Month!D166:D168)</f>
        <v>356.67999999999995</v>
      </c>
      <c r="E60" s="101">
        <f>SUM(Month!E166:E168)</f>
        <v>280.2</v>
      </c>
      <c r="F60" s="101">
        <f>SUM(Month!F166:F168)</f>
        <v>3571.21</v>
      </c>
      <c r="G60" s="117">
        <f>SUM(Month!G166:G168)</f>
        <v>2919.27</v>
      </c>
      <c r="H60" s="101">
        <f>SUM(Month!H166:H168)</f>
        <v>517.62</v>
      </c>
      <c r="I60" s="117">
        <f>SUM(Month!I166:I168)</f>
        <v>5281.52</v>
      </c>
      <c r="J60" s="101">
        <f>SUM(Month!J166:J168)</f>
        <v>1266.28</v>
      </c>
      <c r="K60" s="117">
        <f>SUM(Month!K166:K168)</f>
        <v>244.97999999999996</v>
      </c>
      <c r="L60" s="101">
        <f>SUM(Month!L166:L168)</f>
        <v>167.29999999999998</v>
      </c>
      <c r="M60" s="101">
        <f>SUM(Month!M166:M168)</f>
        <v>391.45</v>
      </c>
    </row>
    <row r="61" spans="1:13">
      <c r="A61" s="100" t="s">
        <v>184</v>
      </c>
      <c r="B61" s="118">
        <f>SUM(Month!B169:B171)</f>
        <v>16160.330000000002</v>
      </c>
      <c r="C61" s="101">
        <f>SUM(Month!C169:C171)</f>
        <v>768.03</v>
      </c>
      <c r="D61" s="101">
        <f>SUM(Month!D169:D171)</f>
        <v>314.52999999999997</v>
      </c>
      <c r="E61" s="101">
        <f>SUM(Month!E169:E171)</f>
        <v>219.7</v>
      </c>
      <c r="F61" s="101">
        <f>SUM(Month!F169:F171)</f>
        <v>3501.6899999999996</v>
      </c>
      <c r="G61" s="117">
        <f>SUM(Month!G169:G171)</f>
        <v>3138.94</v>
      </c>
      <c r="H61" s="101">
        <f>SUM(Month!H169:H171)</f>
        <v>541.74</v>
      </c>
      <c r="I61" s="117">
        <f>SUM(Month!I169:I171)</f>
        <v>5279.86</v>
      </c>
      <c r="J61" s="101">
        <f>SUM(Month!J169:J171)</f>
        <v>1291.3499999999999</v>
      </c>
      <c r="K61" s="117">
        <f>SUM(Month!K169:K171)</f>
        <v>242.28</v>
      </c>
      <c r="L61" s="101">
        <f>SUM(Month!L169:L171)</f>
        <v>100.47999999999999</v>
      </c>
      <c r="M61" s="101">
        <f>SUM(Month!M169:M171)</f>
        <v>459.65</v>
      </c>
    </row>
    <row r="62" spans="1:13">
      <c r="A62" s="100" t="s">
        <v>185</v>
      </c>
      <c r="B62" s="118">
        <f>SUM(Month!B172:B174)</f>
        <v>16089.259999999998</v>
      </c>
      <c r="C62" s="101">
        <f>SUM(Month!C172:C174)</f>
        <v>676.96</v>
      </c>
      <c r="D62" s="101">
        <f>SUM(Month!D172:D174)</f>
        <v>281.99</v>
      </c>
      <c r="E62" s="101">
        <f>SUM(Month!E172:E174)</f>
        <v>243.62</v>
      </c>
      <c r="F62" s="101">
        <f>SUM(Month!F172:F174)</f>
        <v>3458.4800000000005</v>
      </c>
      <c r="G62" s="117">
        <f>SUM(Month!G172:G174)</f>
        <v>2916.2000000000003</v>
      </c>
      <c r="H62" s="101">
        <f>SUM(Month!H172:H174)</f>
        <v>937.96</v>
      </c>
      <c r="I62" s="117">
        <f>SUM(Month!I172:I174)</f>
        <v>5430.91</v>
      </c>
      <c r="J62" s="101">
        <f>SUM(Month!J172:J174)</f>
        <v>1173.72</v>
      </c>
      <c r="K62" s="117">
        <f>SUM(Month!K172:K174)</f>
        <v>215.77</v>
      </c>
      <c r="L62" s="101">
        <f>SUM(Month!L172:L174)</f>
        <v>84.25</v>
      </c>
      <c r="M62" s="101">
        <f>SUM(Month!M172:M174)</f>
        <v>337.96</v>
      </c>
    </row>
    <row r="63" spans="1:13">
      <c r="A63" s="100" t="s">
        <v>186</v>
      </c>
      <c r="B63" s="118">
        <f>SUM(Month!B175:B177)</f>
        <v>15689.96</v>
      </c>
      <c r="C63" s="101">
        <f>SUM(Month!C175:C177)</f>
        <v>677.03</v>
      </c>
      <c r="D63" s="101">
        <f>SUM(Month!D175:D177)</f>
        <v>348.25</v>
      </c>
      <c r="E63" s="101">
        <f>SUM(Month!E175:E177)</f>
        <v>275.26</v>
      </c>
      <c r="F63" s="101">
        <f>SUM(Month!F175:F177)</f>
        <v>3441.56</v>
      </c>
      <c r="G63" s="117">
        <f>SUM(Month!G175:G177)</f>
        <v>2560.1800000000003</v>
      </c>
      <c r="H63" s="101">
        <f>SUM(Month!H175:H177)</f>
        <v>849.25999999999988</v>
      </c>
      <c r="I63" s="117">
        <f>SUM(Month!I175:I177)</f>
        <v>5275.98</v>
      </c>
      <c r="J63" s="101">
        <f>SUM(Month!J175:J177)</f>
        <v>1249.0100000000002</v>
      </c>
      <c r="K63" s="117">
        <f>SUM(Month!K175:K177)</f>
        <v>183.60000000000002</v>
      </c>
      <c r="L63" s="101">
        <f>SUM(Month!L175:L177)</f>
        <v>117.80000000000001</v>
      </c>
      <c r="M63" s="101">
        <f>SUM(Month!M175:M177)</f>
        <v>346.74</v>
      </c>
    </row>
    <row r="64" spans="1:13">
      <c r="A64" s="100" t="s">
        <v>187</v>
      </c>
      <c r="B64" s="118">
        <f>SUM(Month!B178:B180)</f>
        <v>15532.94</v>
      </c>
      <c r="C64" s="101">
        <f>SUM(Month!C178:C180)</f>
        <v>722.99</v>
      </c>
      <c r="D64" s="101">
        <f>SUM(Month!D178:D180)</f>
        <v>295.95</v>
      </c>
      <c r="E64" s="101">
        <f>SUM(Month!E178:E180)</f>
        <v>293.07</v>
      </c>
      <c r="F64" s="101">
        <f>SUM(Month!F178:F180)</f>
        <v>3191.4700000000003</v>
      </c>
      <c r="G64" s="117">
        <f>SUM(Month!G178:G180)</f>
        <v>2790.5699999999997</v>
      </c>
      <c r="H64" s="101">
        <f>SUM(Month!H178:H180)</f>
        <v>641.20000000000005</v>
      </c>
      <c r="I64" s="117">
        <f>SUM(Month!I178:I180)</f>
        <v>5196.46</v>
      </c>
      <c r="J64" s="101">
        <f>SUM(Month!J178:J180)</f>
        <v>1386.48</v>
      </c>
      <c r="K64" s="117">
        <f>SUM(Month!K178:K180)</f>
        <v>162.12</v>
      </c>
      <c r="L64" s="101">
        <f>SUM(Month!L178:L180)</f>
        <v>109.65</v>
      </c>
      <c r="M64" s="101">
        <f>SUM(Month!M178:M180)</f>
        <v>345.68</v>
      </c>
    </row>
    <row r="65" spans="1:13">
      <c r="A65" s="100" t="s">
        <v>188</v>
      </c>
      <c r="B65" s="118">
        <f>SUM(Month!B181:B183)</f>
        <v>15926.7</v>
      </c>
      <c r="C65" s="101">
        <f>SUM(Month!C181:C183)</f>
        <v>549.25</v>
      </c>
      <c r="D65" s="101">
        <f>SUM(Month!D181:D183)</f>
        <v>210.1</v>
      </c>
      <c r="E65" s="101">
        <f>SUM(Month!E181:E183)</f>
        <v>245.38</v>
      </c>
      <c r="F65" s="101">
        <f>SUM(Month!F181:F183)</f>
        <v>3304.7</v>
      </c>
      <c r="G65" s="117">
        <f>SUM(Month!G181:G183)</f>
        <v>3061.46</v>
      </c>
      <c r="H65" s="101">
        <f>SUM(Month!H181:H183)</f>
        <v>531.79</v>
      </c>
      <c r="I65" s="117">
        <f>SUM(Month!I181:I183)</f>
        <v>5527.24</v>
      </c>
      <c r="J65" s="101">
        <f>SUM(Month!J181:J183)</f>
        <v>1566.6599999999999</v>
      </c>
      <c r="K65" s="117">
        <f>SUM(Month!K181:K183)</f>
        <v>138.19</v>
      </c>
      <c r="L65" s="101">
        <f>SUM(Month!L181:L183)</f>
        <v>104.80000000000001</v>
      </c>
      <c r="M65" s="101">
        <f>SUM(Month!M181:M183)</f>
        <v>380.05</v>
      </c>
    </row>
    <row r="66" spans="1:13">
      <c r="A66" s="100" t="s">
        <v>189</v>
      </c>
      <c r="B66" s="118">
        <f>SUM(Month!B184:B186)</f>
        <v>15924.09</v>
      </c>
      <c r="C66" s="101">
        <f>SUM(Month!C184:C186)</f>
        <v>538.26</v>
      </c>
      <c r="D66" s="101">
        <f>SUM(Month!D184:D186)</f>
        <v>235.93</v>
      </c>
      <c r="E66" s="101">
        <f>SUM(Month!E184:E186)</f>
        <v>281.15999999999997</v>
      </c>
      <c r="F66" s="101">
        <f>SUM(Month!F184:F186)</f>
        <v>3287.81</v>
      </c>
      <c r="G66" s="117">
        <f>SUM(Month!G184:G186)</f>
        <v>2834.69</v>
      </c>
      <c r="H66" s="101">
        <f>SUM(Month!H184:H186)</f>
        <v>960.07999999999993</v>
      </c>
      <c r="I66" s="117">
        <f>SUM(Month!I184:I186)</f>
        <v>5685.09</v>
      </c>
      <c r="J66" s="101">
        <f>SUM(Month!J184:J186)</f>
        <v>1182.97</v>
      </c>
      <c r="K66" s="117">
        <f>SUM(Month!K184:K186)</f>
        <v>183.55</v>
      </c>
      <c r="L66" s="101">
        <f>SUM(Month!L184:L186)</f>
        <v>80.210000000000008</v>
      </c>
      <c r="M66" s="101">
        <f>SUM(Month!M184:M186)</f>
        <v>282.05</v>
      </c>
    </row>
    <row r="67" spans="1:13">
      <c r="A67" s="100" t="s">
        <v>190</v>
      </c>
      <c r="B67" s="118">
        <f>SUM(Month!B187:B189)</f>
        <v>14921.810000000001</v>
      </c>
      <c r="C67" s="101">
        <f>SUM(Month!C187:C189)</f>
        <v>588.48</v>
      </c>
      <c r="D67" s="101">
        <f>SUM(Month!D187:D189)</f>
        <v>320.33999999999997</v>
      </c>
      <c r="E67" s="101">
        <f>SUM(Month!E187:E189)</f>
        <v>287.69</v>
      </c>
      <c r="F67" s="101">
        <f>SUM(Month!F187:F189)</f>
        <v>2983.18</v>
      </c>
      <c r="G67" s="117">
        <f>SUM(Month!G187:G189)</f>
        <v>2388.06</v>
      </c>
      <c r="H67" s="101">
        <f>SUM(Month!H187:H189)</f>
        <v>1083.6599999999999</v>
      </c>
      <c r="I67" s="117">
        <f>SUM(Month!I187:I189)</f>
        <v>5103.79</v>
      </c>
      <c r="J67" s="101">
        <f>SUM(Month!J187:J189)</f>
        <v>1196.0700000000002</v>
      </c>
      <c r="K67" s="117">
        <f>SUM(Month!K187:K189)</f>
        <v>184.57999999999998</v>
      </c>
      <c r="L67" s="101">
        <f>SUM(Month!L187:L189)</f>
        <v>115.57999999999998</v>
      </c>
      <c r="M67" s="101">
        <f>SUM(Month!M187:M189)</f>
        <v>287.39999999999998</v>
      </c>
    </row>
    <row r="68" spans="1:13">
      <c r="A68" s="100" t="s">
        <v>191</v>
      </c>
      <c r="B68" s="118">
        <f>SUM(Month!B190:B192)</f>
        <v>16347.14</v>
      </c>
      <c r="C68" s="101">
        <f>SUM(Month!C190:C192)</f>
        <v>785.96</v>
      </c>
      <c r="D68" s="101">
        <f>SUM(Month!D190:D192)</f>
        <v>342.34000000000003</v>
      </c>
      <c r="E68" s="101">
        <f>SUM(Month!E190:E192)</f>
        <v>242.8</v>
      </c>
      <c r="F68" s="101">
        <f>SUM(Month!F190:F192)</f>
        <v>3268.2799999999997</v>
      </c>
      <c r="G68" s="117">
        <f>SUM(Month!G190:G192)</f>
        <v>2994.75</v>
      </c>
      <c r="H68" s="101">
        <f>SUM(Month!H190:H192)</f>
        <v>846.97</v>
      </c>
      <c r="I68" s="117">
        <f>SUM(Month!I190:I192)</f>
        <v>5597.51</v>
      </c>
      <c r="J68" s="101">
        <f>SUM(Month!J190:J192)</f>
        <v>1335.24</v>
      </c>
      <c r="K68" s="117">
        <f>SUM(Month!K190:K192)</f>
        <v>130.26000000000002</v>
      </c>
      <c r="L68" s="101">
        <f>SUM(Month!L190:L192)</f>
        <v>119.19</v>
      </c>
      <c r="M68" s="101">
        <f>SUM(Month!M190:M192)</f>
        <v>367.87</v>
      </c>
    </row>
    <row r="69" spans="1:13">
      <c r="A69" s="100" t="s">
        <v>192</v>
      </c>
      <c r="B69" s="118">
        <f>SUM(Month!B193:B195)</f>
        <v>16095.429999999998</v>
      </c>
      <c r="C69" s="101">
        <f>SUM(Month!C193:C195)</f>
        <v>671.34</v>
      </c>
      <c r="D69" s="101">
        <f>SUM(Month!D193:D195)</f>
        <v>311.23</v>
      </c>
      <c r="E69" s="101">
        <f>SUM(Month!E193:E195)</f>
        <v>270.13</v>
      </c>
      <c r="F69" s="101">
        <f>SUM(Month!F193:F195)</f>
        <v>3177.64</v>
      </c>
      <c r="G69" s="117">
        <f>SUM(Month!G193:G195)</f>
        <v>3143.2999999999997</v>
      </c>
      <c r="H69" s="101">
        <f>SUM(Month!H193:H195)</f>
        <v>525.95000000000005</v>
      </c>
      <c r="I69" s="117">
        <f>SUM(Month!I193:I195)</f>
        <v>5517.99</v>
      </c>
      <c r="J69" s="101">
        <f>SUM(Month!J193:J195)</f>
        <v>1540.18</v>
      </c>
      <c r="K69" s="117">
        <f>SUM(Month!K193:K195)</f>
        <v>122.65</v>
      </c>
      <c r="L69" s="101">
        <f>SUM(Month!L193:L195)</f>
        <v>107.72999999999999</v>
      </c>
      <c r="M69" s="101">
        <f>SUM(Month!M193:M195)</f>
        <v>388.90000000000003</v>
      </c>
    </row>
    <row r="70" spans="1:13">
      <c r="A70" s="100" t="s">
        <v>193</v>
      </c>
      <c r="B70" s="118">
        <f>SUM(Month!B196:B198)</f>
        <v>15927.18</v>
      </c>
      <c r="C70" s="101">
        <f>SUM(Month!C196:C198)</f>
        <v>570.20000000000005</v>
      </c>
      <c r="D70" s="101">
        <f>SUM(Month!D196:D198)</f>
        <v>271.48</v>
      </c>
      <c r="E70" s="101">
        <f>SUM(Month!E196:E198)</f>
        <v>189.71</v>
      </c>
      <c r="F70" s="101">
        <f>SUM(Month!F196:F198)</f>
        <v>3144.7299999999996</v>
      </c>
      <c r="G70" s="117">
        <f>SUM(Month!G196:G198)</f>
        <v>2931.76</v>
      </c>
      <c r="H70" s="101">
        <f>SUM(Month!H196:H198)</f>
        <v>903.42000000000007</v>
      </c>
      <c r="I70" s="117">
        <f>SUM(Month!I196:I198)</f>
        <v>5706.28</v>
      </c>
      <c r="J70" s="101">
        <f>SUM(Month!J196:J198)</f>
        <v>1295.83</v>
      </c>
      <c r="K70" s="117">
        <f>SUM(Month!K196:K198)</f>
        <v>138.65</v>
      </c>
      <c r="L70" s="101">
        <f>SUM(Month!L196:L198)</f>
        <v>104.54</v>
      </c>
      <c r="M70" s="101">
        <f>SUM(Month!M196:M198)</f>
        <v>314.22000000000003</v>
      </c>
    </row>
    <row r="71" spans="1:13">
      <c r="A71" s="100" t="s">
        <v>194</v>
      </c>
      <c r="B71" s="118">
        <f>SUM(Month!B199:B201)</f>
        <v>15177.6</v>
      </c>
      <c r="C71" s="101">
        <f>SUM(Month!C199:C201)</f>
        <v>648.64</v>
      </c>
      <c r="D71" s="101">
        <f>SUM(Month!D199:D201)</f>
        <v>350.13</v>
      </c>
      <c r="E71" s="101">
        <f>SUM(Month!E199:E201)</f>
        <v>212.23</v>
      </c>
      <c r="F71" s="101">
        <f>SUM(Month!F199:F201)</f>
        <v>2973.6800000000003</v>
      </c>
      <c r="G71" s="117">
        <f>SUM(Month!G199:G201)</f>
        <v>2504.59</v>
      </c>
      <c r="H71" s="101">
        <f>SUM(Month!H199:H201)</f>
        <v>1095.79</v>
      </c>
      <c r="I71" s="117">
        <f>SUM(Month!I199:I201)</f>
        <v>5440.61</v>
      </c>
      <c r="J71" s="101">
        <f>SUM(Month!J199:J201)</f>
        <v>1048.33</v>
      </c>
      <c r="K71" s="117">
        <f>SUM(Month!K199:K201)</f>
        <v>179.47</v>
      </c>
      <c r="L71" s="101">
        <f>SUM(Month!L199:L201)</f>
        <v>99.87</v>
      </c>
      <c r="M71" s="101">
        <f>SUM(Month!M199:M201)</f>
        <v>312.27</v>
      </c>
    </row>
    <row r="72" spans="1:13">
      <c r="A72" s="100" t="s">
        <v>195</v>
      </c>
      <c r="B72" s="118">
        <f>SUM(Month!B202:B204)</f>
        <v>16044.16</v>
      </c>
      <c r="C72" s="101">
        <f>SUM(Month!C202:C204)</f>
        <v>661.42</v>
      </c>
      <c r="D72" s="101">
        <f>SUM(Month!D202:D204)</f>
        <v>330.28000000000003</v>
      </c>
      <c r="E72" s="101">
        <f>SUM(Month!E202:E204)</f>
        <v>198.8</v>
      </c>
      <c r="F72" s="101">
        <f>SUM(Month!F202:F204)</f>
        <v>3163.02</v>
      </c>
      <c r="G72" s="117">
        <f>SUM(Month!G202:G204)</f>
        <v>2783.5299999999997</v>
      </c>
      <c r="H72" s="101">
        <f>SUM(Month!H202:H204)</f>
        <v>744.59</v>
      </c>
      <c r="I72" s="117">
        <f>SUM(Month!I202:I204)</f>
        <v>5658.66</v>
      </c>
      <c r="J72" s="101">
        <f>SUM(Month!J202:J204)</f>
        <v>1436.41</v>
      </c>
      <c r="K72" s="117">
        <f>SUM(Month!K202:K204)</f>
        <v>148.70999999999998</v>
      </c>
      <c r="L72" s="101">
        <f>SUM(Month!L202:L204)</f>
        <v>148.74</v>
      </c>
      <c r="M72" s="101">
        <f>SUM(Month!M202:M204)</f>
        <v>372.83</v>
      </c>
    </row>
    <row r="73" spans="1:13">
      <c r="A73" s="100" t="s">
        <v>196</v>
      </c>
      <c r="B73" s="118">
        <f>SUM(Month!B205:B207)</f>
        <v>16063.32</v>
      </c>
      <c r="C73" s="101">
        <f>SUM(Month!C205:C207)</f>
        <v>607.88</v>
      </c>
      <c r="D73" s="101">
        <f>SUM(Month!D205:D207)</f>
        <v>281.14999999999998</v>
      </c>
      <c r="E73" s="101">
        <f>SUM(Month!E205:E207)</f>
        <v>216.87</v>
      </c>
      <c r="F73" s="101">
        <f>SUM(Month!F205:F207)</f>
        <v>3103.07</v>
      </c>
      <c r="G73" s="117">
        <f>SUM(Month!G205:G207)</f>
        <v>3280.3</v>
      </c>
      <c r="H73" s="101">
        <f>SUM(Month!H205:H207)</f>
        <v>542.48</v>
      </c>
      <c r="I73" s="117">
        <f>SUM(Month!I205:I207)</f>
        <v>5701.34</v>
      </c>
      <c r="J73" s="101">
        <f>SUM(Month!J205:J207)</f>
        <v>1457.8600000000001</v>
      </c>
      <c r="K73" s="117">
        <f>SUM(Month!K205:K207)</f>
        <v>106.05</v>
      </c>
      <c r="L73" s="101">
        <f>SUM(Month!L205:L207)</f>
        <v>102.37</v>
      </c>
      <c r="M73" s="101">
        <f>SUM(Month!M205:M207)</f>
        <v>392.24999999999994</v>
      </c>
    </row>
    <row r="74" spans="1:13">
      <c r="A74" s="100" t="s">
        <v>197</v>
      </c>
      <c r="B74" s="118">
        <f>SUM(Month!B208:B210)</f>
        <v>16125.12</v>
      </c>
      <c r="C74" s="101">
        <f>SUM(Month!C208:C210)</f>
        <v>666.96</v>
      </c>
      <c r="D74" s="101">
        <f>SUM(Month!D208:D210)</f>
        <v>331.29</v>
      </c>
      <c r="E74" s="101">
        <f>SUM(Month!E208:E210)</f>
        <v>247.55</v>
      </c>
      <c r="F74" s="101">
        <f>SUM(Month!F208:F210)</f>
        <v>3086.25</v>
      </c>
      <c r="G74" s="117">
        <f>SUM(Month!G208:G210)</f>
        <v>2652.29</v>
      </c>
      <c r="H74" s="101">
        <f>SUM(Month!H208:H210)</f>
        <v>1157.53</v>
      </c>
      <c r="I74" s="117">
        <f>SUM(Month!I208:I210)</f>
        <v>5989.73</v>
      </c>
      <c r="J74" s="101">
        <f>SUM(Month!J208:J210)</f>
        <v>1171.78</v>
      </c>
      <c r="K74" s="117">
        <f>SUM(Month!K208:K210)</f>
        <v>90.73</v>
      </c>
      <c r="L74" s="101">
        <f>SUM(Month!L208:L210)</f>
        <v>88.19</v>
      </c>
      <c r="M74" s="101">
        <f>SUM(Month!M208:M210)</f>
        <v>332.39</v>
      </c>
    </row>
    <row r="75" spans="1:13">
      <c r="A75" s="100" t="s">
        <v>198</v>
      </c>
      <c r="B75" s="118">
        <f>SUM(Month!B211:B213)</f>
        <v>15625.419999999998</v>
      </c>
      <c r="C75" s="101">
        <f>SUM(Month!C211:C213)</f>
        <v>903.23</v>
      </c>
      <c r="D75" s="101">
        <f>SUM(Month!D211:D213)</f>
        <v>363.15</v>
      </c>
      <c r="E75" s="101">
        <f>SUM(Month!E211:E213)</f>
        <v>191.73000000000002</v>
      </c>
      <c r="F75" s="101">
        <f>SUM(Month!F211:F213)</f>
        <v>2893.25</v>
      </c>
      <c r="G75" s="117">
        <f>SUM(Month!G211:G213)</f>
        <v>2577.92</v>
      </c>
      <c r="H75" s="101">
        <f>SUM(Month!H211:H213)</f>
        <v>1163.5900000000001</v>
      </c>
      <c r="I75" s="117">
        <f>SUM(Month!I211:I213)</f>
        <v>5665.45</v>
      </c>
      <c r="J75" s="101">
        <f>SUM(Month!J211:J213)</f>
        <v>1023.6099999999999</v>
      </c>
      <c r="K75" s="117">
        <f>SUM(Month!K211:K213)</f>
        <v>145.44</v>
      </c>
      <c r="L75" s="101">
        <f>SUM(Month!L211:L213)</f>
        <v>101.11</v>
      </c>
      <c r="M75" s="101">
        <f>SUM(Month!M211:M213)</f>
        <v>338.17</v>
      </c>
    </row>
    <row r="76" spans="1:13">
      <c r="A76" s="100" t="s">
        <v>199</v>
      </c>
      <c r="B76" s="118">
        <f>SUM(Month!B214:B216)</f>
        <v>16323.18</v>
      </c>
      <c r="C76" s="101">
        <f>SUM(Month!C214:C216)</f>
        <v>689.1099999999999</v>
      </c>
      <c r="D76" s="101">
        <f>SUM(Month!D214:D216)</f>
        <v>369.8</v>
      </c>
      <c r="E76" s="101">
        <f>SUM(Month!E214:E216)</f>
        <v>326.77999999999997</v>
      </c>
      <c r="F76" s="101">
        <f>SUM(Month!F214:F216)</f>
        <v>3076.1</v>
      </c>
      <c r="G76" s="117">
        <f>SUM(Month!G214:G216)</f>
        <v>2758.45</v>
      </c>
      <c r="H76" s="101">
        <f>SUM(Month!H214:H216)</f>
        <v>697.74</v>
      </c>
      <c r="I76" s="117">
        <f>SUM(Month!I214:I216)</f>
        <v>5998</v>
      </c>
      <c r="J76" s="101">
        <f>SUM(Month!J214:J216)</f>
        <v>1601.2</v>
      </c>
      <c r="K76" s="117">
        <f>SUM(Month!K214:K216)</f>
        <v>72.039999999999992</v>
      </c>
      <c r="L76" s="101">
        <f>SUM(Month!L214:L216)</f>
        <v>104.46000000000001</v>
      </c>
      <c r="M76" s="101">
        <f>SUM(Month!M214:M216)</f>
        <v>404.78</v>
      </c>
    </row>
    <row r="77" spans="1:13">
      <c r="A77" s="100" t="s">
        <v>200</v>
      </c>
      <c r="B77" s="118">
        <f>SUM(Month!B217:B219)</f>
        <v>16267.93</v>
      </c>
      <c r="C77" s="101">
        <f>SUM(Month!C217:C219)</f>
        <v>726.66</v>
      </c>
      <c r="D77" s="101">
        <f>SUM(Month!D217:D219)</f>
        <v>309.65999999999997</v>
      </c>
      <c r="E77" s="101">
        <f>SUM(Month!E217:E219)</f>
        <v>253.45</v>
      </c>
      <c r="F77" s="101">
        <f>SUM(Month!F217:F219)</f>
        <v>3072.4300000000003</v>
      </c>
      <c r="G77" s="117">
        <f>SUM(Month!G217:G219)</f>
        <v>3140.8900000000003</v>
      </c>
      <c r="H77" s="101">
        <f>SUM(Month!H217:H219)</f>
        <v>514.80999999999995</v>
      </c>
      <c r="I77" s="117">
        <f>SUM(Month!I217:I219)</f>
        <v>5636.21</v>
      </c>
      <c r="J77" s="101">
        <f>SUM(Month!J217:J219)</f>
        <v>1736.58</v>
      </c>
      <c r="K77" s="117">
        <f>SUM(Month!K217:K219)</f>
        <v>94.4</v>
      </c>
      <c r="L77" s="101">
        <f>SUM(Month!L217:L219)</f>
        <v>101.09</v>
      </c>
      <c r="M77" s="101">
        <f>SUM(Month!M217:M219)</f>
        <v>415.53</v>
      </c>
    </row>
    <row r="78" spans="1:13">
      <c r="A78" s="100" t="s">
        <v>201</v>
      </c>
      <c r="B78" s="118">
        <f>SUM(Month!B220:B222)</f>
        <v>16567.419999999998</v>
      </c>
      <c r="C78" s="101">
        <f>SUM(Month!C220:C222)</f>
        <v>851.1</v>
      </c>
      <c r="D78" s="101">
        <f>SUM(Month!D220:D222)</f>
        <v>357.03999999999996</v>
      </c>
      <c r="E78" s="101">
        <f>SUM(Month!E220:E222)</f>
        <v>796.21</v>
      </c>
      <c r="F78" s="101">
        <f>SUM(Month!F220:F222)</f>
        <v>2840.26</v>
      </c>
      <c r="G78" s="117">
        <f>SUM(Month!G220:G222)</f>
        <v>2849.39</v>
      </c>
      <c r="H78" s="101">
        <f>SUM(Month!H220:H222)</f>
        <v>577.66000000000008</v>
      </c>
      <c r="I78" s="117">
        <f>SUM(Month!I220:I222)</f>
        <v>6106.16</v>
      </c>
      <c r="J78" s="101">
        <f>SUM(Month!J220:J222)</f>
        <v>1286.19</v>
      </c>
      <c r="K78" s="117">
        <f>SUM(Month!K220:K222)</f>
        <v>108.21000000000001</v>
      </c>
      <c r="L78" s="101">
        <f>SUM(Month!L220:L222)</f>
        <v>100.95</v>
      </c>
      <c r="M78" s="101">
        <f>SUM(Month!M220:M222)</f>
        <v>305.8</v>
      </c>
    </row>
    <row r="79" spans="1:13">
      <c r="A79" s="100" t="s">
        <v>202</v>
      </c>
      <c r="B79" s="118">
        <f>SUM(Month!B223:B225)</f>
        <v>16079.490000000002</v>
      </c>
      <c r="C79" s="101">
        <f>SUM(Month!C223:C225)</f>
        <v>818.96</v>
      </c>
      <c r="D79" s="101">
        <f>SUM(Month!D223:D225)</f>
        <v>431.88</v>
      </c>
      <c r="E79" s="101">
        <f>SUM(Month!E223:E225)</f>
        <v>407.89</v>
      </c>
      <c r="F79" s="101">
        <f>SUM(Month!F223:F225)</f>
        <v>2877.17</v>
      </c>
      <c r="G79" s="117">
        <f>SUM(Month!G223:G225)</f>
        <v>2536.2200000000003</v>
      </c>
      <c r="H79" s="101">
        <f>SUM(Month!H223:H225)</f>
        <v>1227.4099999999999</v>
      </c>
      <c r="I79" s="117">
        <f>SUM(Month!I223:I225)</f>
        <v>5889.02</v>
      </c>
      <c r="J79" s="101">
        <f>SUM(Month!J223:J225)</f>
        <v>946.52</v>
      </c>
      <c r="K79" s="117">
        <f>SUM(Month!K223:K225)</f>
        <v>141.59</v>
      </c>
      <c r="L79" s="101">
        <f>SUM(Month!L223:L225)</f>
        <v>96.61999999999999</v>
      </c>
      <c r="M79" s="101">
        <f>SUM(Month!M223:M225)</f>
        <v>273.92</v>
      </c>
    </row>
    <row r="80" spans="1:13">
      <c r="A80" s="100" t="s">
        <v>203</v>
      </c>
      <c r="B80" s="118">
        <f>SUM(Month!B226:B228)</f>
        <v>16539.09</v>
      </c>
      <c r="C80" s="101">
        <f>SUM(Month!C226:C228)</f>
        <v>765.44</v>
      </c>
      <c r="D80" s="101">
        <f>SUM(Month!D226:D228)</f>
        <v>400.53</v>
      </c>
      <c r="E80" s="101">
        <f>SUM(Month!E226:E228)</f>
        <v>340.04</v>
      </c>
      <c r="F80" s="101">
        <f>SUM(Month!F226:F228)</f>
        <v>3072.45</v>
      </c>
      <c r="G80" s="117">
        <f>SUM(Month!G226:G228)</f>
        <v>2888</v>
      </c>
      <c r="H80" s="101">
        <f>SUM(Month!H226:H228)</f>
        <v>635.61</v>
      </c>
      <c r="I80" s="117">
        <f>SUM(Month!I226:I228)</f>
        <v>6138.24</v>
      </c>
      <c r="J80" s="101">
        <f>SUM(Month!J226:J228)</f>
        <v>1641.23</v>
      </c>
      <c r="K80" s="117">
        <f>SUM(Month!K226:K228)</f>
        <v>107.75999999999999</v>
      </c>
      <c r="L80" s="101">
        <f>SUM(Month!L226:L228)</f>
        <v>98.149999999999991</v>
      </c>
      <c r="M80" s="101">
        <f>SUM(Month!M226:M228)</f>
        <v>376.57</v>
      </c>
    </row>
    <row r="81" spans="1:13">
      <c r="A81" s="100" t="s">
        <v>204</v>
      </c>
      <c r="B81" s="118">
        <f>SUM(Month!B229:B231)</f>
        <v>16800.29</v>
      </c>
      <c r="C81" s="101">
        <f>SUM(Month!C229:C231)</f>
        <v>731.48</v>
      </c>
      <c r="D81" s="101">
        <f>SUM(Month!D229:D231)</f>
        <v>378.66999999999996</v>
      </c>
      <c r="E81" s="101">
        <f>SUM(Month!E229:E231)</f>
        <v>270.97999999999996</v>
      </c>
      <c r="F81" s="101">
        <f>SUM(Month!F229:F231)</f>
        <v>3013.9300000000003</v>
      </c>
      <c r="G81" s="117">
        <f>SUM(Month!G229:G231)</f>
        <v>3317.71</v>
      </c>
      <c r="H81" s="101">
        <f>SUM(Month!H229:H231)</f>
        <v>545.88</v>
      </c>
      <c r="I81" s="117">
        <f>SUM(Month!I229:I231)</f>
        <v>6107.36</v>
      </c>
      <c r="J81" s="101">
        <f>SUM(Month!J229:J231)</f>
        <v>1717.1399999999999</v>
      </c>
      <c r="K81" s="117">
        <f>SUM(Month!K229:K231)</f>
        <v>107.9</v>
      </c>
      <c r="L81" s="101">
        <f>SUM(Month!L229:L231)</f>
        <v>112.47</v>
      </c>
      <c r="M81" s="101">
        <f>SUM(Month!M229:M231)</f>
        <v>399.40999999999997</v>
      </c>
    </row>
    <row r="82" spans="1:13">
      <c r="A82" s="100" t="s">
        <v>205</v>
      </c>
      <c r="B82" s="118">
        <f>SUM(Month!B232:B234)</f>
        <v>16721.32</v>
      </c>
      <c r="C82" s="101">
        <f>SUM(Month!C232:C234)</f>
        <v>744.61000000000013</v>
      </c>
      <c r="D82" s="101">
        <f>SUM(Month!D232:D234)</f>
        <v>437.44</v>
      </c>
      <c r="E82" s="101">
        <f>SUM(Month!E232:E234)</f>
        <v>321.67999999999995</v>
      </c>
      <c r="F82" s="101">
        <f>SUM(Month!F232:F234)</f>
        <v>2987.6</v>
      </c>
      <c r="G82" s="117">
        <f>SUM(Month!G232:G234)</f>
        <v>2757.49</v>
      </c>
      <c r="H82" s="101">
        <f>SUM(Month!H232:H234)</f>
        <v>1027.8900000000001</v>
      </c>
      <c r="I82" s="117">
        <f>SUM(Month!I232:I234)</f>
        <v>6403.88</v>
      </c>
      <c r="J82" s="101">
        <f>SUM(Month!J232:J234)</f>
        <v>1332.54</v>
      </c>
      <c r="K82" s="117">
        <f>SUM(Month!K232:K234)</f>
        <v>78.78</v>
      </c>
      <c r="L82" s="101">
        <f>SUM(Month!L232:L234)</f>
        <v>100.31</v>
      </c>
      <c r="M82" s="101">
        <f>SUM(Month!M232:M234)</f>
        <v>277.49</v>
      </c>
    </row>
    <row r="83" spans="1:13">
      <c r="A83" s="100" t="s">
        <v>206</v>
      </c>
      <c r="B83" s="118">
        <f>SUM(Month!B235:B237)</f>
        <v>15964.63</v>
      </c>
      <c r="C83" s="101">
        <f>SUM(Month!C235:C237)</f>
        <v>832.94</v>
      </c>
      <c r="D83" s="101">
        <f>SUM(Month!D235:D237)</f>
        <v>441.2</v>
      </c>
      <c r="E83" s="101">
        <f>SUM(Month!E235:E237)</f>
        <v>280.56</v>
      </c>
      <c r="F83" s="101">
        <f>SUM(Month!F235:F237)</f>
        <v>2815</v>
      </c>
      <c r="G83" s="117">
        <f>SUM(Month!G235:G237)</f>
        <v>2798.92</v>
      </c>
      <c r="H83" s="101">
        <f>SUM(Month!H235:H237)</f>
        <v>849.04</v>
      </c>
      <c r="I83" s="117">
        <f>SUM(Month!I235:I237)</f>
        <v>5948.26</v>
      </c>
      <c r="J83" s="101">
        <f>SUM(Month!J235:J237)</f>
        <v>1121.1400000000001</v>
      </c>
      <c r="K83" s="117">
        <f>SUM(Month!K235:K237)</f>
        <v>96.77000000000001</v>
      </c>
      <c r="L83" s="101">
        <f>SUM(Month!L235:L237)</f>
        <v>95.18</v>
      </c>
      <c r="M83" s="101">
        <f>SUM(Month!M235:M237)</f>
        <v>356.12</v>
      </c>
    </row>
    <row r="84" spans="1:13">
      <c r="A84" s="100" t="s">
        <v>207</v>
      </c>
      <c r="B84" s="118">
        <f>SUM(Month!B238:B240)</f>
        <v>17167.920000000002</v>
      </c>
      <c r="C84" s="101">
        <f>SUM(Month!C238:C240)</f>
        <v>767.97</v>
      </c>
      <c r="D84" s="101">
        <f>SUM(Month!D238:D240)</f>
        <v>435.6</v>
      </c>
      <c r="E84" s="101">
        <f>SUM(Month!E238:E240)</f>
        <v>341.11</v>
      </c>
      <c r="F84" s="101">
        <f>SUM(Month!F238:F240)</f>
        <v>3063.39</v>
      </c>
      <c r="G84" s="117">
        <f>SUM(Month!G238:G240)</f>
        <v>3280.92</v>
      </c>
      <c r="H84" s="101">
        <f>SUM(Month!H238:H240)</f>
        <v>569.88</v>
      </c>
      <c r="I84" s="117">
        <f>SUM(Month!I238:I240)</f>
        <v>6279.7099999999991</v>
      </c>
      <c r="J84" s="101">
        <f>SUM(Month!J238:J240)</f>
        <v>1526.5</v>
      </c>
      <c r="K84" s="117">
        <f>SUM(Month!K238:K240)</f>
        <v>140.71</v>
      </c>
      <c r="L84" s="101">
        <f>SUM(Month!L238:L240)</f>
        <v>102.89</v>
      </c>
      <c r="M84" s="101">
        <f>SUM(Month!M238:M240)</f>
        <v>449.35</v>
      </c>
    </row>
    <row r="85" spans="1:13">
      <c r="A85" s="100" t="s">
        <v>208</v>
      </c>
      <c r="B85" s="118">
        <f>SUM(Month!B241:B243)</f>
        <v>17359.95</v>
      </c>
      <c r="C85" s="101">
        <f>SUM(Month!C241:C243)</f>
        <v>852.01</v>
      </c>
      <c r="D85" s="101">
        <f>SUM(Month!D241:D243)</f>
        <v>391.03000000000003</v>
      </c>
      <c r="E85" s="101">
        <f>SUM(Month!E241:E243)</f>
        <v>348.32</v>
      </c>
      <c r="F85" s="101">
        <f>SUM(Month!F241:F243)</f>
        <v>2972.2400000000002</v>
      </c>
      <c r="G85" s="117">
        <f>SUM(Month!G241:G243)</f>
        <v>3466.74</v>
      </c>
      <c r="H85" s="101">
        <f>SUM(Month!H241:H243)</f>
        <v>458.1</v>
      </c>
      <c r="I85" s="117">
        <f>SUM(Month!I241:I243)</f>
        <v>6265.46</v>
      </c>
      <c r="J85" s="101">
        <f>SUM(Month!J241:J243)</f>
        <v>1692.02</v>
      </c>
      <c r="K85" s="117">
        <f>SUM(Month!K241:K243)</f>
        <v>138.03</v>
      </c>
      <c r="L85" s="101">
        <f>SUM(Month!L241:L243)</f>
        <v>111.31</v>
      </c>
      <c r="M85" s="101">
        <f>SUM(Month!M241:M243)</f>
        <v>421.93000000000006</v>
      </c>
    </row>
    <row r="86" spans="1:13">
      <c r="A86" s="100" t="s">
        <v>209</v>
      </c>
      <c r="B86" s="118">
        <f>SUM(Month!B244:B246)</f>
        <v>16967.599999999999</v>
      </c>
      <c r="C86" s="101">
        <f>SUM(Month!C244:C246)</f>
        <v>743.29</v>
      </c>
      <c r="D86" s="101">
        <f>SUM(Month!D244:D246)</f>
        <v>399.70999999999992</v>
      </c>
      <c r="E86" s="101">
        <f>SUM(Month!E244:E246)</f>
        <v>354.53999999999996</v>
      </c>
      <c r="F86" s="101">
        <f>SUM(Month!F244:F246)</f>
        <v>2942.78</v>
      </c>
      <c r="G86" s="117">
        <f>SUM(Month!G244:G246)</f>
        <v>2900.78</v>
      </c>
      <c r="H86" s="101">
        <f>SUM(Month!H244:H246)</f>
        <v>909.22</v>
      </c>
      <c r="I86" s="117">
        <f>SUM(Month!I244:I246)</f>
        <v>6482.49</v>
      </c>
      <c r="J86" s="101">
        <f>SUM(Month!J244:J246)</f>
        <v>1378.8400000000001</v>
      </c>
      <c r="K86" s="117">
        <f>SUM(Month!K244:K246)</f>
        <v>118.38999999999999</v>
      </c>
      <c r="L86" s="101">
        <f>SUM(Month!L244:L246)</f>
        <v>104.47</v>
      </c>
      <c r="M86" s="101">
        <f>SUM(Month!M244:M246)</f>
        <v>404.42999999999995</v>
      </c>
    </row>
    <row r="87" spans="1:13">
      <c r="A87" s="100" t="s">
        <v>210</v>
      </c>
      <c r="B87" s="118">
        <f>SUM(Month!B247:B249)</f>
        <v>15770.15</v>
      </c>
      <c r="C87" s="101">
        <f>SUM(Month!C247:C249)</f>
        <v>852.57999999999993</v>
      </c>
      <c r="D87" s="101">
        <f>SUM(Month!D247:D249)</f>
        <v>374.64</v>
      </c>
      <c r="E87" s="101">
        <f>SUM(Month!E247:E249)</f>
        <v>339.23</v>
      </c>
      <c r="F87" s="101">
        <f>SUM(Month!F247:F249)</f>
        <v>2698.71</v>
      </c>
      <c r="G87" s="117">
        <f>SUM(Month!G247:G249)</f>
        <v>2755.9700000000003</v>
      </c>
      <c r="H87" s="101">
        <f>SUM(Month!H247:H249)</f>
        <v>1233.95</v>
      </c>
      <c r="I87" s="117">
        <f>SUM(Month!I247:I249)</f>
        <v>5831.2</v>
      </c>
      <c r="J87" s="101">
        <f>SUM(Month!J247:J249)</f>
        <v>899.57</v>
      </c>
      <c r="K87" s="117">
        <f>SUM(Month!K247:K249)</f>
        <v>132.94</v>
      </c>
      <c r="L87" s="101">
        <f>SUM(Month!L247:L249)</f>
        <v>91.47</v>
      </c>
      <c r="M87" s="101">
        <f>SUM(Month!M247:M249)</f>
        <v>313.75</v>
      </c>
    </row>
    <row r="88" spans="1:13">
      <c r="A88" s="100" t="s">
        <v>211</v>
      </c>
      <c r="B88" s="118">
        <f>SUM(Month!B250:B252)</f>
        <v>17022.21</v>
      </c>
      <c r="C88" s="101">
        <f>SUM(Month!C250:C252)</f>
        <v>868.92000000000007</v>
      </c>
      <c r="D88" s="101">
        <f>SUM(Month!D250:D252)</f>
        <v>366.47</v>
      </c>
      <c r="E88" s="101">
        <f>SUM(Month!E250:E252)</f>
        <v>257.05</v>
      </c>
      <c r="F88" s="101">
        <f>SUM(Month!F250:F252)</f>
        <v>3010.28</v>
      </c>
      <c r="G88" s="117">
        <f>SUM(Month!G250:G252)</f>
        <v>3151.04</v>
      </c>
      <c r="H88" s="101">
        <f>SUM(Month!H250:H252)</f>
        <v>609.76</v>
      </c>
      <c r="I88" s="117">
        <f>SUM(Month!I250:I252)</f>
        <v>6410.85</v>
      </c>
      <c r="J88" s="101">
        <f>SUM(Month!J250:J252)</f>
        <v>1406.22</v>
      </c>
      <c r="K88" s="117">
        <f>SUM(Month!K250:K252)</f>
        <v>108.15</v>
      </c>
      <c r="L88" s="101">
        <f>SUM(Month!L250:L252)</f>
        <v>100.13</v>
      </c>
      <c r="M88" s="101">
        <f>SUM(Month!M250:M252)</f>
        <v>428.28</v>
      </c>
    </row>
    <row r="89" spans="1:13">
      <c r="A89" s="100" t="s">
        <v>212</v>
      </c>
      <c r="B89" s="118">
        <f>SUM(Month!B253:B255)</f>
        <v>17107.699999999997</v>
      </c>
      <c r="C89" s="101">
        <f>SUM(Month!C253:C255)</f>
        <v>770.64</v>
      </c>
      <c r="D89" s="101">
        <f>SUM(Month!D253:D255)</f>
        <v>328.35</v>
      </c>
      <c r="E89" s="101">
        <f>SUM(Month!E253:E255)</f>
        <v>297.13</v>
      </c>
      <c r="F89" s="101">
        <f>SUM(Month!F253:F255)</f>
        <v>2937.1400000000003</v>
      </c>
      <c r="G89" s="117">
        <f>SUM(Month!G253:G255)</f>
        <v>3416.71</v>
      </c>
      <c r="H89" s="101">
        <f>SUM(Month!H253:H255)</f>
        <v>599.42999999999995</v>
      </c>
      <c r="I89" s="117">
        <f>SUM(Month!I253:I255)</f>
        <v>6171.68</v>
      </c>
      <c r="J89" s="101">
        <f>SUM(Month!J253:J255)</f>
        <v>1624.47</v>
      </c>
      <c r="K89" s="117">
        <f>SUM(Month!K253:K255)</f>
        <v>145.69999999999999</v>
      </c>
      <c r="L89" s="101">
        <f>SUM(Month!L253:L255)</f>
        <v>91.56</v>
      </c>
      <c r="M89" s="101">
        <f>SUM(Month!M253:M255)</f>
        <v>467.14</v>
      </c>
    </row>
    <row r="90" spans="1:13">
      <c r="A90" s="100" t="s">
        <v>213</v>
      </c>
      <c r="B90" s="118">
        <f>SUM(Month!B256:B258)</f>
        <v>16636.48</v>
      </c>
      <c r="C90" s="101">
        <f>SUM(Month!C256:C258)</f>
        <v>672.55</v>
      </c>
      <c r="D90" s="101">
        <f>SUM(Month!D256:D258)</f>
        <v>376.44000000000005</v>
      </c>
      <c r="E90" s="101">
        <f>SUM(Month!E256:E258)</f>
        <v>287.38</v>
      </c>
      <c r="F90" s="101">
        <f>SUM(Month!F256:F258)</f>
        <v>2937.87</v>
      </c>
      <c r="G90" s="117">
        <f>SUM(Month!G256:G258)</f>
        <v>2953.4399999999996</v>
      </c>
      <c r="H90" s="101">
        <f>SUM(Month!H256:H258)</f>
        <v>1046.27</v>
      </c>
      <c r="I90" s="117">
        <f>SUM(Month!I256:I258)</f>
        <v>6389.3899999999994</v>
      </c>
      <c r="J90" s="101">
        <f>SUM(Month!J256:J258)</f>
        <v>1140.0900000000001</v>
      </c>
      <c r="K90" s="117">
        <f>SUM(Month!K256:K258)</f>
        <v>119.78</v>
      </c>
      <c r="L90" s="101">
        <f>SUM(Month!L256:L258)</f>
        <v>86.31</v>
      </c>
      <c r="M90" s="101">
        <f>SUM(Month!M256:M258)</f>
        <v>392.28999999999996</v>
      </c>
    </row>
    <row r="91" spans="1:13">
      <c r="A91" s="100" t="s">
        <v>214</v>
      </c>
      <c r="B91" s="118">
        <f>SUM(Month!B259:B261)</f>
        <v>15795.73</v>
      </c>
      <c r="C91" s="101">
        <f>SUM(Month!C259:C261)</f>
        <v>810.27</v>
      </c>
      <c r="D91" s="101">
        <f>SUM(Month!D259:D261)</f>
        <v>344.86</v>
      </c>
      <c r="E91" s="101">
        <f>SUM(Month!E259:E261)</f>
        <v>298.82</v>
      </c>
      <c r="F91" s="101">
        <f>SUM(Month!F259:F261)</f>
        <v>2824.51</v>
      </c>
      <c r="G91" s="117">
        <f>SUM(Month!G259:G261)</f>
        <v>2918.2799999999997</v>
      </c>
      <c r="H91" s="101">
        <f>SUM(Month!H259:H261)</f>
        <v>983.06999999999994</v>
      </c>
      <c r="I91" s="117">
        <f>SUM(Month!I259:I261)</f>
        <v>5732.5599999999995</v>
      </c>
      <c r="J91" s="101">
        <f>SUM(Month!J259:J261)</f>
        <v>1052.1199999999999</v>
      </c>
      <c r="K91" s="117">
        <f>SUM(Month!K259:K261)</f>
        <v>58.059999999999995</v>
      </c>
      <c r="L91" s="101">
        <f>SUM(Month!L259:L261)</f>
        <v>100.94</v>
      </c>
      <c r="M91" s="101">
        <f>SUM(Month!M259:M261)</f>
        <v>399.15</v>
      </c>
    </row>
    <row r="92" spans="1:13">
      <c r="A92" s="100" t="s">
        <v>215</v>
      </c>
      <c r="B92" s="118">
        <f>SUM(Month!B262:B264)</f>
        <v>16710.96</v>
      </c>
      <c r="C92" s="101">
        <f>SUM(Month!C262:C264)</f>
        <v>803.75999999999988</v>
      </c>
      <c r="D92" s="101">
        <f>SUM(Month!D262:D264)</f>
        <v>333.98</v>
      </c>
      <c r="E92" s="101">
        <f>SUM(Month!E262:E264)</f>
        <v>362.85</v>
      </c>
      <c r="F92" s="101">
        <f>SUM(Month!F262:F264)</f>
        <v>2981.02</v>
      </c>
      <c r="G92" s="117">
        <f>SUM(Month!G262:G264)</f>
        <v>3233.82</v>
      </c>
      <c r="H92" s="101">
        <f>SUM(Month!H262:H264)</f>
        <v>652.54999999999995</v>
      </c>
      <c r="I92" s="117">
        <f>SUM(Month!I262:I264)</f>
        <v>6037.1399999999994</v>
      </c>
      <c r="J92" s="101">
        <f>SUM(Month!J262:J264)</f>
        <v>1473.8200000000002</v>
      </c>
      <c r="K92" s="117">
        <f>SUM(Month!K262:K264)</f>
        <v>45.57</v>
      </c>
      <c r="L92" s="101">
        <f>SUM(Month!L262:L264)</f>
        <v>94.44</v>
      </c>
      <c r="M92" s="101">
        <f>SUM(Month!M262:M264)</f>
        <v>425.55</v>
      </c>
    </row>
    <row r="93" spans="1:13">
      <c r="A93" s="100" t="s">
        <v>216</v>
      </c>
      <c r="B93" s="118">
        <f>SUM(Month!B265:B267)</f>
        <v>15956.830000000002</v>
      </c>
      <c r="C93" s="101">
        <f>SUM(Month!C265:C267)</f>
        <v>552.79999999999995</v>
      </c>
      <c r="D93" s="101">
        <f>SUM(Month!D265:D267)</f>
        <v>214.09</v>
      </c>
      <c r="E93" s="101">
        <f>SUM(Month!E265:E267)</f>
        <v>335.14</v>
      </c>
      <c r="F93" s="101">
        <f>SUM(Month!F265:F267)</f>
        <v>2955.42</v>
      </c>
      <c r="G93" s="117">
        <f>SUM(Month!G265:G267)</f>
        <v>3102.1</v>
      </c>
      <c r="H93" s="101">
        <f>SUM(Month!H265:H267)</f>
        <v>637.06999999999994</v>
      </c>
      <c r="I93" s="117">
        <f>SUM(Month!I265:I267)</f>
        <v>5948.02</v>
      </c>
      <c r="J93" s="101">
        <f>SUM(Month!J265:J267)</f>
        <v>1389.59</v>
      </c>
      <c r="K93" s="117">
        <f>SUM(Month!K265:K267)</f>
        <v>48.62</v>
      </c>
      <c r="L93" s="101">
        <f>SUM(Month!L265:L267)</f>
        <v>83.27</v>
      </c>
      <c r="M93" s="101">
        <f>SUM(Month!M265:M267)</f>
        <v>465.56000000000006</v>
      </c>
    </row>
    <row r="94" spans="1:13">
      <c r="A94" s="100" t="s">
        <v>217</v>
      </c>
      <c r="B94" s="118">
        <f>SUM(Month!B268:B270)</f>
        <v>15716.16</v>
      </c>
      <c r="C94" s="101">
        <f>SUM(Month!C268:C270)</f>
        <v>728.81</v>
      </c>
      <c r="D94" s="101">
        <f>SUM(Month!D268:D270)</f>
        <v>112.91999999999999</v>
      </c>
      <c r="E94" s="101">
        <f>SUM(Month!E268:E270)</f>
        <v>269.61</v>
      </c>
      <c r="F94" s="101">
        <f>SUM(Month!F268:F270)</f>
        <v>3013.19</v>
      </c>
      <c r="G94" s="117">
        <f>SUM(Month!G268:G270)</f>
        <v>2817.4300000000003</v>
      </c>
      <c r="H94" s="101">
        <f>SUM(Month!H268:H270)</f>
        <v>1063.0999999999999</v>
      </c>
      <c r="I94" s="117">
        <f>SUM(Month!I268:I270)</f>
        <v>5772.47</v>
      </c>
      <c r="J94" s="101">
        <f>SUM(Month!J268:J270)</f>
        <v>1255.54</v>
      </c>
      <c r="K94" s="117">
        <f>SUM(Month!K268:K270)</f>
        <v>59.75</v>
      </c>
      <c r="L94" s="101">
        <f>SUM(Month!L268:L270)</f>
        <v>79.52</v>
      </c>
      <c r="M94" s="101">
        <f>SUM(Month!M268:M270)</f>
        <v>372.26000000000005</v>
      </c>
    </row>
    <row r="95" spans="1:13">
      <c r="A95" s="100" t="s">
        <v>218</v>
      </c>
      <c r="B95" s="118">
        <f>SUM(Month!B271:B273)</f>
        <v>15789.91</v>
      </c>
      <c r="C95" s="101">
        <f>SUM(Month!C271:C273)</f>
        <v>821.38</v>
      </c>
      <c r="D95" s="101">
        <f>SUM(Month!D271:D273)</f>
        <v>311.31</v>
      </c>
      <c r="E95" s="101">
        <f>SUM(Month!E271:E273)</f>
        <v>430.70000000000005</v>
      </c>
      <c r="F95" s="101">
        <f>SUM(Month!F271:F273)</f>
        <v>2824.84</v>
      </c>
      <c r="G95" s="117">
        <f>SUM(Month!G271:G273)</f>
        <v>2508.8599999999997</v>
      </c>
      <c r="H95" s="101">
        <f>SUM(Month!H271:H273)</f>
        <v>1378.58</v>
      </c>
      <c r="I95" s="117">
        <f>SUM(Month!I271:I273)</f>
        <v>5987.2800000000007</v>
      </c>
      <c r="J95" s="101">
        <f>SUM(Month!J271:J273)</f>
        <v>780.3</v>
      </c>
      <c r="K95" s="117">
        <f>SUM(Month!K271:K273)</f>
        <v>132.76</v>
      </c>
      <c r="L95" s="101">
        <f>SUM(Month!L271:L273)</f>
        <v>74.64</v>
      </c>
      <c r="M95" s="101">
        <f>SUM(Month!M271:M273)</f>
        <v>336.22</v>
      </c>
    </row>
    <row r="96" spans="1:13">
      <c r="A96" s="100" t="s">
        <v>219</v>
      </c>
      <c r="B96" s="118">
        <f>SUM(Month!B274:B276)</f>
        <v>9212.8100000000013</v>
      </c>
      <c r="C96" s="101">
        <f>SUM(Month!C274:C276)</f>
        <v>587.40000000000009</v>
      </c>
      <c r="D96" s="101">
        <f>SUM(Month!D274:D276)</f>
        <v>277.03999999999996</v>
      </c>
      <c r="E96" s="101">
        <f>SUM(Month!E274:E276)</f>
        <v>393.6</v>
      </c>
      <c r="F96" s="101">
        <f>SUM(Month!F274:F276)</f>
        <v>1485.0900000000001</v>
      </c>
      <c r="G96" s="117">
        <f>SUM(Month!G274:G276)</f>
        <v>586.23</v>
      </c>
      <c r="H96" s="101">
        <f>SUM(Month!H274:H276)</f>
        <v>739.18</v>
      </c>
      <c r="I96" s="117">
        <f>SUM(Month!I274:I276)</f>
        <v>3512.25</v>
      </c>
      <c r="J96" s="101">
        <f>SUM(Month!J274:J276)</f>
        <v>1002.52</v>
      </c>
      <c r="K96" s="117">
        <f>SUM(Month!K274:K276)</f>
        <v>55.99</v>
      </c>
      <c r="L96" s="101">
        <f>SUM(Month!L274:L276)</f>
        <v>56.7</v>
      </c>
      <c r="M96" s="101">
        <f>SUM(Month!M274:M276)</f>
        <v>318.74</v>
      </c>
    </row>
    <row r="97" spans="1:13">
      <c r="A97" s="100" t="s">
        <v>220</v>
      </c>
      <c r="B97" s="118">
        <f>SUM(Month!B277:B279)</f>
        <v>13012.6</v>
      </c>
      <c r="C97" s="101">
        <f>SUM(Month!C277:C279)</f>
        <v>647.08000000000004</v>
      </c>
      <c r="D97" s="101">
        <f>SUM(Month!D277:D279)</f>
        <v>232.89000000000001</v>
      </c>
      <c r="E97" s="101">
        <f>SUM(Month!E277:E279)</f>
        <v>337.47</v>
      </c>
      <c r="F97" s="101">
        <f>SUM(Month!F277:F279)</f>
        <v>2443.63</v>
      </c>
      <c r="G97" s="117">
        <f>SUM(Month!G277:G279)</f>
        <v>1097.1999999999998</v>
      </c>
      <c r="H97" s="101">
        <f>SUM(Month!H277:H279)</f>
        <v>375.5</v>
      </c>
      <c r="I97" s="117">
        <f>SUM(Month!I277:I279)</f>
        <v>5427.4</v>
      </c>
      <c r="J97" s="101">
        <f>SUM(Month!J277:J279)</f>
        <v>1587.0700000000002</v>
      </c>
      <c r="K97" s="117">
        <f>SUM(Month!K277:K279)</f>
        <v>58.23</v>
      </c>
      <c r="L97" s="101">
        <f>SUM(Month!L277:L279)</f>
        <v>78.62</v>
      </c>
      <c r="M97" s="101">
        <f>SUM(Month!M277:M279)</f>
        <v>479.12</v>
      </c>
    </row>
    <row r="98" spans="1:13">
      <c r="A98" s="100" t="s">
        <v>221</v>
      </c>
      <c r="B98" s="118">
        <f>SUM(Month!B280:B282)</f>
        <v>12728.82</v>
      </c>
      <c r="C98" s="101">
        <f>SUM(Month!C280:C282)</f>
        <v>682.62</v>
      </c>
      <c r="D98" s="101">
        <f>SUM(Month!D280:D282)</f>
        <v>293.47000000000003</v>
      </c>
      <c r="E98" s="101">
        <f>SUM(Month!E280:E282)</f>
        <v>111.26</v>
      </c>
      <c r="F98" s="101">
        <f>SUM(Month!F280:F282)</f>
        <v>2388.1</v>
      </c>
      <c r="G98" s="117">
        <f>SUM(Month!G280:G282)</f>
        <v>1022.29</v>
      </c>
      <c r="H98" s="101">
        <f>SUM(Month!H280:H282)</f>
        <v>975.42</v>
      </c>
      <c r="I98" s="117">
        <f>SUM(Month!I280:I282)</f>
        <v>5356.36</v>
      </c>
      <c r="J98" s="101">
        <f>SUM(Month!J280:J282)</f>
        <v>1161.51</v>
      </c>
      <c r="K98" s="117">
        <f>SUM(Month!K280:K282)</f>
        <v>63.81</v>
      </c>
      <c r="L98" s="101">
        <f>SUM(Month!L280:L282)</f>
        <v>83.07</v>
      </c>
      <c r="M98" s="101">
        <f>SUM(Month!M280:M282)</f>
        <v>436.80999999999995</v>
      </c>
    </row>
    <row r="99" spans="1:13">
      <c r="A99" s="100" t="s">
        <v>222</v>
      </c>
      <c r="B99" s="118">
        <f>SUM(Month!B283:B285)</f>
        <v>11137.42</v>
      </c>
      <c r="C99" s="101">
        <f>SUM(Month!C283:C285)</f>
        <v>739.79</v>
      </c>
      <c r="D99" s="101">
        <f>SUM(Month!D283:D285)</f>
        <v>335.65</v>
      </c>
      <c r="E99" s="101">
        <f>SUM(Month!E283:E285)</f>
        <v>54.97</v>
      </c>
      <c r="F99" s="101">
        <f>SUM(Month!F283:F285)</f>
        <v>1829.5700000000002</v>
      </c>
      <c r="G99" s="117">
        <f>SUM(Month!G283:G285)</f>
        <v>728.41</v>
      </c>
      <c r="H99" s="101">
        <f>SUM(Month!H283:H285)</f>
        <v>1208.1600000000001</v>
      </c>
      <c r="I99" s="117">
        <f>SUM(Month!I283:I285)</f>
        <v>4565.6499999999996</v>
      </c>
      <c r="J99" s="101">
        <f>SUM(Month!J283:J285)</f>
        <v>981.75</v>
      </c>
      <c r="K99" s="117">
        <f>SUM(Month!K283:K285)</f>
        <v>93.16</v>
      </c>
      <c r="L99" s="101">
        <f>SUM(Month!L283:L285)</f>
        <v>69.900000000000006</v>
      </c>
      <c r="M99" s="101">
        <f>SUM(Month!M283:M285)</f>
        <v>367.84000000000003</v>
      </c>
    </row>
    <row r="100" spans="1:13">
      <c r="A100" s="100" t="s">
        <v>223</v>
      </c>
      <c r="B100" s="118">
        <f>SUM(Month!B286:B288)</f>
        <v>12763.91</v>
      </c>
      <c r="C100" s="101">
        <f>SUM(Month!C286:C288)</f>
        <v>617.1</v>
      </c>
      <c r="D100" s="101">
        <f>SUM(Month!D286:D288)</f>
        <v>125.22</v>
      </c>
      <c r="E100" s="101">
        <f>SUM(Month!E286:E288)</f>
        <v>80.099999999999994</v>
      </c>
      <c r="F100" s="101">
        <f>SUM(Month!F286:F288)</f>
        <v>2651.88</v>
      </c>
      <c r="G100" s="117">
        <f>SUM(Month!G286:G288)</f>
        <v>850.55</v>
      </c>
      <c r="H100" s="101">
        <f>SUM(Month!H286:H288)</f>
        <v>725.52</v>
      </c>
      <c r="I100" s="117">
        <f>SUM(Month!I286:I288)</f>
        <v>5556.27</v>
      </c>
      <c r="J100" s="101">
        <f>SUM(Month!J286:J288)</f>
        <v>1273.19</v>
      </c>
      <c r="K100" s="117">
        <f>SUM(Month!K286:K288)</f>
        <v>89.86</v>
      </c>
      <c r="L100" s="101">
        <f>SUM(Month!L286:L288)</f>
        <v>70.72</v>
      </c>
      <c r="M100" s="101">
        <f>SUM(Month!M286:M288)</f>
        <v>529.91000000000008</v>
      </c>
    </row>
    <row r="101" spans="1:13">
      <c r="A101" s="100" t="s">
        <v>533</v>
      </c>
      <c r="B101" s="118">
        <f>SUM(Month!B289:B291)</f>
        <v>13546.86</v>
      </c>
      <c r="C101" s="101">
        <f>SUM(Month!C289:C291)</f>
        <v>595.05999999999995</v>
      </c>
      <c r="D101" s="101">
        <f>SUM(Month!D289:D291)</f>
        <v>261.40999999999997</v>
      </c>
      <c r="E101" s="101">
        <f>SUM(Month!E289:E291)</f>
        <v>13.580000000000002</v>
      </c>
      <c r="F101" s="101">
        <f>SUM(Month!F289:F291)</f>
        <v>2864.63</v>
      </c>
      <c r="G101" s="117">
        <f>SUM(Month!G289:G291)</f>
        <v>1425.5</v>
      </c>
      <c r="H101" s="101">
        <f>SUM(Month!H289:H291)</f>
        <v>388.81</v>
      </c>
      <c r="I101" s="117">
        <f>SUM(Month!I289:I291)</f>
        <v>5715</v>
      </c>
      <c r="J101" s="101">
        <f>SUM(Month!J289:J291)</f>
        <v>1422.79</v>
      </c>
      <c r="K101" s="117">
        <f>SUM(Month!K289:K291)</f>
        <v>74.75</v>
      </c>
      <c r="L101" s="101">
        <f>SUM(Month!L289:L291)</f>
        <v>70.040000000000006</v>
      </c>
      <c r="M101" s="101">
        <f>SUM(Month!M289:M291)</f>
        <v>509.31</v>
      </c>
    </row>
    <row r="102" spans="1:13">
      <c r="A102" s="100" t="s">
        <v>547</v>
      </c>
      <c r="B102" s="118">
        <f>SUM(Month!B292:B294)</f>
        <v>14367.87</v>
      </c>
      <c r="C102" s="101">
        <f>SUM(Month!C292:C294)</f>
        <v>749.86</v>
      </c>
      <c r="D102" s="101">
        <f>SUM(Month!D292:D294)</f>
        <v>228.35</v>
      </c>
      <c r="E102" s="101">
        <f>SUM(Month!E292:E294)</f>
        <v>6.18</v>
      </c>
      <c r="F102" s="101">
        <f>SUM(Month!F292:F294)</f>
        <v>2813.42</v>
      </c>
      <c r="G102" s="117">
        <f>SUM(Month!G292:G294)</f>
        <v>1818.48</v>
      </c>
      <c r="H102" s="101">
        <f>SUM(Month!H292:H294)</f>
        <v>923.93</v>
      </c>
      <c r="I102" s="117">
        <f>SUM(Month!I292:I294)</f>
        <v>5890.7</v>
      </c>
      <c r="J102" s="101">
        <f>SUM(Month!J292:J294)</f>
        <v>1162.98</v>
      </c>
      <c r="K102" s="117">
        <f>SUM(Month!K292:K294)</f>
        <v>71.649999999999991</v>
      </c>
      <c r="L102" s="101">
        <f>SUM(Month!L292:L294)</f>
        <v>83.72</v>
      </c>
      <c r="M102" s="101">
        <f>SUM(Month!M292:M294)</f>
        <v>429.71000000000004</v>
      </c>
    </row>
    <row r="103" spans="1:13">
      <c r="A103" s="100" t="s">
        <v>551</v>
      </c>
      <c r="B103" s="118">
        <f>SUM(Month!B295:B297)</f>
        <v>13230.010000000002</v>
      </c>
      <c r="C103" s="101">
        <f>SUM(Month!C295:C297)</f>
        <v>848.51</v>
      </c>
      <c r="D103" s="101">
        <f>SUM(Month!D295:D297)</f>
        <v>194.59</v>
      </c>
      <c r="E103" s="101">
        <f>SUM(Month!E295:E297)</f>
        <v>13.3</v>
      </c>
      <c r="F103" s="101">
        <f>SUM(Month!F295:F297)</f>
        <v>2569.41</v>
      </c>
      <c r="G103" s="117">
        <f>SUM(Month!G295:G297)</f>
        <v>1621.49</v>
      </c>
      <c r="H103" s="101">
        <f>SUM(Month!H295:H297)</f>
        <v>982.96</v>
      </c>
      <c r="I103" s="117">
        <f>SUM(Month!I295:I297)</f>
        <v>5393.4</v>
      </c>
      <c r="J103" s="101">
        <f>SUM(Month!J295:J297)</f>
        <v>932.31</v>
      </c>
      <c r="K103" s="117">
        <f>SUM(Month!K295:K297)</f>
        <v>56.289999999999992</v>
      </c>
      <c r="L103" s="101">
        <f>SUM(Month!L295:L297)</f>
        <v>67.27</v>
      </c>
      <c r="M103" s="101">
        <f>SUM(Month!M295:M297)</f>
        <v>376.71</v>
      </c>
    </row>
    <row r="104" spans="1:13">
      <c r="A104" s="100" t="s">
        <v>569</v>
      </c>
      <c r="B104" s="118">
        <f>SUM(Month!B298:B300)</f>
        <v>14063.71</v>
      </c>
      <c r="C104" s="101">
        <f>SUM(Month!C298:C300)</f>
        <v>647.29</v>
      </c>
      <c r="D104" s="101">
        <f>SUM(Month!D298:D300)</f>
        <v>192.91</v>
      </c>
      <c r="E104" s="101">
        <f>SUM(Month!E298:E300)</f>
        <v>18.850000000000001</v>
      </c>
      <c r="F104" s="101">
        <f>SUM(Month!F298:F300)</f>
        <v>2822.6</v>
      </c>
      <c r="G104" s="117">
        <f>SUM(Month!G298:G300)</f>
        <v>2614.5299999999997</v>
      </c>
      <c r="H104" s="101">
        <f>SUM(Month!H298:H300)</f>
        <v>494.34000000000003</v>
      </c>
      <c r="I104" s="117">
        <f>SUM(Month!I298:I300)</f>
        <v>5865.8099999999995</v>
      </c>
      <c r="J104" s="101">
        <f>SUM(Month!J298:J300)</f>
        <v>633.75</v>
      </c>
      <c r="K104" s="117">
        <f>SUM(Month!K298:K300)</f>
        <v>105.35</v>
      </c>
      <c r="L104" s="101">
        <f>SUM(Month!L298:L300)</f>
        <v>90.93</v>
      </c>
      <c r="M104" s="101">
        <f>SUM(Month!M298:M300)</f>
        <v>413.03</v>
      </c>
    </row>
    <row r="105" spans="1:13">
      <c r="A105" s="100" t="s">
        <v>568</v>
      </c>
      <c r="B105" s="118">
        <f>SUM(Month!B301:B303)</f>
        <v>14349.280000000002</v>
      </c>
      <c r="C105" s="101">
        <f>SUM(Month!C301:C303)</f>
        <v>660.77</v>
      </c>
      <c r="D105" s="101">
        <f>SUM(Month!D301:D303)</f>
        <v>205.54000000000002</v>
      </c>
      <c r="E105" s="101">
        <f>SUM(Month!E301:E303)</f>
        <v>7.6899999999999995</v>
      </c>
      <c r="F105" s="101">
        <f>SUM(Month!F301:F303)</f>
        <v>2753.85</v>
      </c>
      <c r="G105" s="117">
        <f>SUM(Month!G301:G303)</f>
        <v>2900.8</v>
      </c>
      <c r="H105" s="101">
        <f>SUM(Month!H301:H303)</f>
        <v>411.81</v>
      </c>
      <c r="I105" s="117">
        <f>SUM(Month!I301:I303)</f>
        <v>5866.7000000000007</v>
      </c>
      <c r="J105" s="101">
        <f>SUM(Month!J301:J303)</f>
        <v>784.8</v>
      </c>
      <c r="K105" s="117">
        <f>SUM(Month!K301:K303)</f>
        <v>86.740000000000009</v>
      </c>
      <c r="L105" s="101">
        <f>SUM(Month!L301:L303)</f>
        <v>69.540000000000006</v>
      </c>
      <c r="M105" s="101">
        <f>SUM(Month!M301:M303)</f>
        <v>417.23</v>
      </c>
    </row>
    <row r="106" spans="1:13">
      <c r="A106" s="100" t="s">
        <v>585</v>
      </c>
      <c r="B106" s="118">
        <f>SUM(Month!B304:B306)</f>
        <v>14246.880000000001</v>
      </c>
      <c r="C106" s="101">
        <f>SUM(Month!C304:C306)</f>
        <v>630.44000000000005</v>
      </c>
      <c r="D106" s="101">
        <f>SUM(Month!D304:D306)</f>
        <v>192.55</v>
      </c>
      <c r="E106" s="101">
        <f>SUM(Month!E304:E306)</f>
        <v>12.24</v>
      </c>
      <c r="F106" s="101">
        <f>SUM(Month!F304:F306)</f>
        <v>2821.4300000000003</v>
      </c>
      <c r="G106" s="117">
        <f>SUM(Month!G304:G306)</f>
        <v>2413.17</v>
      </c>
      <c r="H106" s="101">
        <f>SUM(Month!H304:H306)</f>
        <v>885.37</v>
      </c>
      <c r="I106" s="117">
        <f>SUM(Month!I304:I306)</f>
        <v>5822.83</v>
      </c>
      <c r="J106" s="101">
        <f>SUM(Month!J304:J306)</f>
        <v>623.81999999999994</v>
      </c>
      <c r="K106" s="117">
        <f>SUM(Month!K304:K306)</f>
        <v>57.36</v>
      </c>
      <c r="L106" s="101">
        <f>SUM(Month!L304:L306)</f>
        <v>50.75</v>
      </c>
      <c r="M106" s="101">
        <f>SUM(Month!M304:M306)</f>
        <v>356.48999999999995</v>
      </c>
    </row>
    <row r="107" spans="1:13" ht="16.5" customHeight="1">
      <c r="A107" s="100" t="s">
        <v>592</v>
      </c>
      <c r="B107" s="118">
        <f>SUM(Month!B307:B309)</f>
        <v>13803.760000000002</v>
      </c>
      <c r="C107" s="101">
        <f>SUM(Month!C307:C309)</f>
        <v>761.07999999999993</v>
      </c>
      <c r="D107" s="101">
        <f>SUM(Month!D307:D309)</f>
        <v>154.59</v>
      </c>
      <c r="E107" s="101">
        <f>SUM(Month!E307:E309)</f>
        <v>12.99</v>
      </c>
      <c r="F107" s="101">
        <f>SUM(Month!F307:F309)</f>
        <v>2752.76</v>
      </c>
      <c r="G107" s="117">
        <f>SUM(Month!G307:G309)</f>
        <v>2276.4499999999998</v>
      </c>
      <c r="H107" s="101">
        <f>SUM(Month!H307:H309)</f>
        <v>1029.68</v>
      </c>
      <c r="I107" s="117">
        <f>SUM(Month!I307:I309)</f>
        <v>5636.33</v>
      </c>
      <c r="J107" s="101">
        <f>SUM(Month!J307:J309)</f>
        <v>495.26</v>
      </c>
      <c r="K107" s="117">
        <f>SUM(Month!K307:K309)</f>
        <v>54.870000000000005</v>
      </c>
      <c r="L107" s="101">
        <f>SUM(Month!L307:L309)</f>
        <v>74.88</v>
      </c>
      <c r="M107" s="101">
        <f>SUM(Month!M307:M309)</f>
        <v>366.90999999999997</v>
      </c>
    </row>
    <row r="108" spans="1:13" ht="15" customHeight="1">
      <c r="A108" s="100" t="s">
        <v>601</v>
      </c>
      <c r="B108" s="118">
        <f>SUM(Month!B310:B312)</f>
        <v>14283.25</v>
      </c>
      <c r="C108" s="101">
        <f>SUM(Month!C310:C312)</f>
        <v>622.85</v>
      </c>
      <c r="D108" s="101">
        <f>SUM(Month!D310:D312)</f>
        <v>170.12</v>
      </c>
      <c r="E108" s="101">
        <f>SUM(Month!E310:E312)</f>
        <v>13.8</v>
      </c>
      <c r="F108" s="101">
        <f>SUM(Month!F310:F312)</f>
        <v>2864.28</v>
      </c>
      <c r="G108" s="117">
        <f>SUM(Month!G310:G312)</f>
        <v>2870.28</v>
      </c>
      <c r="H108" s="101">
        <f>SUM(Month!H310:H312)</f>
        <v>576.19000000000005</v>
      </c>
      <c r="I108" s="117">
        <f>SUM(Month!I310:I312)</f>
        <v>5886.37</v>
      </c>
      <c r="J108" s="101">
        <f>SUM(Month!J310:J312)</f>
        <v>536.46</v>
      </c>
      <c r="K108" s="117">
        <f>SUM(Month!K310:K312)</f>
        <v>47.26</v>
      </c>
      <c r="L108" s="101">
        <f>SUM(Month!L310:L312)</f>
        <v>112.88</v>
      </c>
      <c r="M108" s="101">
        <f>SUM(Month!M310:M312)</f>
        <v>392.3</v>
      </c>
    </row>
    <row r="109" spans="1:13" ht="15" customHeight="1">
      <c r="A109" s="100" t="s">
        <v>609</v>
      </c>
      <c r="B109" s="118">
        <f>SUM(Month!B313:B315)</f>
        <v>14355.309999999998</v>
      </c>
      <c r="C109" s="101">
        <f>SUM(Month!C313:C315)</f>
        <v>480.01</v>
      </c>
      <c r="D109" s="101">
        <f>SUM(Month!D313:D315)</f>
        <v>170.09</v>
      </c>
      <c r="E109" s="101">
        <f>SUM(Month!E313:E315)</f>
        <v>21.369999999999997</v>
      </c>
      <c r="F109" s="101">
        <f>SUM(Month!F313:F315)</f>
        <v>2955.96</v>
      </c>
      <c r="G109" s="117">
        <f>SUM(Month!G313:G315)</f>
        <v>3175.92</v>
      </c>
      <c r="H109" s="101">
        <f>SUM(Month!H313:H315)</f>
        <v>473.6</v>
      </c>
      <c r="I109" s="117">
        <f>SUM(Month!I313:I315)</f>
        <v>5634.7</v>
      </c>
      <c r="J109" s="101">
        <f>SUM(Month!J313:J315)</f>
        <v>609.99</v>
      </c>
      <c r="K109" s="117">
        <f>SUM(Month!K313:K315)</f>
        <v>76.12</v>
      </c>
      <c r="L109" s="101">
        <f>SUM(Month!L313:L315)</f>
        <v>68.240000000000009</v>
      </c>
      <c r="M109" s="101">
        <f>SUM(Month!M313:M315)</f>
        <v>436.12</v>
      </c>
    </row>
    <row r="110" spans="1:13">
      <c r="A110" s="100" t="s">
        <v>637</v>
      </c>
      <c r="B110" s="118">
        <f>SUM(Month!B316:B318)</f>
        <v>14275.41</v>
      </c>
      <c r="C110" s="101">
        <f>SUM(Month!C316:C318)</f>
        <v>596.16999999999996</v>
      </c>
      <c r="D110" s="101">
        <f>SUM(Month!D316:D318)</f>
        <v>174.09</v>
      </c>
      <c r="E110" s="101">
        <f>SUM(Month!E316:E318)</f>
        <v>47.650000000000006</v>
      </c>
      <c r="F110" s="101">
        <f>SUM(Month!F316:F318)</f>
        <v>2876.97</v>
      </c>
      <c r="G110" s="117">
        <f>SUM(Month!G316:G318)</f>
        <v>2754.7200000000003</v>
      </c>
      <c r="H110" s="101">
        <f>SUM(Month!H316:H318)</f>
        <v>899.34999999999991</v>
      </c>
      <c r="I110" s="117">
        <f>SUM(Month!I316:I318)</f>
        <v>5780.48</v>
      </c>
      <c r="J110" s="101">
        <f>SUM(Month!J316:J318)</f>
        <v>543.23</v>
      </c>
      <c r="K110" s="117">
        <f>SUM(Month!K316:K318)</f>
        <v>45.25</v>
      </c>
      <c r="L110" s="101">
        <f>SUM(Month!L316:L318)</f>
        <v>69.900000000000006</v>
      </c>
      <c r="M110" s="101">
        <f>SUM(Month!M316:M318)</f>
        <v>340.58</v>
      </c>
    </row>
    <row r="111" spans="1:13" ht="16.5" customHeight="1">
      <c r="A111" s="100" t="s">
        <v>641</v>
      </c>
      <c r="B111" s="118">
        <f>SUM(Month!B319:B321)</f>
        <v>13818.25</v>
      </c>
      <c r="C111" s="101">
        <f>SUM(Month!C319:C321)</f>
        <v>600.31999999999994</v>
      </c>
      <c r="D111" s="101">
        <f>SUM(Month!D319:D321)</f>
        <v>200.11</v>
      </c>
      <c r="E111" s="101">
        <f>SUM(Month!E319:E321)</f>
        <v>13.07</v>
      </c>
      <c r="F111" s="101">
        <f>SUM(Month!F319:F321)</f>
        <v>2841.42</v>
      </c>
      <c r="G111" s="117">
        <f>SUM(Month!G319:G321)</f>
        <v>2576.58</v>
      </c>
      <c r="H111" s="101">
        <f>SUM(Month!H319:H321)</f>
        <v>979</v>
      </c>
      <c r="I111" s="117">
        <f>SUM(Month!I319:I321)</f>
        <v>5459.26</v>
      </c>
      <c r="J111" s="101">
        <f>SUM(Month!J319:J321)</f>
        <v>522.12</v>
      </c>
      <c r="K111" s="117">
        <f>SUM(Month!K319:K321)</f>
        <v>70.849999999999994</v>
      </c>
      <c r="L111" s="101">
        <f>SUM(Month!L319:L321)</f>
        <v>65.930000000000007</v>
      </c>
      <c r="M111" s="101">
        <f>SUM(Month!M319:M321)</f>
        <v>309.55</v>
      </c>
    </row>
    <row r="112" spans="1:13" ht="16.5" customHeight="1">
      <c r="A112" s="100" t="s">
        <v>649</v>
      </c>
      <c r="B112" s="137">
        <f>SUM(Month!B322:B324)</f>
        <v>14656.04</v>
      </c>
      <c r="C112" s="138">
        <f>SUM(Month!C322:C324)</f>
        <v>609.56999999999994</v>
      </c>
      <c r="D112" s="138">
        <f>SUM(Month!D322:D324)</f>
        <v>257.37</v>
      </c>
      <c r="E112" s="138">
        <f>SUM(Month!E322:E324)</f>
        <v>8.59</v>
      </c>
      <c r="F112" s="138">
        <f>SUM(Month!F322:F324)</f>
        <v>2977.5299999999997</v>
      </c>
      <c r="G112" s="139">
        <f>SUM(Month!G322:G324)</f>
        <v>3066.6</v>
      </c>
      <c r="H112" s="140">
        <f>SUM(Month!H322:H324)</f>
        <v>571.04</v>
      </c>
      <c r="I112" s="139">
        <f>SUM(Month!I322:I324)</f>
        <v>5972.09</v>
      </c>
      <c r="J112" s="140">
        <f>SUM(Month!J322:J324)</f>
        <v>484.11</v>
      </c>
      <c r="K112" s="139">
        <f>SUM(Month!K322:K324)</f>
        <v>51.870000000000005</v>
      </c>
      <c r="L112" s="138">
        <f>SUM(Month!L322:L324)</f>
        <v>69.62</v>
      </c>
      <c r="M112" s="138">
        <f>SUM(Month!M322:M324)</f>
        <v>392.46000000000004</v>
      </c>
    </row>
    <row r="113" spans="1:13" ht="12.75" customHeight="1">
      <c r="A113" s="100" t="s">
        <v>650</v>
      </c>
      <c r="B113" s="137">
        <f>SUM(Month!B325:B327)</f>
        <v>14909.95</v>
      </c>
      <c r="C113" s="138">
        <f>SUM(Month!C325:C327)</f>
        <v>454.58000000000004</v>
      </c>
      <c r="D113" s="138">
        <f>SUM(Month!D325:D327)</f>
        <v>223.68</v>
      </c>
      <c r="E113" s="138">
        <f>SUM(Month!E325:E327)</f>
        <v>17.380000000000003</v>
      </c>
      <c r="F113" s="138">
        <f>SUM(Month!F325:F327)</f>
        <v>2981.37</v>
      </c>
      <c r="G113" s="139">
        <f>SUM(Month!G325:G327)</f>
        <v>3438.0099999999993</v>
      </c>
      <c r="H113" s="140">
        <f>SUM(Month!H325:H327)</f>
        <v>661.38000000000011</v>
      </c>
      <c r="I113" s="139">
        <f>SUM(Month!I325:I327)</f>
        <v>5884.21</v>
      </c>
      <c r="J113" s="140">
        <f>SUM(Month!J325:J327)</f>
        <v>625.27</v>
      </c>
      <c r="K113" s="139">
        <f>SUM(Month!K325:K327)</f>
        <v>58.47</v>
      </c>
      <c r="L113" s="138">
        <f>SUM(Month!L325:L327)</f>
        <v>74.650000000000006</v>
      </c>
      <c r="M113" s="138">
        <f>SUM(Month!M325:M327)</f>
        <v>351.02</v>
      </c>
    </row>
    <row r="114" spans="1:13">
      <c r="A114" s="100"/>
      <c r="B114" s="103"/>
      <c r="C114" s="103"/>
      <c r="D114" s="103"/>
      <c r="E114" s="103"/>
      <c r="F114" s="103"/>
      <c r="G114" s="103"/>
      <c r="H114" s="103"/>
      <c r="I114" s="103"/>
      <c r="J114" s="103"/>
      <c r="K114" s="103"/>
      <c r="L114" s="103"/>
      <c r="M114" s="103"/>
    </row>
    <row r="115" spans="1:13">
      <c r="A115" s="100"/>
      <c r="B115" s="101"/>
      <c r="C115" s="101"/>
      <c r="D115" s="101"/>
      <c r="E115" s="101"/>
      <c r="F115" s="101"/>
      <c r="G115" s="101"/>
      <c r="H115" s="101"/>
      <c r="I115" s="101"/>
      <c r="J115" s="101"/>
      <c r="K115" s="101"/>
      <c r="L115" s="101"/>
      <c r="M115" s="101"/>
    </row>
    <row r="116" spans="1:13">
      <c r="A116" s="100"/>
      <c r="B116" s="102"/>
      <c r="C116" s="102"/>
      <c r="D116" s="102"/>
      <c r="E116" s="102"/>
      <c r="F116" s="102"/>
      <c r="G116" s="102"/>
      <c r="H116" s="102"/>
      <c r="I116" s="102"/>
      <c r="J116" s="102"/>
      <c r="K116" s="102"/>
      <c r="L116" s="102"/>
      <c r="M116" s="102"/>
    </row>
    <row r="117" spans="1:13">
      <c r="A117" s="100"/>
      <c r="B117" s="101"/>
      <c r="C117" s="101"/>
      <c r="D117" s="101"/>
      <c r="E117" s="101"/>
      <c r="F117" s="101"/>
      <c r="G117" s="101"/>
      <c r="H117" s="101"/>
      <c r="I117" s="101"/>
      <c r="J117" s="101"/>
      <c r="K117" s="101"/>
      <c r="L117" s="101"/>
      <c r="M117" s="101"/>
    </row>
    <row r="118" spans="1:13">
      <c r="A118" s="100"/>
      <c r="B118" s="101"/>
      <c r="C118" s="101"/>
      <c r="D118" s="101"/>
      <c r="E118" s="101"/>
      <c r="F118" s="101"/>
      <c r="G118" s="101"/>
      <c r="H118" s="101"/>
      <c r="I118" s="101"/>
      <c r="J118" s="101"/>
      <c r="K118" s="101"/>
      <c r="L118" s="101"/>
      <c r="M118" s="101"/>
    </row>
    <row r="119" spans="1:13">
      <c r="A119" s="100"/>
      <c r="B119" s="101"/>
      <c r="C119" s="101"/>
      <c r="D119" s="101"/>
      <c r="E119" s="101"/>
      <c r="F119" s="101"/>
      <c r="G119" s="101"/>
      <c r="H119" s="101"/>
      <c r="I119" s="101"/>
      <c r="J119" s="101"/>
      <c r="K119" s="101"/>
      <c r="L119" s="101"/>
      <c r="M119" s="101"/>
    </row>
    <row r="120" spans="1:13">
      <c r="A120" s="100"/>
      <c r="B120" s="101"/>
      <c r="C120" s="101"/>
      <c r="D120" s="101"/>
      <c r="E120" s="101"/>
      <c r="F120" s="101"/>
      <c r="G120" s="101"/>
      <c r="H120" s="101"/>
      <c r="I120" s="101"/>
      <c r="J120" s="101"/>
      <c r="K120" s="101"/>
      <c r="L120" s="101"/>
      <c r="M120" s="101"/>
    </row>
    <row r="121" spans="1:13">
      <c r="A121" s="100"/>
      <c r="B121" s="101"/>
      <c r="C121" s="101"/>
      <c r="D121" s="101"/>
      <c r="E121" s="101"/>
      <c r="F121" s="101"/>
      <c r="G121" s="101"/>
      <c r="H121" s="101"/>
      <c r="I121" s="101"/>
      <c r="J121" s="101"/>
      <c r="K121" s="101"/>
      <c r="L121" s="101"/>
      <c r="M121" s="101"/>
    </row>
    <row r="122" spans="1:13">
      <c r="A122" s="100"/>
      <c r="B122" s="101"/>
      <c r="C122" s="101"/>
      <c r="D122" s="101"/>
      <c r="E122" s="101"/>
      <c r="F122" s="101"/>
      <c r="G122" s="101"/>
      <c r="H122" s="101"/>
      <c r="I122" s="101"/>
      <c r="J122" s="101"/>
      <c r="K122" s="101"/>
      <c r="L122" s="101"/>
      <c r="M122" s="101"/>
    </row>
    <row r="123" spans="1:13">
      <c r="A123" s="100"/>
      <c r="B123" s="101"/>
      <c r="C123" s="101"/>
      <c r="D123" s="101"/>
      <c r="E123" s="101"/>
      <c r="F123" s="101"/>
      <c r="G123" s="101"/>
      <c r="H123" s="101"/>
      <c r="I123" s="101"/>
      <c r="J123" s="101"/>
      <c r="K123" s="101"/>
      <c r="L123" s="101"/>
      <c r="M123" s="101"/>
    </row>
    <row r="124" spans="1:13">
      <c r="A124" s="100"/>
      <c r="B124" s="101"/>
      <c r="C124" s="101"/>
      <c r="D124" s="101"/>
      <c r="E124" s="101"/>
      <c r="F124" s="101"/>
      <c r="G124" s="101"/>
      <c r="H124" s="101"/>
      <c r="I124" s="101"/>
      <c r="J124" s="101"/>
      <c r="K124" s="101"/>
      <c r="L124" s="101"/>
      <c r="M124" s="101"/>
    </row>
    <row r="125" spans="1:13">
      <c r="A125" s="100"/>
      <c r="B125" s="101"/>
      <c r="C125" s="101"/>
      <c r="D125" s="101"/>
      <c r="E125" s="101"/>
      <c r="F125" s="101"/>
      <c r="G125" s="101"/>
      <c r="H125" s="101"/>
      <c r="I125" s="101"/>
      <c r="J125" s="101"/>
      <c r="K125" s="101"/>
      <c r="L125" s="101"/>
      <c r="M125" s="101"/>
    </row>
    <row r="126" spans="1:13">
      <c r="A126" s="100"/>
      <c r="B126" s="101"/>
      <c r="C126" s="101"/>
      <c r="D126" s="101"/>
      <c r="E126" s="101"/>
      <c r="F126" s="101"/>
      <c r="G126" s="101"/>
      <c r="H126" s="101"/>
      <c r="I126" s="101"/>
      <c r="J126" s="101"/>
      <c r="K126" s="101"/>
      <c r="L126" s="101"/>
      <c r="M126" s="101"/>
    </row>
    <row r="127" spans="1:13">
      <c r="A127" s="100"/>
      <c r="B127" s="101"/>
      <c r="C127" s="101"/>
      <c r="D127" s="101"/>
      <c r="E127" s="101"/>
      <c r="F127" s="101"/>
      <c r="G127" s="101"/>
      <c r="H127" s="101"/>
      <c r="I127" s="101"/>
      <c r="J127" s="101"/>
      <c r="K127" s="101"/>
      <c r="L127" s="101"/>
      <c r="M127" s="101"/>
    </row>
    <row r="128" spans="1:13">
      <c r="A128" s="100"/>
      <c r="B128" s="101"/>
      <c r="C128" s="101"/>
      <c r="D128" s="101"/>
      <c r="E128" s="101"/>
      <c r="F128" s="101"/>
      <c r="G128" s="101"/>
      <c r="H128" s="101"/>
      <c r="I128" s="101"/>
      <c r="J128" s="101"/>
      <c r="K128" s="101"/>
      <c r="L128" s="101"/>
      <c r="M128" s="101"/>
    </row>
    <row r="129" spans="1:13">
      <c r="A129" s="100"/>
      <c r="B129" s="101"/>
      <c r="C129" s="101"/>
      <c r="D129" s="101"/>
      <c r="E129" s="101"/>
      <c r="F129" s="101"/>
      <c r="G129" s="101"/>
      <c r="H129" s="101"/>
      <c r="I129" s="101"/>
      <c r="J129" s="101"/>
      <c r="K129" s="101"/>
      <c r="L129" s="101"/>
      <c r="M129" s="101"/>
    </row>
    <row r="130" spans="1:13">
      <c r="A130" s="100"/>
      <c r="B130" s="101"/>
      <c r="C130" s="101"/>
      <c r="D130" s="101"/>
      <c r="E130" s="101"/>
      <c r="F130" s="101"/>
      <c r="G130" s="101"/>
      <c r="H130" s="101"/>
      <c r="I130" s="101"/>
      <c r="J130" s="101"/>
      <c r="K130" s="101"/>
      <c r="L130" s="101"/>
      <c r="M130" s="101"/>
    </row>
    <row r="131" spans="1:13">
      <c r="A131" s="100"/>
      <c r="B131" s="101"/>
      <c r="C131" s="101"/>
      <c r="D131" s="101"/>
      <c r="E131" s="101"/>
      <c r="F131" s="101"/>
      <c r="G131" s="101"/>
      <c r="H131" s="101"/>
      <c r="I131" s="101"/>
      <c r="J131" s="101"/>
      <c r="K131" s="101"/>
      <c r="L131" s="101"/>
      <c r="M131" s="101"/>
    </row>
    <row r="132" spans="1:13">
      <c r="A132" s="100"/>
      <c r="B132" s="101"/>
      <c r="C132" s="101"/>
      <c r="D132" s="101"/>
      <c r="E132" s="101"/>
      <c r="F132" s="101"/>
      <c r="G132" s="101"/>
      <c r="H132" s="101"/>
      <c r="I132" s="101"/>
      <c r="J132" s="101"/>
      <c r="K132" s="101"/>
      <c r="L132" s="101"/>
      <c r="M132" s="101"/>
    </row>
    <row r="133" spans="1:13">
      <c r="A133" s="100"/>
      <c r="B133" s="101"/>
      <c r="C133" s="101"/>
      <c r="D133" s="101"/>
      <c r="E133" s="101"/>
      <c r="F133" s="101"/>
      <c r="G133" s="101"/>
      <c r="H133" s="101"/>
      <c r="I133" s="101"/>
      <c r="J133" s="101"/>
      <c r="K133" s="101"/>
      <c r="L133" s="101"/>
      <c r="M133" s="101"/>
    </row>
    <row r="134" spans="1:13">
      <c r="A134" s="100"/>
      <c r="B134" s="101"/>
      <c r="C134" s="101"/>
      <c r="D134" s="101"/>
      <c r="E134" s="101"/>
      <c r="F134" s="101"/>
      <c r="G134" s="101"/>
      <c r="H134" s="101"/>
      <c r="I134" s="101"/>
      <c r="J134" s="101"/>
      <c r="K134" s="101"/>
      <c r="L134" s="101"/>
      <c r="M134" s="101"/>
    </row>
    <row r="135" spans="1:13">
      <c r="A135" s="100"/>
      <c r="B135" s="101"/>
      <c r="C135" s="101"/>
      <c r="D135" s="101"/>
      <c r="E135" s="101"/>
      <c r="F135" s="101"/>
      <c r="G135" s="101"/>
      <c r="H135" s="101"/>
      <c r="I135" s="101"/>
      <c r="J135" s="101"/>
      <c r="K135" s="101"/>
      <c r="L135" s="101"/>
      <c r="M135" s="101"/>
    </row>
    <row r="136" spans="1:13">
      <c r="A136" s="100"/>
      <c r="B136" s="101"/>
      <c r="C136" s="101"/>
      <c r="D136" s="101"/>
      <c r="E136" s="101"/>
      <c r="F136" s="101"/>
      <c r="G136" s="101"/>
      <c r="H136" s="101"/>
      <c r="I136" s="101"/>
      <c r="J136" s="101"/>
      <c r="K136" s="101"/>
      <c r="L136" s="101"/>
      <c r="M136" s="101"/>
    </row>
    <row r="137" spans="1:13">
      <c r="A137" s="100"/>
      <c r="B137" s="101"/>
      <c r="C137" s="101"/>
      <c r="D137" s="101"/>
      <c r="E137" s="101"/>
      <c r="F137" s="101"/>
      <c r="G137" s="101"/>
      <c r="H137" s="101"/>
      <c r="I137" s="101"/>
      <c r="J137" s="101"/>
      <c r="K137" s="101"/>
      <c r="L137" s="101"/>
      <c r="M137" s="101"/>
    </row>
    <row r="138" spans="1:13">
      <c r="A138" s="100"/>
      <c r="B138" s="101"/>
      <c r="C138" s="101"/>
      <c r="D138" s="101"/>
      <c r="E138" s="101"/>
      <c r="F138" s="101"/>
      <c r="G138" s="101"/>
      <c r="H138" s="101"/>
      <c r="I138" s="101"/>
      <c r="J138" s="101"/>
      <c r="K138" s="101"/>
      <c r="L138" s="101"/>
      <c r="M138" s="101"/>
    </row>
    <row r="139" spans="1:13">
      <c r="A139" s="100"/>
      <c r="B139" s="101"/>
      <c r="C139" s="101"/>
      <c r="D139" s="101"/>
      <c r="E139" s="101"/>
      <c r="F139" s="101"/>
      <c r="G139" s="101"/>
      <c r="H139" s="101"/>
      <c r="I139" s="101"/>
      <c r="J139" s="101"/>
      <c r="K139" s="101"/>
      <c r="L139" s="101"/>
      <c r="M139" s="101"/>
    </row>
    <row r="140" spans="1:13">
      <c r="A140" s="100"/>
      <c r="B140" s="101"/>
      <c r="C140" s="101"/>
      <c r="D140" s="101"/>
      <c r="E140" s="101"/>
      <c r="F140" s="101"/>
      <c r="G140" s="101"/>
      <c r="H140" s="101"/>
      <c r="I140" s="101"/>
      <c r="J140" s="101"/>
      <c r="K140" s="101"/>
      <c r="L140" s="101"/>
      <c r="M140" s="101"/>
    </row>
    <row r="141" spans="1:13">
      <c r="A141" s="100"/>
      <c r="B141" s="101"/>
      <c r="C141" s="101"/>
      <c r="D141" s="101"/>
      <c r="E141" s="101"/>
      <c r="F141" s="101"/>
      <c r="G141" s="101"/>
      <c r="H141" s="101"/>
      <c r="I141" s="101"/>
      <c r="J141" s="101"/>
      <c r="K141" s="101"/>
      <c r="L141" s="101"/>
      <c r="M141" s="101"/>
    </row>
    <row r="142" spans="1:13">
      <c r="A142" s="100"/>
      <c r="B142" s="101"/>
      <c r="C142" s="101"/>
      <c r="D142" s="101"/>
      <c r="E142" s="101"/>
      <c r="F142" s="101"/>
      <c r="G142" s="101"/>
      <c r="H142" s="101"/>
      <c r="I142" s="101"/>
      <c r="J142" s="101"/>
      <c r="K142" s="101"/>
      <c r="L142" s="101"/>
      <c r="M142" s="101"/>
    </row>
    <row r="143" spans="1:13">
      <c r="A143" s="100"/>
      <c r="B143" s="101"/>
      <c r="C143" s="101"/>
      <c r="D143" s="101"/>
      <c r="E143" s="101"/>
      <c r="F143" s="101"/>
      <c r="G143" s="101"/>
      <c r="H143" s="101"/>
      <c r="I143" s="101"/>
      <c r="J143" s="101"/>
      <c r="K143" s="101"/>
      <c r="L143" s="101"/>
      <c r="M143" s="101"/>
    </row>
    <row r="144" spans="1:13">
      <c r="A144" s="100"/>
      <c r="B144" s="101"/>
      <c r="C144" s="101"/>
      <c r="D144" s="101"/>
      <c r="E144" s="101"/>
      <c r="F144" s="101"/>
      <c r="G144" s="101"/>
      <c r="H144" s="101"/>
      <c r="I144" s="101"/>
      <c r="J144" s="101"/>
      <c r="K144" s="101"/>
      <c r="L144" s="101"/>
      <c r="M144" s="101"/>
    </row>
    <row r="145" spans="1:13">
      <c r="A145" s="100"/>
      <c r="B145" s="101"/>
      <c r="C145" s="101"/>
      <c r="D145" s="101"/>
      <c r="E145" s="101"/>
      <c r="F145" s="101"/>
      <c r="G145" s="101"/>
      <c r="H145" s="101"/>
      <c r="I145" s="101"/>
      <c r="J145" s="101"/>
      <c r="K145" s="101"/>
      <c r="L145" s="101"/>
      <c r="M145" s="101"/>
    </row>
    <row r="146" spans="1:13">
      <c r="A146" s="100"/>
      <c r="B146" s="101"/>
      <c r="C146" s="101"/>
      <c r="D146" s="101"/>
      <c r="E146" s="101"/>
      <c r="F146" s="101"/>
      <c r="G146" s="101"/>
      <c r="H146" s="101"/>
      <c r="I146" s="101"/>
      <c r="J146" s="101"/>
      <c r="K146" s="101"/>
      <c r="L146" s="101"/>
      <c r="M146" s="101"/>
    </row>
    <row r="147" spans="1:13">
      <c r="A147" s="100"/>
      <c r="B147" s="101"/>
      <c r="C147" s="101"/>
      <c r="D147" s="101"/>
      <c r="E147" s="101"/>
      <c r="F147" s="101"/>
      <c r="G147" s="101"/>
      <c r="H147" s="101"/>
      <c r="I147" s="101"/>
      <c r="J147" s="101"/>
      <c r="K147" s="101"/>
      <c r="L147" s="101"/>
      <c r="M147" s="101"/>
    </row>
    <row r="148" spans="1:13">
      <c r="A148" s="100"/>
      <c r="B148" s="101"/>
      <c r="C148" s="101"/>
      <c r="D148" s="101"/>
      <c r="E148" s="101"/>
      <c r="F148" s="101"/>
      <c r="G148" s="101"/>
      <c r="H148" s="101"/>
      <c r="I148" s="101"/>
      <c r="J148" s="101"/>
      <c r="K148" s="101"/>
      <c r="L148" s="101"/>
      <c r="M148" s="101"/>
    </row>
    <row r="149" spans="1:13">
      <c r="A149" s="100"/>
      <c r="B149" s="101"/>
      <c r="C149" s="101"/>
      <c r="D149" s="101"/>
      <c r="E149" s="101"/>
      <c r="F149" s="101"/>
      <c r="G149" s="101"/>
      <c r="H149" s="101"/>
      <c r="I149" s="101"/>
      <c r="J149" s="101"/>
      <c r="K149" s="101"/>
      <c r="L149" s="101"/>
      <c r="M149" s="101"/>
    </row>
    <row r="150" spans="1:13">
      <c r="A150" s="100"/>
      <c r="B150" s="101"/>
      <c r="C150" s="101"/>
      <c r="D150" s="101"/>
      <c r="E150" s="101"/>
      <c r="F150" s="101"/>
      <c r="G150" s="101"/>
      <c r="H150" s="101"/>
      <c r="I150" s="101"/>
      <c r="J150" s="101"/>
      <c r="K150" s="101"/>
      <c r="L150" s="101"/>
      <c r="M150" s="101"/>
    </row>
    <row r="151" spans="1:13">
      <c r="A151" s="100"/>
      <c r="B151" s="101"/>
      <c r="C151" s="101"/>
      <c r="D151" s="101"/>
      <c r="E151" s="101"/>
      <c r="F151" s="101"/>
      <c r="G151" s="101"/>
      <c r="H151" s="101"/>
      <c r="I151" s="101"/>
      <c r="J151" s="101"/>
      <c r="K151" s="101"/>
      <c r="L151" s="101"/>
      <c r="M151" s="101"/>
    </row>
    <row r="152" spans="1:13">
      <c r="A152" s="100"/>
      <c r="B152" s="101"/>
      <c r="C152" s="101"/>
      <c r="D152" s="101"/>
      <c r="E152" s="101"/>
      <c r="F152" s="101"/>
      <c r="G152" s="101"/>
      <c r="H152" s="101"/>
      <c r="I152" s="101"/>
      <c r="J152" s="101"/>
      <c r="K152" s="101"/>
      <c r="L152" s="101"/>
      <c r="M152" s="101"/>
    </row>
    <row r="153" spans="1:13">
      <c r="A153" s="100"/>
      <c r="B153" s="101"/>
      <c r="C153" s="101"/>
      <c r="D153" s="101"/>
      <c r="E153" s="101"/>
      <c r="F153" s="101"/>
      <c r="G153" s="101"/>
      <c r="H153" s="101"/>
      <c r="I153" s="101"/>
      <c r="J153" s="101"/>
      <c r="K153" s="101"/>
      <c r="L153" s="101"/>
      <c r="M153" s="101"/>
    </row>
    <row r="154" spans="1:13">
      <c r="A154" s="100"/>
      <c r="B154" s="101"/>
      <c r="C154" s="101"/>
      <c r="D154" s="101"/>
      <c r="E154" s="101"/>
      <c r="F154" s="101"/>
      <c r="G154" s="101"/>
      <c r="H154" s="101"/>
      <c r="I154" s="101"/>
      <c r="J154" s="101"/>
      <c r="K154" s="101"/>
      <c r="L154" s="101"/>
      <c r="M154" s="101"/>
    </row>
    <row r="155" spans="1:13">
      <c r="A155" s="100"/>
      <c r="B155" s="101"/>
      <c r="C155" s="101"/>
      <c r="D155" s="101"/>
      <c r="E155" s="101"/>
      <c r="F155" s="101"/>
      <c r="G155" s="101"/>
      <c r="H155" s="101"/>
      <c r="I155" s="101"/>
      <c r="J155" s="101"/>
      <c r="K155" s="101"/>
      <c r="L155" s="101"/>
      <c r="M155" s="101"/>
    </row>
    <row r="156" spans="1:13">
      <c r="A156" s="100"/>
      <c r="B156" s="101"/>
      <c r="C156" s="101"/>
      <c r="D156" s="101"/>
      <c r="E156" s="101"/>
      <c r="F156" s="101"/>
      <c r="G156" s="101"/>
      <c r="H156" s="101"/>
      <c r="I156" s="101"/>
      <c r="J156" s="101"/>
      <c r="K156" s="101"/>
      <c r="L156" s="101"/>
      <c r="M156" s="101"/>
    </row>
    <row r="157" spans="1:13">
      <c r="A157" s="100"/>
      <c r="B157" s="101"/>
      <c r="C157" s="101"/>
      <c r="D157" s="101"/>
      <c r="E157" s="101"/>
      <c r="F157" s="101"/>
      <c r="G157" s="101"/>
      <c r="H157" s="101"/>
      <c r="I157" s="101"/>
      <c r="J157" s="101"/>
      <c r="K157" s="101"/>
      <c r="L157" s="101"/>
      <c r="M157" s="101"/>
    </row>
    <row r="158" spans="1:13">
      <c r="A158" s="100"/>
      <c r="B158" s="101"/>
      <c r="C158" s="101"/>
      <c r="D158" s="101"/>
      <c r="E158" s="101"/>
      <c r="F158" s="101"/>
      <c r="G158" s="101"/>
      <c r="H158" s="101"/>
      <c r="I158" s="101"/>
      <c r="J158" s="101"/>
      <c r="K158" s="101"/>
      <c r="L158" s="101"/>
      <c r="M158" s="101"/>
    </row>
    <row r="159" spans="1:13">
      <c r="A159" s="100"/>
      <c r="B159" s="101"/>
      <c r="C159" s="101"/>
      <c r="D159" s="101"/>
      <c r="E159" s="101"/>
      <c r="F159" s="101"/>
      <c r="G159" s="101"/>
      <c r="H159" s="101"/>
      <c r="I159" s="101"/>
      <c r="J159" s="101"/>
      <c r="K159" s="101"/>
      <c r="L159" s="101"/>
      <c r="M159" s="101"/>
    </row>
    <row r="160" spans="1:13">
      <c r="A160" s="100"/>
      <c r="B160" s="101"/>
      <c r="C160" s="101"/>
      <c r="D160" s="101"/>
      <c r="E160" s="101"/>
      <c r="F160" s="101"/>
      <c r="G160" s="101"/>
      <c r="H160" s="101"/>
      <c r="I160" s="101"/>
      <c r="J160" s="101"/>
      <c r="K160" s="101"/>
      <c r="L160" s="101"/>
      <c r="M160" s="101"/>
    </row>
    <row r="161" spans="1:13">
      <c r="A161" s="100"/>
      <c r="B161" s="101"/>
      <c r="C161" s="101"/>
      <c r="D161" s="101"/>
      <c r="E161" s="101"/>
      <c r="F161" s="101"/>
      <c r="G161" s="101"/>
      <c r="H161" s="101"/>
      <c r="I161" s="101"/>
      <c r="J161" s="101"/>
      <c r="K161" s="101"/>
      <c r="L161" s="101"/>
      <c r="M161" s="101"/>
    </row>
    <row r="162" spans="1:13">
      <c r="A162" s="100"/>
      <c r="B162" s="101"/>
      <c r="C162" s="101"/>
      <c r="D162" s="101"/>
      <c r="E162" s="101"/>
      <c r="F162" s="101"/>
      <c r="G162" s="101"/>
      <c r="H162" s="101"/>
      <c r="I162" s="101"/>
      <c r="J162" s="101"/>
      <c r="K162" s="101"/>
      <c r="L162" s="101"/>
      <c r="M162" s="101"/>
    </row>
    <row r="163" spans="1:13">
      <c r="A163" s="100"/>
      <c r="B163" s="101"/>
      <c r="C163" s="101"/>
      <c r="D163" s="101"/>
      <c r="E163" s="101"/>
      <c r="F163" s="101"/>
      <c r="G163" s="101"/>
      <c r="H163" s="101"/>
      <c r="I163" s="101"/>
      <c r="J163" s="101"/>
      <c r="K163" s="101"/>
      <c r="L163" s="101"/>
      <c r="M163" s="101"/>
    </row>
    <row r="164" spans="1:13">
      <c r="A164" s="100"/>
      <c r="B164" s="101"/>
      <c r="C164" s="101"/>
      <c r="D164" s="101"/>
      <c r="E164" s="101"/>
      <c r="F164" s="101"/>
      <c r="G164" s="101"/>
      <c r="H164" s="101"/>
      <c r="I164" s="101"/>
      <c r="J164" s="101"/>
      <c r="K164" s="101"/>
      <c r="L164" s="101"/>
      <c r="M164" s="101"/>
    </row>
    <row r="165" spans="1:13">
      <c r="A165" s="100"/>
      <c r="B165" s="101"/>
      <c r="C165" s="101"/>
      <c r="D165" s="101"/>
      <c r="E165" s="101"/>
      <c r="F165" s="101"/>
      <c r="G165" s="101"/>
      <c r="H165" s="101"/>
      <c r="I165" s="101"/>
      <c r="J165" s="101"/>
      <c r="K165" s="101"/>
      <c r="L165" s="101"/>
      <c r="M165" s="101"/>
    </row>
    <row r="166" spans="1:13">
      <c r="A166" s="100"/>
      <c r="B166" s="101"/>
      <c r="C166" s="101"/>
      <c r="D166" s="101"/>
      <c r="E166" s="101"/>
      <c r="F166" s="101"/>
      <c r="G166" s="101"/>
      <c r="H166" s="101"/>
      <c r="I166" s="101"/>
      <c r="J166" s="101"/>
      <c r="K166" s="101"/>
      <c r="L166" s="101"/>
      <c r="M166" s="101"/>
    </row>
    <row r="167" spans="1:13">
      <c r="A167" s="100"/>
      <c r="B167" s="101"/>
      <c r="C167" s="101"/>
      <c r="D167" s="101"/>
      <c r="E167" s="101"/>
      <c r="F167" s="101"/>
      <c r="G167" s="101"/>
      <c r="H167" s="101"/>
      <c r="I167" s="101"/>
      <c r="J167" s="101"/>
      <c r="K167" s="101"/>
      <c r="L167" s="101"/>
      <c r="M167" s="101"/>
    </row>
    <row r="168" spans="1:13">
      <c r="A168" s="100"/>
      <c r="B168" s="101"/>
      <c r="C168" s="101"/>
      <c r="D168" s="101"/>
      <c r="E168" s="101"/>
      <c r="F168" s="101"/>
      <c r="G168" s="101"/>
      <c r="H168" s="101"/>
      <c r="I168" s="101"/>
      <c r="J168" s="101"/>
      <c r="K168" s="101"/>
      <c r="L168" s="101"/>
      <c r="M168" s="101"/>
    </row>
    <row r="169" spans="1:13">
      <c r="A169" s="100"/>
      <c r="B169" s="101"/>
      <c r="C169" s="101"/>
      <c r="D169" s="101"/>
      <c r="E169" s="101"/>
      <c r="F169" s="101"/>
      <c r="G169" s="101"/>
      <c r="H169" s="101"/>
      <c r="I169" s="101"/>
      <c r="J169" s="101"/>
      <c r="K169" s="101"/>
      <c r="L169" s="101"/>
      <c r="M169" s="101"/>
    </row>
    <row r="170" spans="1:13">
      <c r="A170" s="100"/>
      <c r="B170" s="101"/>
      <c r="C170" s="101"/>
      <c r="D170" s="101"/>
      <c r="E170" s="101"/>
      <c r="F170" s="101"/>
      <c r="G170" s="101"/>
      <c r="H170" s="101"/>
      <c r="I170" s="101"/>
      <c r="J170" s="101"/>
      <c r="K170" s="101"/>
      <c r="L170" s="101"/>
      <c r="M170" s="101"/>
    </row>
    <row r="171" spans="1:13">
      <c r="A171" s="100"/>
      <c r="B171" s="101"/>
      <c r="C171" s="101"/>
      <c r="D171" s="101"/>
      <c r="E171" s="101"/>
      <c r="F171" s="101"/>
      <c r="G171" s="101"/>
      <c r="H171" s="101"/>
      <c r="I171" s="101"/>
      <c r="J171" s="101"/>
      <c r="K171" s="101"/>
      <c r="L171" s="101"/>
      <c r="M171" s="101"/>
    </row>
    <row r="172" spans="1:13">
      <c r="A172" s="100"/>
      <c r="B172" s="101"/>
      <c r="C172" s="101"/>
      <c r="D172" s="101"/>
      <c r="E172" s="101"/>
      <c r="F172" s="101"/>
      <c r="G172" s="101"/>
      <c r="H172" s="101"/>
      <c r="I172" s="101"/>
      <c r="J172" s="101"/>
      <c r="K172" s="101"/>
      <c r="L172" s="101"/>
      <c r="M172" s="101"/>
    </row>
    <row r="173" spans="1:13">
      <c r="A173" s="100"/>
      <c r="B173" s="101"/>
      <c r="C173" s="101"/>
      <c r="D173" s="101"/>
      <c r="E173" s="101"/>
      <c r="F173" s="101"/>
      <c r="G173" s="101"/>
      <c r="H173" s="101"/>
      <c r="I173" s="101"/>
      <c r="J173" s="101"/>
      <c r="K173" s="101"/>
      <c r="L173" s="101"/>
      <c r="M173" s="101"/>
    </row>
    <row r="174" spans="1:13">
      <c r="A174" s="100"/>
      <c r="B174" s="101"/>
      <c r="C174" s="101"/>
      <c r="D174" s="101"/>
      <c r="E174" s="101"/>
      <c r="F174" s="101"/>
      <c r="G174" s="101"/>
      <c r="H174" s="101"/>
      <c r="I174" s="101"/>
      <c r="J174" s="101"/>
      <c r="K174" s="101"/>
      <c r="L174" s="101"/>
      <c r="M174" s="101"/>
    </row>
    <row r="175" spans="1:13">
      <c r="A175" s="100"/>
      <c r="B175" s="101"/>
      <c r="C175" s="101"/>
      <c r="D175" s="101"/>
      <c r="E175" s="101"/>
      <c r="F175" s="101"/>
      <c r="G175" s="101"/>
      <c r="H175" s="101"/>
      <c r="I175" s="101"/>
      <c r="J175" s="101"/>
      <c r="K175" s="101"/>
      <c r="L175" s="101"/>
      <c r="M175" s="101"/>
    </row>
    <row r="176" spans="1:13">
      <c r="A176" s="100"/>
      <c r="B176" s="101"/>
      <c r="C176" s="101"/>
      <c r="D176" s="101"/>
      <c r="E176" s="101"/>
      <c r="F176" s="101"/>
      <c r="G176" s="101"/>
      <c r="H176" s="101"/>
      <c r="I176" s="101"/>
      <c r="J176" s="101"/>
      <c r="K176" s="101"/>
      <c r="L176" s="101"/>
      <c r="M176" s="101"/>
    </row>
    <row r="177" spans="1:13">
      <c r="A177" s="100"/>
      <c r="B177" s="101"/>
      <c r="C177" s="101"/>
      <c r="D177" s="101"/>
      <c r="E177" s="101"/>
      <c r="F177" s="101"/>
      <c r="G177" s="101"/>
      <c r="H177" s="101"/>
      <c r="I177" s="101"/>
      <c r="J177" s="101"/>
      <c r="K177" s="101"/>
      <c r="L177" s="101"/>
      <c r="M177" s="101"/>
    </row>
    <row r="178" spans="1:13">
      <c r="A178" s="100"/>
      <c r="B178" s="101"/>
      <c r="C178" s="101"/>
      <c r="D178" s="101"/>
      <c r="E178" s="101"/>
      <c r="F178" s="101"/>
      <c r="G178" s="101"/>
      <c r="H178" s="101"/>
      <c r="I178" s="101"/>
      <c r="J178" s="101"/>
      <c r="K178" s="101"/>
      <c r="L178" s="101"/>
      <c r="M178" s="101"/>
    </row>
    <row r="179" spans="1:13">
      <c r="A179" s="100"/>
      <c r="B179" s="101"/>
      <c r="C179" s="101"/>
      <c r="D179" s="101"/>
      <c r="E179" s="101"/>
      <c r="F179" s="101"/>
      <c r="G179" s="101"/>
      <c r="H179" s="101"/>
      <c r="I179" s="101"/>
      <c r="J179" s="101"/>
      <c r="K179" s="101"/>
      <c r="L179" s="101"/>
      <c r="M179" s="101"/>
    </row>
    <row r="180" spans="1:13">
      <c r="A180" s="100"/>
      <c r="B180" s="101"/>
      <c r="C180" s="101"/>
      <c r="D180" s="101"/>
      <c r="E180" s="101"/>
      <c r="F180" s="101"/>
      <c r="G180" s="101"/>
      <c r="H180" s="101"/>
      <c r="I180" s="101"/>
      <c r="J180" s="101"/>
      <c r="K180" s="101"/>
      <c r="L180" s="101"/>
      <c r="M180" s="101"/>
    </row>
    <row r="181" spans="1:13">
      <c r="A181" s="100"/>
      <c r="B181" s="101"/>
      <c r="C181" s="101"/>
      <c r="D181" s="101"/>
      <c r="E181" s="101"/>
      <c r="F181" s="101"/>
      <c r="G181" s="101"/>
      <c r="H181" s="101"/>
      <c r="I181" s="101"/>
      <c r="J181" s="101"/>
      <c r="K181" s="101"/>
      <c r="L181" s="101"/>
      <c r="M181" s="101"/>
    </row>
    <row r="182" spans="1:13">
      <c r="A182" s="100"/>
      <c r="B182" s="101"/>
      <c r="C182" s="101"/>
      <c r="D182" s="101"/>
      <c r="E182" s="101"/>
      <c r="F182" s="101"/>
      <c r="G182" s="101"/>
      <c r="H182" s="101"/>
      <c r="I182" s="101"/>
      <c r="J182" s="101"/>
      <c r="K182" s="101"/>
      <c r="L182" s="101"/>
      <c r="M182" s="101"/>
    </row>
    <row r="183" spans="1:13">
      <c r="A183" s="100"/>
      <c r="B183" s="101"/>
      <c r="C183" s="101"/>
      <c r="D183" s="101"/>
      <c r="E183" s="101"/>
      <c r="F183" s="101"/>
      <c r="G183" s="101"/>
      <c r="H183" s="101"/>
      <c r="I183" s="101"/>
      <c r="J183" s="101"/>
      <c r="K183" s="101"/>
      <c r="L183" s="101"/>
      <c r="M183" s="101"/>
    </row>
    <row r="184" spans="1:13">
      <c r="A184" s="100"/>
      <c r="B184" s="101"/>
      <c r="C184" s="101"/>
      <c r="D184" s="101"/>
      <c r="E184" s="101"/>
      <c r="F184" s="101"/>
      <c r="G184" s="101"/>
      <c r="H184" s="101"/>
      <c r="I184" s="101"/>
      <c r="J184" s="101"/>
      <c r="K184" s="101"/>
      <c r="L184" s="101"/>
      <c r="M184" s="101"/>
    </row>
    <row r="185" spans="1:13">
      <c r="A185" s="100"/>
      <c r="B185" s="101"/>
      <c r="C185" s="101"/>
      <c r="D185" s="101"/>
      <c r="E185" s="101"/>
      <c r="F185" s="101"/>
      <c r="G185" s="101"/>
      <c r="H185" s="101"/>
      <c r="I185" s="101"/>
      <c r="J185" s="101"/>
      <c r="K185" s="101"/>
      <c r="L185" s="101"/>
      <c r="M185" s="101"/>
    </row>
    <row r="186" spans="1:13">
      <c r="A186" s="100"/>
      <c r="B186" s="101"/>
      <c r="C186" s="101"/>
      <c r="D186" s="101"/>
      <c r="E186" s="101"/>
      <c r="F186" s="101"/>
      <c r="G186" s="101"/>
      <c r="H186" s="101"/>
      <c r="I186" s="101"/>
      <c r="J186" s="101"/>
      <c r="K186" s="101"/>
      <c r="L186" s="101"/>
      <c r="M186" s="101"/>
    </row>
    <row r="187" spans="1:13">
      <c r="A187" s="100"/>
      <c r="B187" s="101"/>
      <c r="C187" s="101"/>
      <c r="D187" s="101"/>
      <c r="E187" s="101"/>
      <c r="F187" s="101"/>
      <c r="G187" s="101"/>
      <c r="H187" s="101"/>
      <c r="I187" s="101"/>
      <c r="J187" s="101"/>
      <c r="K187" s="101"/>
      <c r="L187" s="101"/>
      <c r="M187" s="101"/>
    </row>
    <row r="188" spans="1:13">
      <c r="A188" s="100"/>
      <c r="B188" s="101"/>
      <c r="C188" s="101"/>
      <c r="D188" s="101"/>
      <c r="E188" s="101"/>
      <c r="F188" s="101"/>
      <c r="G188" s="101"/>
      <c r="H188" s="101"/>
      <c r="I188" s="101"/>
      <c r="J188" s="101"/>
      <c r="K188" s="101"/>
      <c r="L188" s="101"/>
      <c r="M188" s="101"/>
    </row>
    <row r="189" spans="1:13">
      <c r="A189" s="100"/>
      <c r="B189" s="101"/>
      <c r="C189" s="101"/>
      <c r="D189" s="101"/>
      <c r="E189" s="101"/>
      <c r="F189" s="101"/>
      <c r="G189" s="101"/>
      <c r="H189" s="101"/>
      <c r="I189" s="101"/>
      <c r="J189" s="101"/>
      <c r="K189" s="101"/>
      <c r="L189" s="101"/>
      <c r="M189" s="101"/>
    </row>
    <row r="190" spans="1:13">
      <c r="A190" s="100"/>
      <c r="B190" s="101"/>
      <c r="C190" s="101"/>
      <c r="D190" s="101"/>
      <c r="E190" s="101"/>
      <c r="F190" s="101"/>
      <c r="G190" s="101"/>
      <c r="H190" s="101"/>
      <c r="I190" s="101"/>
      <c r="J190" s="101"/>
      <c r="K190" s="101"/>
      <c r="L190" s="101"/>
      <c r="M190" s="101"/>
    </row>
    <row r="191" spans="1:13">
      <c r="A191" s="100"/>
      <c r="B191" s="101"/>
      <c r="C191" s="101"/>
      <c r="D191" s="101"/>
      <c r="E191" s="101"/>
      <c r="F191" s="101"/>
      <c r="G191" s="101"/>
      <c r="H191" s="101"/>
      <c r="I191" s="101"/>
      <c r="J191" s="101"/>
      <c r="K191" s="101"/>
      <c r="L191" s="101"/>
      <c r="M191" s="101"/>
    </row>
    <row r="192" spans="1:13">
      <c r="A192" s="100"/>
      <c r="B192" s="101"/>
      <c r="C192" s="101"/>
      <c r="D192" s="101"/>
      <c r="E192" s="101"/>
      <c r="F192" s="101"/>
      <c r="G192" s="101"/>
      <c r="H192" s="101"/>
      <c r="I192" s="101"/>
      <c r="J192" s="101"/>
      <c r="K192" s="101"/>
      <c r="L192" s="101"/>
      <c r="M192" s="101"/>
    </row>
    <row r="193" spans="1:13">
      <c r="A193" s="100"/>
      <c r="B193" s="101"/>
      <c r="C193" s="101"/>
      <c r="D193" s="101"/>
      <c r="E193" s="101"/>
      <c r="F193" s="101"/>
      <c r="G193" s="101"/>
      <c r="H193" s="101"/>
      <c r="I193" s="101"/>
      <c r="J193" s="101"/>
      <c r="K193" s="101"/>
      <c r="L193" s="101"/>
      <c r="M193" s="101"/>
    </row>
    <row r="194" spans="1:13">
      <c r="A194" s="100"/>
      <c r="B194" s="101"/>
      <c r="C194" s="101"/>
      <c r="D194" s="101"/>
      <c r="E194" s="101"/>
      <c r="F194" s="101"/>
      <c r="G194" s="101"/>
      <c r="H194" s="101"/>
      <c r="I194" s="101"/>
      <c r="J194" s="101"/>
      <c r="K194" s="101"/>
      <c r="L194" s="101"/>
      <c r="M194" s="101"/>
    </row>
    <row r="195" spans="1:13">
      <c r="A195" s="100"/>
      <c r="B195" s="101"/>
      <c r="C195" s="101"/>
      <c r="D195" s="101"/>
      <c r="E195" s="101"/>
      <c r="F195" s="101"/>
      <c r="G195" s="101"/>
      <c r="H195" s="101"/>
      <c r="I195" s="101"/>
      <c r="J195" s="101"/>
      <c r="K195" s="101"/>
      <c r="L195" s="101"/>
      <c r="M195" s="101"/>
    </row>
    <row r="196" spans="1:13">
      <c r="A196" s="100"/>
      <c r="B196" s="101"/>
      <c r="C196" s="101"/>
      <c r="D196" s="101"/>
      <c r="E196" s="101"/>
      <c r="F196" s="101"/>
      <c r="G196" s="101"/>
      <c r="H196" s="101"/>
      <c r="I196" s="101"/>
      <c r="J196" s="101"/>
      <c r="K196" s="101"/>
      <c r="L196" s="101"/>
      <c r="M196" s="101"/>
    </row>
    <row r="197" spans="1:13">
      <c r="A197" s="100"/>
      <c r="B197" s="101"/>
      <c r="C197" s="101"/>
      <c r="D197" s="101"/>
      <c r="E197" s="101"/>
      <c r="F197" s="101"/>
      <c r="G197" s="101"/>
      <c r="H197" s="101"/>
      <c r="I197" s="101"/>
      <c r="J197" s="101"/>
      <c r="K197" s="101"/>
      <c r="L197" s="101"/>
      <c r="M197" s="101"/>
    </row>
    <row r="198" spans="1:13">
      <c r="A198" s="100"/>
      <c r="B198" s="101"/>
      <c r="C198" s="101"/>
      <c r="D198" s="101"/>
      <c r="E198" s="101"/>
      <c r="F198" s="101"/>
      <c r="G198" s="101"/>
      <c r="H198" s="101"/>
      <c r="I198" s="101"/>
      <c r="J198" s="101"/>
      <c r="K198" s="101"/>
      <c r="L198" s="101"/>
      <c r="M198" s="101"/>
    </row>
    <row r="199" spans="1:13">
      <c r="A199" s="100"/>
      <c r="B199" s="101"/>
      <c r="C199" s="101"/>
      <c r="D199" s="101"/>
      <c r="E199" s="101"/>
      <c r="F199" s="101"/>
      <c r="G199" s="101"/>
      <c r="H199" s="101"/>
      <c r="I199" s="101"/>
      <c r="J199" s="101"/>
      <c r="K199" s="101"/>
      <c r="L199" s="101"/>
      <c r="M199" s="101"/>
    </row>
    <row r="200" spans="1:13">
      <c r="A200" s="100"/>
      <c r="B200" s="101"/>
      <c r="C200" s="101"/>
      <c r="D200" s="101"/>
      <c r="E200" s="101"/>
      <c r="F200" s="101"/>
      <c r="G200" s="101"/>
      <c r="H200" s="101"/>
      <c r="I200" s="101"/>
      <c r="J200" s="101"/>
      <c r="K200" s="101"/>
      <c r="L200" s="101"/>
      <c r="M200" s="101"/>
    </row>
    <row r="201" spans="1:13">
      <c r="A201" s="100"/>
      <c r="B201" s="101"/>
      <c r="C201" s="101"/>
      <c r="D201" s="101"/>
      <c r="E201" s="101"/>
      <c r="F201" s="101"/>
      <c r="G201" s="101"/>
      <c r="H201" s="101"/>
      <c r="I201" s="101"/>
      <c r="J201" s="101"/>
      <c r="K201" s="101"/>
      <c r="L201" s="101"/>
      <c r="M201" s="101"/>
    </row>
    <row r="202" spans="1:13">
      <c r="A202" s="100"/>
      <c r="B202" s="101"/>
      <c r="C202" s="101"/>
      <c r="D202" s="101"/>
      <c r="E202" s="101"/>
      <c r="F202" s="101"/>
      <c r="G202" s="101"/>
      <c r="H202" s="101"/>
      <c r="I202" s="101"/>
      <c r="J202" s="101"/>
      <c r="K202" s="101"/>
      <c r="L202" s="101"/>
      <c r="M202" s="101"/>
    </row>
    <row r="203" spans="1:13">
      <c r="A203" s="100"/>
      <c r="B203" s="101"/>
      <c r="C203" s="101"/>
      <c r="D203" s="101"/>
      <c r="E203" s="101"/>
      <c r="F203" s="101"/>
      <c r="G203" s="101"/>
      <c r="H203" s="101"/>
      <c r="I203" s="101"/>
      <c r="J203" s="101"/>
      <c r="K203" s="101"/>
      <c r="L203" s="101"/>
      <c r="M203" s="101"/>
    </row>
    <row r="204" spans="1:13">
      <c r="A204" s="100"/>
      <c r="B204" s="101"/>
      <c r="C204" s="101"/>
      <c r="D204" s="101"/>
      <c r="E204" s="101"/>
      <c r="F204" s="101"/>
      <c r="G204" s="101"/>
      <c r="H204" s="101"/>
      <c r="I204" s="101"/>
      <c r="J204" s="101"/>
      <c r="K204" s="101"/>
      <c r="L204" s="101"/>
      <c r="M204" s="101"/>
    </row>
    <row r="205" spans="1:13">
      <c r="A205" s="100"/>
      <c r="B205" s="101"/>
      <c r="C205" s="101"/>
      <c r="D205" s="101"/>
      <c r="E205" s="101"/>
      <c r="F205" s="101"/>
      <c r="G205" s="101"/>
      <c r="H205" s="101"/>
      <c r="I205" s="101"/>
      <c r="J205" s="101"/>
      <c r="K205" s="101"/>
      <c r="L205" s="101"/>
      <c r="M205" s="101"/>
    </row>
    <row r="206" spans="1:13">
      <c r="A206" s="100"/>
      <c r="B206" s="101"/>
      <c r="C206" s="101"/>
      <c r="D206" s="101"/>
      <c r="E206" s="101"/>
      <c r="F206" s="101"/>
      <c r="G206" s="101"/>
      <c r="H206" s="101"/>
      <c r="I206" s="101"/>
      <c r="J206" s="101"/>
      <c r="K206" s="101"/>
      <c r="L206" s="101"/>
      <c r="M206" s="101"/>
    </row>
    <row r="207" spans="1:13">
      <c r="A207" s="100"/>
      <c r="B207" s="101"/>
      <c r="C207" s="101"/>
      <c r="D207" s="101"/>
      <c r="E207" s="101"/>
      <c r="F207" s="101"/>
      <c r="G207" s="101"/>
      <c r="H207" s="101"/>
      <c r="I207" s="101"/>
      <c r="J207" s="101"/>
      <c r="K207" s="101"/>
      <c r="L207" s="101"/>
      <c r="M207" s="101"/>
    </row>
    <row r="208" spans="1:13">
      <c r="A208" s="100"/>
      <c r="B208" s="101"/>
      <c r="C208" s="101"/>
      <c r="D208" s="101"/>
      <c r="E208" s="101"/>
      <c r="F208" s="101"/>
      <c r="G208" s="101"/>
      <c r="H208" s="101"/>
      <c r="I208" s="101"/>
      <c r="J208" s="101"/>
      <c r="K208" s="101"/>
      <c r="L208" s="101"/>
      <c r="M208" s="101"/>
    </row>
    <row r="209" spans="1:13">
      <c r="A209" s="100"/>
      <c r="B209" s="101"/>
      <c r="C209" s="101"/>
      <c r="D209" s="101"/>
      <c r="E209" s="101"/>
      <c r="F209" s="101"/>
      <c r="G209" s="101"/>
      <c r="H209" s="101"/>
      <c r="I209" s="101"/>
      <c r="J209" s="101"/>
      <c r="K209" s="101"/>
      <c r="L209" s="101"/>
      <c r="M209" s="101"/>
    </row>
    <row r="210" spans="1:13">
      <c r="A210" s="100"/>
      <c r="B210" s="101"/>
      <c r="C210" s="101"/>
      <c r="D210" s="101"/>
      <c r="E210" s="101"/>
      <c r="F210" s="101"/>
      <c r="G210" s="101"/>
      <c r="H210" s="101"/>
      <c r="I210" s="101"/>
      <c r="J210" s="101"/>
      <c r="K210" s="101"/>
      <c r="L210" s="101"/>
      <c r="M210" s="101"/>
    </row>
    <row r="211" spans="1:13">
      <c r="A211" s="100"/>
      <c r="B211" s="101"/>
      <c r="C211" s="101"/>
      <c r="D211" s="101"/>
      <c r="E211" s="101"/>
      <c r="F211" s="101"/>
      <c r="G211" s="101"/>
      <c r="H211" s="101"/>
      <c r="I211" s="101"/>
      <c r="J211" s="101"/>
      <c r="K211" s="101"/>
      <c r="L211" s="101"/>
      <c r="M211" s="101"/>
    </row>
    <row r="212" spans="1:13">
      <c r="A212" s="100"/>
      <c r="B212" s="101"/>
      <c r="C212" s="101"/>
      <c r="D212" s="101"/>
      <c r="E212" s="101"/>
      <c r="F212" s="101"/>
      <c r="G212" s="101"/>
      <c r="H212" s="101"/>
      <c r="I212" s="101"/>
      <c r="J212" s="101"/>
      <c r="K212" s="101"/>
      <c r="L212" s="101"/>
      <c r="M212" s="101"/>
    </row>
    <row r="213" spans="1:13">
      <c r="A213" s="100"/>
      <c r="B213" s="101"/>
      <c r="C213" s="101"/>
      <c r="D213" s="101"/>
      <c r="E213" s="101"/>
      <c r="F213" s="101"/>
      <c r="G213" s="101"/>
      <c r="H213" s="101"/>
      <c r="I213" s="101"/>
      <c r="J213" s="101"/>
      <c r="K213" s="101"/>
      <c r="L213" s="101"/>
      <c r="M213" s="101"/>
    </row>
    <row r="214" spans="1:13">
      <c r="A214" s="100"/>
      <c r="B214" s="101"/>
      <c r="C214" s="101"/>
      <c r="D214" s="101"/>
      <c r="E214" s="101"/>
      <c r="F214" s="101"/>
      <c r="G214" s="101"/>
      <c r="H214" s="101"/>
      <c r="I214" s="101"/>
      <c r="J214" s="101"/>
      <c r="K214" s="101"/>
      <c r="L214" s="101"/>
      <c r="M214" s="101"/>
    </row>
    <row r="215" spans="1:13">
      <c r="A215" s="100"/>
      <c r="B215" s="101"/>
      <c r="C215" s="101"/>
      <c r="D215" s="101"/>
      <c r="E215" s="101"/>
      <c r="F215" s="101"/>
      <c r="G215" s="101"/>
      <c r="H215" s="101"/>
      <c r="I215" s="101"/>
      <c r="J215" s="101"/>
      <c r="K215" s="101"/>
      <c r="L215" s="101"/>
      <c r="M215" s="101"/>
    </row>
    <row r="216" spans="1:13">
      <c r="A216" s="100"/>
      <c r="B216" s="101"/>
      <c r="C216" s="101"/>
      <c r="D216" s="101"/>
      <c r="E216" s="101"/>
      <c r="F216" s="101"/>
      <c r="G216" s="101"/>
      <c r="H216" s="101"/>
      <c r="I216" s="101"/>
      <c r="J216" s="101"/>
      <c r="K216" s="101"/>
      <c r="L216" s="101"/>
      <c r="M216" s="101"/>
    </row>
    <row r="217" spans="1:13">
      <c r="A217" s="100"/>
      <c r="B217" s="101"/>
      <c r="C217" s="101"/>
      <c r="D217" s="101"/>
      <c r="E217" s="101"/>
      <c r="F217" s="101"/>
      <c r="G217" s="101"/>
      <c r="H217" s="101"/>
      <c r="I217" s="101"/>
      <c r="J217" s="101"/>
      <c r="K217" s="101"/>
      <c r="L217" s="101"/>
      <c r="M217" s="101"/>
    </row>
    <row r="218" spans="1:13">
      <c r="A218" s="100"/>
      <c r="B218" s="101"/>
      <c r="C218" s="101"/>
      <c r="D218" s="101"/>
      <c r="E218" s="101"/>
      <c r="F218" s="101"/>
      <c r="G218" s="101"/>
      <c r="H218" s="101"/>
      <c r="I218" s="101"/>
      <c r="J218" s="101"/>
      <c r="K218" s="101"/>
      <c r="L218" s="101"/>
      <c r="M218" s="101"/>
    </row>
    <row r="219" spans="1:13">
      <c r="A219" s="100"/>
      <c r="B219" s="101"/>
      <c r="C219" s="101"/>
      <c r="D219" s="101"/>
      <c r="E219" s="101"/>
      <c r="F219" s="101"/>
      <c r="G219" s="101"/>
      <c r="H219" s="101"/>
      <c r="I219" s="101"/>
      <c r="J219" s="101"/>
      <c r="K219" s="101"/>
      <c r="L219" s="101"/>
      <c r="M219" s="101"/>
    </row>
    <row r="220" spans="1:13">
      <c r="A220" s="100"/>
      <c r="B220" s="101"/>
      <c r="C220" s="101"/>
      <c r="D220" s="101"/>
      <c r="E220" s="101"/>
      <c r="F220" s="101"/>
      <c r="G220" s="101"/>
      <c r="H220" s="101"/>
      <c r="I220" s="101"/>
      <c r="J220" s="101"/>
      <c r="K220" s="101"/>
      <c r="L220" s="101"/>
      <c r="M220" s="101"/>
    </row>
    <row r="221" spans="1:13">
      <c r="A221" s="100"/>
      <c r="B221" s="101"/>
      <c r="C221" s="101"/>
      <c r="D221" s="101"/>
      <c r="E221" s="101"/>
      <c r="F221" s="101"/>
      <c r="G221" s="101"/>
      <c r="H221" s="101"/>
      <c r="I221" s="101"/>
      <c r="J221" s="101"/>
      <c r="K221" s="101"/>
      <c r="L221" s="101"/>
      <c r="M221" s="101"/>
    </row>
    <row r="222" spans="1:13">
      <c r="A222" s="100"/>
      <c r="B222" s="101"/>
      <c r="C222" s="101"/>
      <c r="D222" s="101"/>
      <c r="E222" s="101"/>
      <c r="F222" s="101"/>
      <c r="G222" s="101"/>
      <c r="H222" s="101"/>
      <c r="I222" s="101"/>
      <c r="J222" s="101"/>
      <c r="K222" s="101"/>
      <c r="L222" s="101"/>
      <c r="M222" s="101"/>
    </row>
    <row r="223" spans="1:13">
      <c r="A223" s="100"/>
      <c r="B223" s="101"/>
      <c r="C223" s="101"/>
      <c r="D223" s="101"/>
      <c r="E223" s="101"/>
      <c r="F223" s="101"/>
      <c r="G223" s="101"/>
      <c r="H223" s="101"/>
      <c r="I223" s="101"/>
      <c r="J223" s="101"/>
      <c r="K223" s="101"/>
      <c r="L223" s="101"/>
      <c r="M223" s="101"/>
    </row>
    <row r="224" spans="1:13">
      <c r="A224" s="100"/>
      <c r="B224" s="101"/>
      <c r="C224" s="101"/>
      <c r="D224" s="101"/>
      <c r="E224" s="101"/>
      <c r="F224" s="101"/>
      <c r="G224" s="101"/>
      <c r="H224" s="101"/>
      <c r="I224" s="101"/>
      <c r="J224" s="101"/>
      <c r="K224" s="101"/>
      <c r="L224" s="101"/>
      <c r="M224" s="101"/>
    </row>
    <row r="225" spans="1:13">
      <c r="A225" s="100"/>
      <c r="B225" s="101"/>
      <c r="C225" s="101"/>
      <c r="D225" s="101"/>
      <c r="E225" s="101"/>
      <c r="F225" s="101"/>
      <c r="G225" s="101"/>
      <c r="H225" s="101"/>
      <c r="I225" s="101"/>
      <c r="J225" s="101"/>
      <c r="K225" s="101"/>
      <c r="L225" s="101"/>
      <c r="M225" s="101"/>
    </row>
    <row r="226" spans="1:13">
      <c r="A226" s="100"/>
      <c r="B226" s="101"/>
      <c r="C226" s="101"/>
      <c r="D226" s="101"/>
      <c r="E226" s="101"/>
      <c r="F226" s="101"/>
      <c r="G226" s="101"/>
      <c r="H226" s="101"/>
      <c r="I226" s="101"/>
      <c r="J226" s="101"/>
      <c r="K226" s="101"/>
      <c r="L226" s="101"/>
      <c r="M226" s="101"/>
    </row>
    <row r="227" spans="1:13">
      <c r="A227" s="100"/>
      <c r="B227" s="101"/>
      <c r="C227" s="101"/>
      <c r="D227" s="101"/>
      <c r="E227" s="101"/>
      <c r="F227" s="101"/>
      <c r="G227" s="101"/>
      <c r="H227" s="101"/>
      <c r="I227" s="101"/>
      <c r="J227" s="101"/>
      <c r="K227" s="101"/>
      <c r="L227" s="101"/>
      <c r="M227" s="101"/>
    </row>
    <row r="228" spans="1:13">
      <c r="A228" s="100"/>
      <c r="B228" s="101"/>
      <c r="C228" s="101"/>
      <c r="D228" s="101"/>
      <c r="E228" s="101"/>
      <c r="F228" s="101"/>
      <c r="G228" s="101"/>
      <c r="H228" s="101"/>
      <c r="I228" s="101"/>
      <c r="J228" s="101"/>
      <c r="K228" s="101"/>
      <c r="L228" s="101"/>
      <c r="M228" s="101"/>
    </row>
    <row r="229" spans="1:13">
      <c r="A229" s="100"/>
      <c r="B229" s="101"/>
      <c r="C229" s="101"/>
      <c r="D229" s="101"/>
      <c r="E229" s="101"/>
      <c r="F229" s="101"/>
      <c r="G229" s="101"/>
      <c r="H229" s="101"/>
      <c r="I229" s="101"/>
      <c r="J229" s="101"/>
      <c r="K229" s="101"/>
      <c r="L229" s="101"/>
      <c r="M229" s="101"/>
    </row>
    <row r="230" spans="1:13">
      <c r="A230" s="100"/>
      <c r="B230" s="101"/>
      <c r="C230" s="101"/>
      <c r="D230" s="101"/>
      <c r="E230" s="101"/>
      <c r="F230" s="101"/>
      <c r="G230" s="101"/>
      <c r="H230" s="101"/>
      <c r="I230" s="101"/>
      <c r="J230" s="101"/>
      <c r="K230" s="101"/>
      <c r="L230" s="101"/>
      <c r="M230" s="101"/>
    </row>
    <row r="231" spans="1:13">
      <c r="A231" s="100"/>
      <c r="B231" s="101"/>
      <c r="C231" s="101"/>
      <c r="D231" s="101"/>
      <c r="E231" s="101"/>
      <c r="F231" s="101"/>
      <c r="G231" s="101"/>
      <c r="H231" s="101"/>
      <c r="I231" s="101"/>
      <c r="J231" s="101"/>
      <c r="K231" s="101"/>
      <c r="L231" s="101"/>
      <c r="M231" s="101"/>
    </row>
    <row r="232" spans="1:13">
      <c r="A232" s="100"/>
      <c r="B232" s="101"/>
      <c r="C232" s="101"/>
      <c r="D232" s="101"/>
      <c r="E232" s="101"/>
      <c r="F232" s="101"/>
      <c r="G232" s="101"/>
      <c r="H232" s="101"/>
      <c r="I232" s="101"/>
      <c r="J232" s="101"/>
      <c r="K232" s="101"/>
      <c r="L232" s="101"/>
      <c r="M232" s="101"/>
    </row>
    <row r="233" spans="1:13">
      <c r="A233" s="100"/>
      <c r="B233" s="101"/>
      <c r="C233" s="101"/>
      <c r="D233" s="101"/>
      <c r="E233" s="101"/>
      <c r="F233" s="101"/>
      <c r="G233" s="101"/>
      <c r="H233" s="101"/>
      <c r="I233" s="101"/>
      <c r="J233" s="101"/>
      <c r="K233" s="101"/>
      <c r="L233" s="101"/>
      <c r="M233" s="101"/>
    </row>
    <row r="234" spans="1:13">
      <c r="A234" s="100"/>
      <c r="B234" s="101"/>
      <c r="C234" s="101"/>
      <c r="D234" s="101"/>
      <c r="E234" s="101"/>
      <c r="F234" s="101"/>
      <c r="G234" s="101"/>
      <c r="H234" s="101"/>
      <c r="I234" s="101"/>
      <c r="J234" s="101"/>
      <c r="K234" s="101"/>
      <c r="L234" s="101"/>
      <c r="M234" s="101"/>
    </row>
    <row r="235" spans="1:13">
      <c r="A235" s="100"/>
      <c r="B235" s="101"/>
      <c r="C235" s="101"/>
      <c r="D235" s="101"/>
      <c r="E235" s="101"/>
      <c r="F235" s="101"/>
      <c r="G235" s="101"/>
      <c r="H235" s="101"/>
      <c r="I235" s="101"/>
      <c r="J235" s="101"/>
      <c r="K235" s="101"/>
      <c r="L235" s="101"/>
      <c r="M235" s="101"/>
    </row>
    <row r="236" spans="1:13">
      <c r="A236" s="100"/>
      <c r="B236" s="101"/>
      <c r="C236" s="101"/>
      <c r="D236" s="101"/>
      <c r="E236" s="101"/>
      <c r="F236" s="101"/>
      <c r="G236" s="101"/>
      <c r="H236" s="101"/>
      <c r="I236" s="101"/>
      <c r="J236" s="101"/>
      <c r="K236" s="101"/>
      <c r="L236" s="101"/>
      <c r="M236" s="101"/>
    </row>
    <row r="237" spans="1:13">
      <c r="A237" s="100"/>
      <c r="B237" s="101"/>
      <c r="C237" s="101"/>
      <c r="D237" s="101"/>
      <c r="E237" s="101"/>
      <c r="F237" s="101"/>
      <c r="G237" s="101"/>
      <c r="H237" s="101"/>
      <c r="I237" s="101"/>
      <c r="J237" s="101"/>
      <c r="K237" s="101"/>
      <c r="L237" s="101"/>
      <c r="M237" s="101"/>
    </row>
    <row r="238" spans="1:13">
      <c r="A238" s="100"/>
      <c r="B238" s="101"/>
      <c r="C238" s="101"/>
      <c r="D238" s="101"/>
      <c r="E238" s="101"/>
      <c r="F238" s="101"/>
      <c r="G238" s="101"/>
      <c r="H238" s="101"/>
      <c r="I238" s="101"/>
      <c r="J238" s="101"/>
      <c r="K238" s="101"/>
      <c r="L238" s="101"/>
      <c r="M238" s="101"/>
    </row>
    <row r="239" spans="1:13">
      <c r="A239" s="100"/>
      <c r="B239" s="101"/>
      <c r="C239" s="101"/>
      <c r="D239" s="101"/>
      <c r="E239" s="101"/>
      <c r="F239" s="101"/>
      <c r="G239" s="101"/>
      <c r="H239" s="101"/>
      <c r="I239" s="101"/>
      <c r="J239" s="101"/>
      <c r="K239" s="101"/>
      <c r="L239" s="101"/>
      <c r="M239" s="101"/>
    </row>
    <row r="240" spans="1:13">
      <c r="A240" s="100"/>
      <c r="B240" s="101"/>
      <c r="C240" s="101"/>
      <c r="D240" s="101"/>
      <c r="E240" s="101"/>
      <c r="F240" s="101"/>
      <c r="G240" s="101"/>
      <c r="H240" s="101"/>
      <c r="I240" s="101"/>
      <c r="J240" s="101"/>
      <c r="K240" s="101"/>
      <c r="L240" s="101"/>
      <c r="M240" s="101"/>
    </row>
    <row r="241" spans="1:13">
      <c r="A241" s="100"/>
      <c r="B241" s="101"/>
      <c r="C241" s="101"/>
      <c r="D241" s="101"/>
      <c r="E241" s="101"/>
      <c r="F241" s="101"/>
      <c r="G241" s="101"/>
      <c r="H241" s="101"/>
      <c r="I241" s="101"/>
      <c r="J241" s="101"/>
      <c r="K241" s="101"/>
      <c r="L241" s="101"/>
      <c r="M241" s="101"/>
    </row>
    <row r="242" spans="1:13">
      <c r="A242" s="100"/>
      <c r="B242" s="101"/>
      <c r="C242" s="101"/>
      <c r="D242" s="101"/>
      <c r="E242" s="101"/>
      <c r="F242" s="101"/>
      <c r="G242" s="101"/>
      <c r="H242" s="101"/>
      <c r="I242" s="101"/>
      <c r="J242" s="101"/>
      <c r="K242" s="101"/>
      <c r="L242" s="101"/>
      <c r="M242" s="101"/>
    </row>
    <row r="243" spans="1:13">
      <c r="A243" s="100"/>
      <c r="B243" s="101"/>
      <c r="C243" s="101"/>
      <c r="D243" s="101"/>
      <c r="E243" s="101"/>
      <c r="F243" s="101"/>
      <c r="G243" s="101"/>
      <c r="H243" s="101"/>
      <c r="I243" s="101"/>
      <c r="J243" s="101"/>
      <c r="K243" s="101"/>
      <c r="L243" s="101"/>
      <c r="M243" s="101"/>
    </row>
    <row r="244" spans="1:13">
      <c r="A244" s="100"/>
      <c r="B244" s="101"/>
      <c r="C244" s="101"/>
      <c r="D244" s="101"/>
      <c r="E244" s="101"/>
      <c r="F244" s="101"/>
      <c r="G244" s="101"/>
      <c r="H244" s="101"/>
      <c r="I244" s="101"/>
      <c r="J244" s="101"/>
      <c r="K244" s="101"/>
      <c r="L244" s="101"/>
      <c r="M244" s="101"/>
    </row>
    <row r="245" spans="1:13">
      <c r="A245" s="100"/>
      <c r="B245" s="101"/>
      <c r="C245" s="101"/>
      <c r="D245" s="101"/>
      <c r="E245" s="101"/>
      <c r="F245" s="101"/>
      <c r="G245" s="101"/>
      <c r="H245" s="101"/>
      <c r="I245" s="101"/>
      <c r="J245" s="101"/>
      <c r="K245" s="101"/>
      <c r="L245" s="101"/>
      <c r="M245" s="101"/>
    </row>
    <row r="246" spans="1:13">
      <c r="A246" s="100"/>
      <c r="B246" s="101"/>
      <c r="C246" s="101"/>
      <c r="D246" s="101"/>
      <c r="E246" s="101"/>
      <c r="F246" s="101"/>
      <c r="G246" s="101"/>
      <c r="H246" s="101"/>
      <c r="I246" s="101"/>
      <c r="J246" s="101"/>
      <c r="K246" s="101"/>
      <c r="L246" s="101"/>
      <c r="M246" s="101"/>
    </row>
    <row r="247" spans="1:13">
      <c r="A247" s="100"/>
      <c r="B247" s="101"/>
      <c r="C247" s="101"/>
      <c r="D247" s="101"/>
      <c r="E247" s="101"/>
      <c r="F247" s="101"/>
      <c r="G247" s="101"/>
      <c r="H247" s="101"/>
      <c r="I247" s="101"/>
      <c r="J247" s="101"/>
      <c r="K247" s="101"/>
      <c r="L247" s="101"/>
      <c r="M247" s="101"/>
    </row>
    <row r="248" spans="1:13">
      <c r="A248" s="100"/>
      <c r="B248" s="101"/>
      <c r="C248" s="101"/>
      <c r="D248" s="101"/>
      <c r="E248" s="101"/>
      <c r="F248" s="101"/>
      <c r="G248" s="101"/>
      <c r="H248" s="101"/>
      <c r="I248" s="101"/>
      <c r="J248" s="101"/>
      <c r="K248" s="101"/>
      <c r="L248" s="101"/>
      <c r="M248" s="101"/>
    </row>
    <row r="249" spans="1:13">
      <c r="A249" s="100"/>
      <c r="B249" s="101"/>
      <c r="C249" s="101"/>
      <c r="D249" s="101"/>
      <c r="E249" s="101"/>
      <c r="F249" s="101"/>
      <c r="G249" s="101"/>
      <c r="H249" s="101"/>
      <c r="I249" s="101"/>
      <c r="J249" s="101"/>
      <c r="K249" s="101"/>
      <c r="L249" s="101"/>
      <c r="M249" s="101"/>
    </row>
    <row r="250" spans="1:13">
      <c r="A250" s="100"/>
      <c r="B250" s="101"/>
      <c r="C250" s="101"/>
      <c r="D250" s="101"/>
      <c r="E250" s="101"/>
      <c r="F250" s="101"/>
      <c r="G250" s="101"/>
      <c r="H250" s="101"/>
      <c r="I250" s="101"/>
      <c r="J250" s="101"/>
      <c r="K250" s="101"/>
      <c r="L250" s="101"/>
      <c r="M250" s="101"/>
    </row>
    <row r="251" spans="1:13">
      <c r="A251" s="100"/>
      <c r="B251" s="101"/>
      <c r="C251" s="101"/>
      <c r="D251" s="101"/>
      <c r="E251" s="101"/>
      <c r="F251" s="101"/>
      <c r="G251" s="101"/>
      <c r="H251" s="101"/>
      <c r="I251" s="101"/>
      <c r="J251" s="101"/>
      <c r="K251" s="101"/>
      <c r="L251" s="101"/>
      <c r="M251" s="101"/>
    </row>
    <row r="252" spans="1:13">
      <c r="A252" s="100"/>
      <c r="B252" s="101"/>
      <c r="C252" s="101"/>
      <c r="D252" s="101"/>
      <c r="E252" s="101"/>
      <c r="F252" s="101"/>
      <c r="G252" s="101"/>
      <c r="H252" s="101"/>
      <c r="I252" s="101"/>
      <c r="J252" s="101"/>
      <c r="K252" s="101"/>
      <c r="L252" s="101"/>
      <c r="M252" s="101"/>
    </row>
    <row r="253" spans="1:13">
      <c r="A253" s="100"/>
      <c r="B253" s="101"/>
      <c r="C253" s="101"/>
      <c r="D253" s="101"/>
      <c r="E253" s="101"/>
      <c r="F253" s="101"/>
      <c r="G253" s="101"/>
      <c r="H253" s="101"/>
      <c r="I253" s="101"/>
      <c r="J253" s="101"/>
      <c r="K253" s="101"/>
      <c r="L253" s="101"/>
      <c r="M253" s="101"/>
    </row>
    <row r="254" spans="1:13">
      <c r="A254" s="100"/>
      <c r="B254" s="101"/>
      <c r="C254" s="101"/>
      <c r="D254" s="101"/>
      <c r="E254" s="101"/>
      <c r="F254" s="101"/>
      <c r="G254" s="101"/>
      <c r="H254" s="101"/>
      <c r="I254" s="101"/>
      <c r="J254" s="101"/>
      <c r="K254" s="101"/>
      <c r="L254" s="101"/>
      <c r="M254" s="101"/>
    </row>
    <row r="255" spans="1:13">
      <c r="A255" s="100"/>
      <c r="B255" s="101"/>
      <c r="C255" s="101"/>
      <c r="D255" s="101"/>
      <c r="E255" s="101"/>
      <c r="F255" s="101"/>
      <c r="G255" s="101"/>
      <c r="H255" s="101"/>
      <c r="I255" s="101"/>
      <c r="J255" s="101"/>
      <c r="K255" s="101"/>
      <c r="L255" s="101"/>
      <c r="M255" s="101"/>
    </row>
    <row r="256" spans="1:13">
      <c r="A256" s="100"/>
      <c r="B256" s="101"/>
      <c r="C256" s="101"/>
      <c r="D256" s="101"/>
      <c r="E256" s="101"/>
      <c r="F256" s="101"/>
      <c r="G256" s="101"/>
      <c r="H256" s="101"/>
      <c r="I256" s="101"/>
      <c r="J256" s="101"/>
      <c r="K256" s="101"/>
      <c r="L256" s="101"/>
      <c r="M256" s="101"/>
    </row>
    <row r="257" spans="1:13">
      <c r="A257" s="100"/>
      <c r="B257" s="101"/>
      <c r="C257" s="101"/>
      <c r="D257" s="101"/>
      <c r="E257" s="101"/>
      <c r="F257" s="101"/>
      <c r="G257" s="101"/>
      <c r="H257" s="101"/>
      <c r="I257" s="101"/>
      <c r="J257" s="101"/>
      <c r="K257" s="101"/>
      <c r="L257" s="101"/>
      <c r="M257" s="101"/>
    </row>
    <row r="258" spans="1:13">
      <c r="A258" s="100"/>
      <c r="B258" s="101"/>
      <c r="C258" s="101"/>
      <c r="D258" s="101"/>
      <c r="E258" s="101"/>
      <c r="F258" s="101"/>
      <c r="G258" s="101"/>
      <c r="H258" s="101"/>
      <c r="I258" s="101"/>
      <c r="J258" s="101"/>
      <c r="K258" s="101"/>
      <c r="L258" s="101"/>
      <c r="M258" s="101"/>
    </row>
    <row r="259" spans="1:13">
      <c r="A259" s="100"/>
      <c r="B259" s="101"/>
      <c r="C259" s="101"/>
      <c r="D259" s="101"/>
      <c r="E259" s="101"/>
      <c r="F259" s="101"/>
      <c r="G259" s="101"/>
      <c r="H259" s="101"/>
      <c r="I259" s="101"/>
      <c r="J259" s="101"/>
      <c r="K259" s="101"/>
      <c r="L259" s="101"/>
      <c r="M259" s="101"/>
    </row>
    <row r="260" spans="1:13">
      <c r="A260" s="100"/>
      <c r="B260" s="101"/>
      <c r="C260" s="101"/>
      <c r="D260" s="101"/>
      <c r="E260" s="101"/>
      <c r="F260" s="101"/>
      <c r="G260" s="101"/>
      <c r="H260" s="101"/>
      <c r="I260" s="101"/>
      <c r="J260" s="101"/>
      <c r="K260" s="101"/>
      <c r="L260" s="101"/>
      <c r="M260" s="101"/>
    </row>
    <row r="261" spans="1:13">
      <c r="A261" s="100"/>
      <c r="B261" s="101"/>
      <c r="C261" s="101"/>
      <c r="D261" s="101"/>
      <c r="E261" s="101"/>
      <c r="F261" s="101"/>
      <c r="G261" s="101"/>
      <c r="H261" s="101"/>
      <c r="I261" s="101"/>
      <c r="J261" s="101"/>
      <c r="K261" s="101"/>
      <c r="L261" s="101"/>
      <c r="M261" s="101"/>
    </row>
    <row r="262" spans="1:13">
      <c r="A262" s="100"/>
      <c r="B262" s="101"/>
      <c r="C262" s="101"/>
      <c r="D262" s="101"/>
      <c r="E262" s="101"/>
      <c r="F262" s="101"/>
      <c r="G262" s="101"/>
      <c r="H262" s="101"/>
      <c r="I262" s="101"/>
      <c r="J262" s="101"/>
      <c r="K262" s="101"/>
      <c r="L262" s="101"/>
      <c r="M262" s="101"/>
    </row>
    <row r="263" spans="1:13">
      <c r="A263" s="100"/>
      <c r="B263" s="101"/>
      <c r="C263" s="101"/>
      <c r="D263" s="101"/>
      <c r="E263" s="101"/>
      <c r="F263" s="101"/>
      <c r="G263" s="101"/>
      <c r="H263" s="101"/>
      <c r="I263" s="101"/>
      <c r="J263" s="101"/>
      <c r="K263" s="101"/>
      <c r="L263" s="101"/>
      <c r="M263" s="101"/>
    </row>
    <row r="264" spans="1:13">
      <c r="A264" s="100"/>
      <c r="B264" s="101"/>
      <c r="C264" s="101"/>
      <c r="D264" s="101"/>
      <c r="E264" s="101"/>
      <c r="F264" s="101"/>
      <c r="G264" s="101"/>
      <c r="H264" s="101"/>
      <c r="I264" s="101"/>
      <c r="J264" s="101"/>
      <c r="K264" s="101"/>
      <c r="L264" s="101"/>
      <c r="M264" s="101"/>
    </row>
    <row r="265" spans="1:13">
      <c r="A265" s="100"/>
      <c r="B265" s="101"/>
      <c r="C265" s="101"/>
      <c r="D265" s="101"/>
      <c r="E265" s="101"/>
      <c r="F265" s="101"/>
      <c r="G265" s="101"/>
      <c r="H265" s="101"/>
      <c r="I265" s="101"/>
      <c r="J265" s="101"/>
      <c r="K265" s="101"/>
      <c r="L265" s="101"/>
      <c r="M265" s="101"/>
    </row>
    <row r="266" spans="1:13">
      <c r="A266" s="100"/>
      <c r="B266" s="101"/>
      <c r="C266" s="101"/>
      <c r="D266" s="101"/>
      <c r="E266" s="101"/>
      <c r="F266" s="101"/>
      <c r="G266" s="101"/>
      <c r="H266" s="101"/>
      <c r="I266" s="101"/>
      <c r="J266" s="101"/>
      <c r="K266" s="101"/>
      <c r="L266" s="101"/>
      <c r="M266" s="101"/>
    </row>
    <row r="267" spans="1:13">
      <c r="A267" s="100"/>
      <c r="B267" s="101"/>
      <c r="C267" s="101"/>
      <c r="D267" s="101"/>
      <c r="E267" s="101"/>
      <c r="F267" s="101"/>
      <c r="G267" s="101"/>
      <c r="H267" s="101"/>
      <c r="I267" s="101"/>
      <c r="J267" s="101"/>
      <c r="K267" s="101"/>
      <c r="L267" s="101"/>
      <c r="M267" s="101"/>
    </row>
    <row r="268" spans="1:13">
      <c r="A268" s="100"/>
      <c r="B268" s="101"/>
      <c r="C268" s="101"/>
      <c r="D268" s="101"/>
      <c r="E268" s="101"/>
      <c r="F268" s="101"/>
      <c r="G268" s="101"/>
      <c r="H268" s="101"/>
      <c r="I268" s="101"/>
      <c r="J268" s="101"/>
      <c r="K268" s="101"/>
      <c r="L268" s="101"/>
      <c r="M268" s="101"/>
    </row>
    <row r="269" spans="1:13">
      <c r="A269" s="100"/>
      <c r="B269" s="101"/>
      <c r="C269" s="101"/>
      <c r="D269" s="101"/>
      <c r="E269" s="101"/>
      <c r="F269" s="101"/>
      <c r="G269" s="101"/>
      <c r="H269" s="101"/>
      <c r="I269" s="101"/>
      <c r="J269" s="101"/>
      <c r="K269" s="101"/>
      <c r="L269" s="101"/>
      <c r="M269" s="101"/>
    </row>
    <row r="270" spans="1:13">
      <c r="A270" s="100"/>
      <c r="B270" s="101"/>
      <c r="C270" s="101"/>
      <c r="D270" s="101"/>
      <c r="E270" s="101"/>
      <c r="F270" s="101"/>
      <c r="G270" s="101"/>
      <c r="H270" s="101"/>
      <c r="I270" s="101"/>
      <c r="J270" s="101"/>
      <c r="K270" s="101"/>
      <c r="L270" s="101"/>
      <c r="M270" s="101"/>
    </row>
    <row r="271" spans="1:13">
      <c r="A271" s="100"/>
      <c r="B271" s="101"/>
      <c r="C271" s="101"/>
      <c r="D271" s="101"/>
      <c r="E271" s="101"/>
      <c r="F271" s="101"/>
      <c r="G271" s="101"/>
      <c r="H271" s="101"/>
      <c r="I271" s="101"/>
      <c r="J271" s="101"/>
      <c r="K271" s="101"/>
      <c r="L271" s="101"/>
      <c r="M271" s="101"/>
    </row>
    <row r="272" spans="1:13">
      <c r="A272" s="100"/>
      <c r="B272" s="101"/>
      <c r="C272" s="101"/>
      <c r="D272" s="101"/>
      <c r="E272" s="101"/>
      <c r="F272" s="101"/>
      <c r="G272" s="101"/>
      <c r="H272" s="101"/>
      <c r="I272" s="101"/>
      <c r="J272" s="101"/>
      <c r="K272" s="101"/>
      <c r="L272" s="101"/>
      <c r="M272" s="101"/>
    </row>
    <row r="273" spans="1:13">
      <c r="A273" s="100"/>
      <c r="B273" s="101"/>
      <c r="C273" s="101"/>
      <c r="D273" s="101"/>
      <c r="E273" s="101"/>
      <c r="F273" s="101"/>
      <c r="G273" s="101"/>
      <c r="H273" s="101"/>
      <c r="I273" s="101"/>
      <c r="J273" s="101"/>
      <c r="K273" s="101"/>
      <c r="L273" s="101"/>
      <c r="M273" s="101"/>
    </row>
    <row r="274" spans="1:13">
      <c r="A274" s="100"/>
      <c r="B274" s="101"/>
      <c r="C274" s="101"/>
      <c r="D274" s="101"/>
      <c r="E274" s="101"/>
      <c r="F274" s="101"/>
      <c r="G274" s="101"/>
      <c r="H274" s="101"/>
      <c r="I274" s="101"/>
      <c r="J274" s="101"/>
      <c r="K274" s="101"/>
      <c r="L274" s="101"/>
      <c r="M274" s="101"/>
    </row>
    <row r="275" spans="1:13">
      <c r="A275" s="100"/>
      <c r="B275" s="101"/>
      <c r="C275" s="101"/>
      <c r="D275" s="101"/>
      <c r="E275" s="101"/>
      <c r="F275" s="101"/>
      <c r="G275" s="101"/>
      <c r="H275" s="101"/>
      <c r="I275" s="101"/>
      <c r="J275" s="101"/>
      <c r="K275" s="101"/>
      <c r="L275" s="101"/>
      <c r="M275" s="101"/>
    </row>
    <row r="276" spans="1:13">
      <c r="A276" s="100"/>
      <c r="B276" s="101"/>
      <c r="C276" s="101"/>
      <c r="D276" s="101"/>
      <c r="E276" s="101"/>
      <c r="F276" s="101"/>
      <c r="G276" s="101"/>
      <c r="H276" s="101"/>
      <c r="I276" s="101"/>
      <c r="J276" s="101"/>
      <c r="K276" s="101"/>
      <c r="L276" s="101"/>
      <c r="M276" s="101"/>
    </row>
    <row r="277" spans="1:13">
      <c r="A277" s="100"/>
      <c r="B277" s="101"/>
      <c r="C277" s="101"/>
      <c r="D277" s="101"/>
      <c r="E277" s="101"/>
      <c r="F277" s="101"/>
      <c r="G277" s="101"/>
      <c r="H277" s="101"/>
      <c r="I277" s="101"/>
      <c r="J277" s="101"/>
      <c r="K277" s="101"/>
      <c r="L277" s="101"/>
      <c r="M277" s="101"/>
    </row>
    <row r="278" spans="1:13">
      <c r="A278" s="100"/>
      <c r="B278" s="101"/>
      <c r="C278" s="101"/>
      <c r="D278" s="101"/>
      <c r="E278" s="101"/>
      <c r="F278" s="101"/>
      <c r="G278" s="101"/>
      <c r="H278" s="101"/>
      <c r="I278" s="101"/>
      <c r="J278" s="101"/>
      <c r="K278" s="101"/>
      <c r="L278" s="101"/>
      <c r="M278" s="101"/>
    </row>
    <row r="279" spans="1:13">
      <c r="A279" s="100"/>
      <c r="B279" s="101"/>
      <c r="C279" s="101"/>
      <c r="D279" s="101"/>
      <c r="E279" s="101"/>
      <c r="F279" s="101"/>
      <c r="G279" s="101"/>
      <c r="H279" s="101"/>
      <c r="I279" s="101"/>
      <c r="J279" s="101"/>
      <c r="K279" s="101"/>
      <c r="L279" s="101"/>
      <c r="M279" s="101"/>
    </row>
    <row r="280" spans="1:13">
      <c r="A280" s="100"/>
      <c r="B280" s="101"/>
      <c r="C280" s="101"/>
      <c r="D280" s="101"/>
      <c r="E280" s="101"/>
      <c r="F280" s="101"/>
      <c r="G280" s="101"/>
      <c r="H280" s="101"/>
      <c r="I280" s="101"/>
      <c r="J280" s="101"/>
      <c r="K280" s="101"/>
      <c r="L280" s="101"/>
      <c r="M280" s="101"/>
    </row>
    <row r="281" spans="1:13">
      <c r="A281" s="100"/>
      <c r="B281" s="101"/>
      <c r="C281" s="101"/>
      <c r="D281" s="101"/>
      <c r="E281" s="101"/>
      <c r="F281" s="101"/>
      <c r="G281" s="101"/>
      <c r="H281" s="101"/>
      <c r="I281" s="101"/>
      <c r="J281" s="101"/>
      <c r="K281" s="101"/>
      <c r="L281" s="101"/>
      <c r="M281" s="101"/>
    </row>
    <row r="282" spans="1:13">
      <c r="A282" s="100"/>
      <c r="B282" s="101"/>
      <c r="C282" s="101"/>
      <c r="D282" s="101"/>
      <c r="E282" s="101"/>
      <c r="F282" s="101"/>
      <c r="G282" s="101"/>
      <c r="H282" s="101"/>
      <c r="I282" s="101"/>
      <c r="J282" s="101"/>
      <c r="K282" s="101"/>
      <c r="L282" s="101"/>
      <c r="M282" s="101"/>
    </row>
    <row r="283" spans="1:13">
      <c r="A283" s="100"/>
      <c r="B283" s="101"/>
      <c r="C283" s="101"/>
      <c r="D283" s="101"/>
      <c r="E283" s="101"/>
      <c r="F283" s="101"/>
      <c r="G283" s="101"/>
      <c r="H283" s="101"/>
      <c r="I283" s="101"/>
      <c r="J283" s="101"/>
      <c r="K283" s="101"/>
      <c r="L283" s="101"/>
      <c r="M283" s="101"/>
    </row>
    <row r="284" spans="1:13">
      <c r="A284" s="100"/>
      <c r="B284" s="101"/>
      <c r="C284" s="101"/>
      <c r="D284" s="101"/>
      <c r="E284" s="101"/>
      <c r="F284" s="101"/>
      <c r="G284" s="101"/>
      <c r="H284" s="101"/>
      <c r="I284" s="101"/>
      <c r="J284" s="101"/>
      <c r="K284" s="101"/>
      <c r="L284" s="101"/>
      <c r="M284" s="101"/>
    </row>
    <row r="285" spans="1:13">
      <c r="A285" s="100"/>
      <c r="B285" s="101"/>
      <c r="C285" s="101"/>
      <c r="D285" s="101"/>
      <c r="E285" s="101"/>
      <c r="F285" s="101"/>
      <c r="G285" s="101"/>
      <c r="H285" s="101"/>
      <c r="I285" s="101"/>
      <c r="J285" s="101"/>
      <c r="K285" s="101"/>
      <c r="L285" s="101"/>
      <c r="M285" s="101"/>
    </row>
    <row r="286" spans="1:13">
      <c r="A286" s="100"/>
      <c r="B286" s="101"/>
      <c r="C286" s="101"/>
      <c r="D286" s="101"/>
      <c r="E286" s="101"/>
      <c r="F286" s="101"/>
      <c r="G286" s="101"/>
      <c r="H286" s="101"/>
      <c r="I286" s="101"/>
      <c r="J286" s="101"/>
      <c r="K286" s="101"/>
      <c r="L286" s="101"/>
      <c r="M286" s="101"/>
    </row>
    <row r="287" spans="1:13">
      <c r="A287" s="100"/>
      <c r="B287" s="101"/>
      <c r="C287" s="101"/>
      <c r="D287" s="101"/>
      <c r="E287" s="101"/>
      <c r="F287" s="101"/>
      <c r="G287" s="101"/>
      <c r="H287" s="101"/>
      <c r="I287" s="101"/>
      <c r="J287" s="101"/>
      <c r="K287" s="101"/>
      <c r="L287" s="101"/>
      <c r="M287" s="101"/>
    </row>
    <row r="288" spans="1:13">
      <c r="A288" s="100"/>
      <c r="B288" s="101"/>
      <c r="C288" s="101"/>
      <c r="D288" s="101"/>
      <c r="E288" s="101"/>
      <c r="F288" s="101"/>
      <c r="G288" s="101"/>
      <c r="H288" s="101"/>
      <c r="I288" s="101"/>
      <c r="J288" s="101"/>
      <c r="K288" s="101"/>
      <c r="L288" s="101"/>
      <c r="M288" s="101"/>
    </row>
    <row r="289" spans="1:13">
      <c r="A289" s="100"/>
      <c r="B289" s="101"/>
      <c r="C289" s="101"/>
      <c r="D289" s="101"/>
      <c r="E289" s="101"/>
      <c r="F289" s="101"/>
      <c r="G289" s="101"/>
      <c r="H289" s="101"/>
      <c r="I289" s="101"/>
      <c r="J289" s="101"/>
      <c r="K289" s="101"/>
      <c r="L289" s="101"/>
      <c r="M289" s="101"/>
    </row>
    <row r="290" spans="1:13">
      <c r="A290" s="100"/>
      <c r="B290" s="101"/>
      <c r="C290" s="101"/>
      <c r="D290" s="101"/>
      <c r="E290" s="101"/>
      <c r="F290" s="101"/>
      <c r="G290" s="101"/>
      <c r="H290" s="101"/>
      <c r="I290" s="101"/>
      <c r="J290" s="101"/>
      <c r="K290" s="101"/>
      <c r="L290" s="101"/>
      <c r="M290" s="101"/>
    </row>
    <row r="291" spans="1:13">
      <c r="A291" s="100"/>
      <c r="B291" s="101"/>
      <c r="C291" s="101"/>
      <c r="D291" s="101"/>
      <c r="E291" s="101"/>
      <c r="F291" s="101"/>
      <c r="G291" s="101"/>
      <c r="H291" s="101"/>
      <c r="I291" s="101"/>
      <c r="J291" s="101"/>
      <c r="K291" s="101"/>
      <c r="L291" s="101"/>
      <c r="M291" s="101"/>
    </row>
    <row r="292" spans="1:13">
      <c r="A292" s="100"/>
      <c r="B292" s="101"/>
      <c r="C292" s="101"/>
      <c r="D292" s="101"/>
      <c r="E292" s="101"/>
      <c r="F292" s="101"/>
      <c r="G292" s="101"/>
      <c r="H292" s="101"/>
      <c r="I292" s="101"/>
      <c r="J292" s="101"/>
      <c r="K292" s="101"/>
      <c r="L292" s="101"/>
      <c r="M292" s="101"/>
    </row>
    <row r="293" spans="1:13">
      <c r="A293" s="100"/>
      <c r="B293" s="101"/>
      <c r="C293" s="101"/>
      <c r="D293" s="101"/>
      <c r="E293" s="101"/>
      <c r="F293" s="101"/>
      <c r="G293" s="101"/>
      <c r="H293" s="101"/>
      <c r="I293" s="101"/>
      <c r="J293" s="101"/>
      <c r="K293" s="101"/>
      <c r="L293" s="101"/>
      <c r="M293" s="101"/>
    </row>
    <row r="294" spans="1:13">
      <c r="A294" s="100"/>
      <c r="B294" s="101"/>
      <c r="C294" s="101"/>
      <c r="D294" s="101"/>
      <c r="E294" s="101"/>
      <c r="F294" s="101"/>
      <c r="G294" s="101"/>
      <c r="H294" s="101"/>
      <c r="I294" s="101"/>
      <c r="J294" s="101"/>
      <c r="K294" s="101"/>
      <c r="L294" s="101"/>
      <c r="M294" s="101"/>
    </row>
    <row r="295" spans="1:13">
      <c r="A295" s="100"/>
      <c r="B295" s="101"/>
      <c r="C295" s="101"/>
      <c r="D295" s="101"/>
      <c r="E295" s="101"/>
      <c r="F295" s="101"/>
      <c r="G295" s="101"/>
      <c r="H295" s="101"/>
      <c r="I295" s="101"/>
      <c r="J295" s="101"/>
      <c r="K295" s="101"/>
      <c r="L295" s="101"/>
      <c r="M295" s="101"/>
    </row>
    <row r="296" spans="1:13">
      <c r="A296" s="100"/>
      <c r="B296" s="101"/>
      <c r="C296" s="101"/>
      <c r="D296" s="101"/>
      <c r="E296" s="101"/>
      <c r="F296" s="101"/>
      <c r="G296" s="101"/>
      <c r="H296" s="101"/>
      <c r="I296" s="101"/>
      <c r="J296" s="101"/>
      <c r="K296" s="101"/>
      <c r="L296" s="101"/>
      <c r="M296" s="101"/>
    </row>
    <row r="297" spans="1:13">
      <c r="A297" s="100"/>
      <c r="B297" s="101"/>
      <c r="C297" s="101"/>
      <c r="D297" s="101"/>
      <c r="E297" s="101"/>
      <c r="F297" s="101"/>
      <c r="G297" s="101"/>
      <c r="H297" s="101"/>
      <c r="I297" s="101"/>
      <c r="J297" s="101"/>
      <c r="K297" s="101"/>
      <c r="L297" s="101"/>
      <c r="M297" s="101"/>
    </row>
    <row r="298" spans="1:13">
      <c r="A298" s="100"/>
      <c r="B298" s="101"/>
      <c r="C298" s="101"/>
      <c r="D298" s="101"/>
      <c r="E298" s="101"/>
      <c r="F298" s="101"/>
      <c r="G298" s="101"/>
      <c r="H298" s="101"/>
      <c r="I298" s="101"/>
      <c r="J298" s="101"/>
      <c r="K298" s="101"/>
      <c r="L298" s="101"/>
      <c r="M298" s="101"/>
    </row>
    <row r="299" spans="1:13">
      <c r="A299" s="100"/>
      <c r="B299" s="101"/>
      <c r="C299" s="101"/>
      <c r="D299" s="101"/>
      <c r="E299" s="101"/>
      <c r="F299" s="101"/>
      <c r="G299" s="101"/>
      <c r="H299" s="101"/>
      <c r="I299" s="101"/>
      <c r="J299" s="101"/>
      <c r="K299" s="101"/>
      <c r="L299" s="101"/>
      <c r="M299" s="101"/>
    </row>
    <row r="300" spans="1:13">
      <c r="A300" s="100"/>
      <c r="B300" s="101"/>
      <c r="C300" s="101"/>
      <c r="D300" s="101"/>
      <c r="E300" s="101"/>
      <c r="F300" s="101"/>
      <c r="G300" s="101"/>
      <c r="H300" s="101"/>
      <c r="I300" s="101"/>
      <c r="J300" s="101"/>
      <c r="K300" s="101"/>
      <c r="L300" s="101"/>
      <c r="M300" s="101"/>
    </row>
    <row r="301" spans="1:13">
      <c r="A301" s="100"/>
      <c r="B301" s="101"/>
      <c r="C301" s="101"/>
      <c r="D301" s="101"/>
      <c r="E301" s="101"/>
      <c r="F301" s="101"/>
      <c r="G301" s="101"/>
      <c r="H301" s="101"/>
      <c r="I301" s="101"/>
      <c r="J301" s="101"/>
      <c r="K301" s="101"/>
      <c r="L301" s="101"/>
      <c r="M301" s="101"/>
    </row>
    <row r="302" spans="1:13">
      <c r="A302" s="100"/>
      <c r="B302" s="101"/>
      <c r="C302" s="101"/>
      <c r="D302" s="101"/>
      <c r="E302" s="101"/>
      <c r="F302" s="101"/>
      <c r="G302" s="101"/>
      <c r="H302" s="101"/>
      <c r="I302" s="101"/>
      <c r="J302" s="101"/>
      <c r="K302" s="101"/>
      <c r="L302" s="101"/>
      <c r="M302" s="101"/>
    </row>
    <row r="303" spans="1:13">
      <c r="A303" s="100"/>
      <c r="B303" s="101"/>
      <c r="C303" s="101"/>
      <c r="D303" s="101"/>
      <c r="E303" s="101"/>
      <c r="F303" s="101"/>
      <c r="G303" s="101"/>
      <c r="H303" s="101"/>
      <c r="I303" s="101"/>
      <c r="J303" s="101"/>
      <c r="K303" s="101"/>
      <c r="L303" s="101"/>
      <c r="M303" s="101"/>
    </row>
    <row r="304" spans="1:13">
      <c r="A304" s="100"/>
      <c r="B304" s="101"/>
      <c r="C304" s="101"/>
      <c r="D304" s="101"/>
      <c r="E304" s="101"/>
      <c r="F304" s="101"/>
      <c r="G304" s="101"/>
      <c r="H304" s="101"/>
      <c r="I304" s="101"/>
      <c r="J304" s="101"/>
      <c r="K304" s="101"/>
      <c r="L304" s="101"/>
      <c r="M304" s="101"/>
    </row>
    <row r="305" spans="1:13">
      <c r="A305" s="100"/>
      <c r="B305" s="101"/>
      <c r="C305" s="101"/>
      <c r="D305" s="101"/>
      <c r="E305" s="101"/>
      <c r="F305" s="101"/>
      <c r="G305" s="101"/>
      <c r="H305" s="101"/>
      <c r="I305" s="101"/>
      <c r="J305" s="101"/>
      <c r="K305" s="101"/>
      <c r="L305" s="101"/>
      <c r="M305" s="101"/>
    </row>
    <row r="306" spans="1:13">
      <c r="A306" s="100"/>
      <c r="B306" s="101"/>
      <c r="C306" s="101"/>
      <c r="D306" s="101"/>
      <c r="E306" s="101"/>
      <c r="F306" s="101"/>
      <c r="G306" s="101"/>
      <c r="H306" s="101"/>
      <c r="I306" s="101"/>
      <c r="J306" s="101"/>
      <c r="K306" s="101"/>
      <c r="L306" s="101"/>
      <c r="M306" s="101"/>
    </row>
    <row r="307" spans="1:13">
      <c r="A307" s="100"/>
      <c r="B307" s="101"/>
      <c r="C307" s="101"/>
      <c r="D307" s="101"/>
      <c r="E307" s="101"/>
      <c r="F307" s="101"/>
      <c r="G307" s="101"/>
      <c r="H307" s="101"/>
      <c r="I307" s="101"/>
      <c r="J307" s="101"/>
      <c r="K307" s="101"/>
      <c r="L307" s="101"/>
      <c r="M307" s="101"/>
    </row>
    <row r="308" spans="1:13">
      <c r="A308" s="100"/>
      <c r="B308" s="101"/>
      <c r="C308" s="101"/>
      <c r="D308" s="101"/>
      <c r="E308" s="101"/>
      <c r="F308" s="101"/>
      <c r="G308" s="101"/>
      <c r="H308" s="101"/>
      <c r="I308" s="101"/>
      <c r="J308" s="101"/>
      <c r="K308" s="101"/>
      <c r="L308" s="101"/>
      <c r="M308" s="101"/>
    </row>
    <row r="309" spans="1:13">
      <c r="A309" s="100"/>
      <c r="B309" s="101"/>
      <c r="C309" s="101"/>
      <c r="D309" s="101"/>
      <c r="E309" s="101"/>
      <c r="F309" s="101"/>
      <c r="G309" s="101"/>
      <c r="H309" s="101"/>
      <c r="I309" s="101"/>
      <c r="J309" s="101"/>
      <c r="K309" s="101"/>
      <c r="L309" s="101"/>
      <c r="M309" s="101"/>
    </row>
    <row r="310" spans="1:13">
      <c r="A310" s="100"/>
      <c r="B310" s="101"/>
      <c r="C310" s="101"/>
      <c r="D310" s="101"/>
      <c r="E310" s="101"/>
      <c r="F310" s="101"/>
      <c r="G310" s="101"/>
      <c r="H310" s="101"/>
      <c r="I310" s="101"/>
      <c r="J310" s="101"/>
      <c r="K310" s="101"/>
      <c r="L310" s="101"/>
      <c r="M310" s="101"/>
    </row>
    <row r="311" spans="1:13">
      <c r="A311" s="100"/>
      <c r="B311" s="101"/>
      <c r="C311" s="101"/>
      <c r="D311" s="101"/>
      <c r="E311" s="101"/>
      <c r="F311" s="101"/>
      <c r="G311" s="101"/>
      <c r="H311" s="101"/>
      <c r="I311" s="101"/>
      <c r="J311" s="101"/>
      <c r="K311" s="101"/>
      <c r="L311" s="101"/>
      <c r="M311" s="101"/>
    </row>
    <row r="312" spans="1:13">
      <c r="A312" s="100"/>
      <c r="B312" s="101"/>
      <c r="C312" s="101"/>
      <c r="D312" s="101"/>
      <c r="E312" s="101"/>
      <c r="F312" s="101"/>
      <c r="G312" s="101"/>
      <c r="H312" s="101"/>
      <c r="I312" s="101"/>
      <c r="J312" s="101"/>
      <c r="K312" s="101"/>
      <c r="L312" s="101"/>
      <c r="M312" s="101"/>
    </row>
    <row r="313" spans="1:13">
      <c r="A313" s="100"/>
      <c r="B313" s="101"/>
      <c r="C313" s="101"/>
      <c r="D313" s="101"/>
      <c r="E313" s="101"/>
      <c r="F313" s="101"/>
      <c r="G313" s="101"/>
      <c r="H313" s="101"/>
      <c r="I313" s="101"/>
      <c r="J313" s="101"/>
      <c r="K313" s="101"/>
      <c r="L313" s="101"/>
      <c r="M313" s="101"/>
    </row>
    <row r="314" spans="1:13">
      <c r="A314" s="100"/>
      <c r="B314" s="101"/>
      <c r="C314" s="101"/>
      <c r="D314" s="101"/>
      <c r="E314" s="101"/>
      <c r="F314" s="101"/>
      <c r="G314" s="101"/>
      <c r="H314" s="101"/>
      <c r="I314" s="101"/>
      <c r="J314" s="101"/>
      <c r="K314" s="101"/>
      <c r="L314" s="101"/>
      <c r="M314" s="101"/>
    </row>
    <row r="315" spans="1:13">
      <c r="A315" s="100"/>
      <c r="B315" s="101"/>
      <c r="C315" s="101"/>
      <c r="D315" s="101"/>
      <c r="E315" s="101"/>
      <c r="F315" s="101"/>
      <c r="G315" s="101"/>
      <c r="H315" s="101"/>
      <c r="I315" s="101"/>
      <c r="J315" s="101"/>
      <c r="K315" s="101"/>
      <c r="L315" s="101"/>
      <c r="M315" s="101"/>
    </row>
    <row r="316" spans="1:13">
      <c r="A316" s="100"/>
      <c r="B316" s="101"/>
      <c r="C316" s="101"/>
      <c r="D316" s="101"/>
      <c r="E316" s="101"/>
      <c r="F316" s="101"/>
      <c r="G316" s="101"/>
      <c r="H316" s="101"/>
      <c r="I316" s="101"/>
      <c r="J316" s="101"/>
      <c r="K316" s="101"/>
      <c r="L316" s="101"/>
      <c r="M316" s="101"/>
    </row>
    <row r="317" spans="1:13">
      <c r="A317" s="100"/>
      <c r="B317" s="101"/>
      <c r="C317" s="101"/>
      <c r="D317" s="101"/>
      <c r="E317" s="101"/>
      <c r="F317" s="101"/>
      <c r="G317" s="101"/>
      <c r="H317" s="101"/>
      <c r="I317" s="101"/>
      <c r="J317" s="101"/>
      <c r="K317" s="101"/>
      <c r="L317" s="101"/>
      <c r="M317" s="101"/>
    </row>
    <row r="318" spans="1:13">
      <c r="A318" s="100"/>
      <c r="B318" s="101"/>
      <c r="C318" s="101"/>
      <c r="D318" s="101"/>
      <c r="E318" s="101"/>
      <c r="F318" s="101"/>
      <c r="G318" s="101"/>
      <c r="H318" s="101"/>
      <c r="I318" s="101"/>
      <c r="J318" s="101"/>
      <c r="K318" s="101"/>
      <c r="L318" s="101"/>
      <c r="M318" s="101"/>
    </row>
    <row r="319" spans="1:13">
      <c r="A319" s="100"/>
      <c r="B319" s="101"/>
      <c r="C319" s="101"/>
      <c r="D319" s="101"/>
      <c r="E319" s="101"/>
      <c r="F319" s="101"/>
      <c r="G319" s="101"/>
      <c r="H319" s="101"/>
      <c r="I319" s="101"/>
      <c r="J319" s="101"/>
      <c r="K319" s="101"/>
      <c r="L319" s="101"/>
      <c r="M319" s="101"/>
    </row>
    <row r="320" spans="1:13">
      <c r="A320" s="100"/>
      <c r="B320" s="101"/>
      <c r="C320" s="101"/>
      <c r="D320" s="101"/>
      <c r="E320" s="101"/>
      <c r="F320" s="101"/>
      <c r="G320" s="101"/>
      <c r="H320" s="101"/>
      <c r="I320" s="101"/>
      <c r="J320" s="101"/>
      <c r="K320" s="101"/>
      <c r="L320" s="101"/>
      <c r="M320" s="101"/>
    </row>
    <row r="321" spans="1:13">
      <c r="A321" s="100"/>
      <c r="B321" s="101"/>
      <c r="C321" s="101"/>
      <c r="D321" s="101"/>
      <c r="E321" s="101"/>
      <c r="F321" s="101"/>
      <c r="G321" s="101"/>
      <c r="H321" s="101"/>
      <c r="I321" s="101"/>
      <c r="J321" s="101"/>
      <c r="K321" s="101"/>
      <c r="L321" s="101"/>
      <c r="M321" s="101"/>
    </row>
    <row r="322" spans="1:13">
      <c r="A322" s="100"/>
      <c r="B322" s="101"/>
      <c r="C322" s="101"/>
      <c r="D322" s="101"/>
      <c r="E322" s="101"/>
      <c r="F322" s="101"/>
      <c r="G322" s="101"/>
      <c r="H322" s="101"/>
      <c r="I322" s="101"/>
      <c r="J322" s="101"/>
      <c r="K322" s="101"/>
      <c r="L322" s="101"/>
      <c r="M322" s="101"/>
    </row>
    <row r="323" spans="1:13">
      <c r="A323" s="100"/>
      <c r="B323" s="101"/>
      <c r="C323" s="101"/>
      <c r="D323" s="101"/>
      <c r="E323" s="101"/>
      <c r="F323" s="101"/>
      <c r="G323" s="101"/>
      <c r="H323" s="101"/>
      <c r="I323" s="101"/>
      <c r="J323" s="101"/>
      <c r="K323" s="101"/>
      <c r="L323" s="101"/>
      <c r="M323" s="101"/>
    </row>
    <row r="324" spans="1:13">
      <c r="A324" s="100"/>
      <c r="B324" s="101"/>
      <c r="C324" s="101"/>
      <c r="D324" s="101"/>
      <c r="E324" s="101"/>
      <c r="F324" s="101"/>
      <c r="G324" s="101"/>
      <c r="H324" s="101"/>
      <c r="I324" s="101"/>
      <c r="J324" s="101"/>
      <c r="K324" s="101"/>
      <c r="L324" s="101"/>
      <c r="M324" s="101"/>
    </row>
    <row r="325" spans="1:13">
      <c r="A325" s="100"/>
      <c r="B325" s="101"/>
      <c r="C325" s="101"/>
      <c r="D325" s="101"/>
      <c r="E325" s="101"/>
      <c r="F325" s="101"/>
      <c r="G325" s="101"/>
      <c r="H325" s="101"/>
      <c r="I325" s="101"/>
      <c r="J325" s="101"/>
      <c r="K325" s="101"/>
      <c r="L325" s="101"/>
      <c r="M325" s="101"/>
    </row>
    <row r="326" spans="1:13">
      <c r="A326" s="100"/>
      <c r="B326" s="101"/>
      <c r="C326" s="101"/>
      <c r="D326" s="101"/>
      <c r="E326" s="101"/>
      <c r="F326" s="101"/>
      <c r="G326" s="101"/>
      <c r="H326" s="101"/>
      <c r="I326" s="101"/>
      <c r="J326" s="101"/>
      <c r="K326" s="101"/>
      <c r="L326" s="101"/>
      <c r="M326" s="101"/>
    </row>
    <row r="327" spans="1:13">
      <c r="A327" s="100"/>
      <c r="B327" s="101"/>
      <c r="C327" s="101"/>
      <c r="D327" s="101"/>
      <c r="E327" s="101"/>
      <c r="F327" s="101"/>
      <c r="G327" s="101"/>
      <c r="H327" s="101"/>
      <c r="I327" s="101"/>
      <c r="J327" s="101"/>
      <c r="K327" s="101"/>
      <c r="L327" s="101"/>
      <c r="M327" s="101"/>
    </row>
    <row r="328" spans="1:13">
      <c r="A328" s="100"/>
      <c r="B328" s="101"/>
      <c r="C328" s="101"/>
      <c r="D328" s="101"/>
      <c r="E328" s="101"/>
      <c r="F328" s="101"/>
      <c r="G328" s="101"/>
      <c r="H328" s="101"/>
      <c r="I328" s="101"/>
      <c r="J328" s="101"/>
      <c r="K328" s="101"/>
      <c r="L328" s="101"/>
      <c r="M328" s="101"/>
    </row>
    <row r="329" spans="1:13">
      <c r="A329" s="100"/>
      <c r="B329" s="101"/>
      <c r="C329" s="101"/>
      <c r="D329" s="101"/>
      <c r="E329" s="101"/>
      <c r="F329" s="101"/>
      <c r="G329" s="101"/>
      <c r="H329" s="101"/>
      <c r="I329" s="101"/>
      <c r="J329" s="101"/>
      <c r="K329" s="101"/>
      <c r="L329" s="101"/>
      <c r="M329" s="101"/>
    </row>
    <row r="330" spans="1:13">
      <c r="A330" s="100"/>
      <c r="B330" s="101"/>
      <c r="C330" s="101"/>
      <c r="D330" s="101"/>
      <c r="E330" s="101"/>
      <c r="F330" s="101"/>
      <c r="G330" s="101"/>
      <c r="H330" s="101"/>
      <c r="I330" s="101"/>
      <c r="J330" s="101"/>
      <c r="K330" s="101"/>
      <c r="L330" s="101"/>
      <c r="M330" s="101"/>
    </row>
    <row r="331" spans="1:13">
      <c r="A331" s="100"/>
      <c r="B331" s="101"/>
      <c r="C331" s="101"/>
      <c r="D331" s="101"/>
      <c r="E331" s="101"/>
      <c r="F331" s="101"/>
      <c r="G331" s="101"/>
      <c r="H331" s="101"/>
      <c r="I331" s="101"/>
      <c r="J331" s="101"/>
      <c r="K331" s="101"/>
      <c r="L331" s="101"/>
      <c r="M331" s="101"/>
    </row>
    <row r="332" spans="1:13">
      <c r="A332" s="100"/>
      <c r="B332" s="101"/>
      <c r="C332" s="101"/>
      <c r="D332" s="101"/>
      <c r="E332" s="101"/>
      <c r="F332" s="101"/>
      <c r="G332" s="101"/>
      <c r="H332" s="101"/>
      <c r="I332" s="101"/>
      <c r="J332" s="101"/>
      <c r="K332" s="101"/>
      <c r="L332" s="101"/>
      <c r="M332" s="101"/>
    </row>
    <row r="333" spans="1:13">
      <c r="A333" s="100"/>
      <c r="B333" s="101"/>
      <c r="C333" s="101"/>
      <c r="D333" s="101"/>
      <c r="E333" s="101"/>
      <c r="F333" s="101"/>
      <c r="G333" s="101"/>
      <c r="H333" s="101"/>
      <c r="I333" s="101"/>
      <c r="J333" s="101"/>
      <c r="K333" s="101"/>
      <c r="L333" s="101"/>
      <c r="M333" s="101"/>
    </row>
    <row r="334" spans="1:13">
      <c r="A334" s="100"/>
      <c r="B334" s="101"/>
      <c r="C334" s="101"/>
      <c r="D334" s="101"/>
      <c r="E334" s="101"/>
      <c r="F334" s="101"/>
      <c r="G334" s="101"/>
      <c r="H334" s="101"/>
      <c r="I334" s="101"/>
      <c r="J334" s="101"/>
      <c r="K334" s="101"/>
      <c r="L334" s="101"/>
      <c r="M334" s="101"/>
    </row>
    <row r="335" spans="1:13">
      <c r="A335" s="100"/>
      <c r="B335" s="101"/>
      <c r="C335" s="101"/>
      <c r="D335" s="101"/>
      <c r="E335" s="101"/>
      <c r="F335" s="101"/>
      <c r="G335" s="101"/>
      <c r="H335" s="101"/>
      <c r="I335" s="101"/>
      <c r="J335" s="101"/>
      <c r="K335" s="101"/>
      <c r="L335" s="101"/>
      <c r="M335" s="101"/>
    </row>
    <row r="336" spans="1:13">
      <c r="A336" s="100"/>
      <c r="B336" s="101"/>
      <c r="C336" s="101"/>
      <c r="D336" s="101"/>
      <c r="E336" s="101"/>
      <c r="F336" s="101"/>
      <c r="G336" s="101"/>
      <c r="H336" s="101"/>
      <c r="I336" s="101"/>
      <c r="J336" s="101"/>
      <c r="K336" s="101"/>
      <c r="L336" s="101"/>
      <c r="M336" s="101"/>
    </row>
    <row r="337" spans="1:13">
      <c r="A337" s="100"/>
      <c r="B337" s="101"/>
      <c r="C337" s="101"/>
      <c r="D337" s="101"/>
      <c r="E337" s="101"/>
      <c r="F337" s="101"/>
      <c r="G337" s="101"/>
      <c r="H337" s="101"/>
      <c r="I337" s="101"/>
      <c r="J337" s="101"/>
      <c r="K337" s="101"/>
      <c r="L337" s="101"/>
      <c r="M337" s="101"/>
    </row>
    <row r="338" spans="1:13">
      <c r="A338" s="100"/>
      <c r="B338" s="101"/>
      <c r="C338" s="101"/>
      <c r="D338" s="101"/>
      <c r="E338" s="101"/>
      <c r="F338" s="101"/>
      <c r="G338" s="101"/>
      <c r="H338" s="101"/>
      <c r="I338" s="101"/>
      <c r="J338" s="101"/>
      <c r="K338" s="101"/>
      <c r="L338" s="101"/>
      <c r="M338" s="101"/>
    </row>
    <row r="339" spans="1:13">
      <c r="A339" s="100"/>
      <c r="B339" s="101"/>
      <c r="C339" s="101"/>
      <c r="D339" s="101"/>
      <c r="E339" s="101"/>
      <c r="F339" s="101"/>
      <c r="G339" s="101"/>
      <c r="H339" s="101"/>
      <c r="I339" s="101"/>
      <c r="J339" s="101"/>
      <c r="K339" s="101"/>
      <c r="L339" s="101"/>
      <c r="M339" s="101"/>
    </row>
    <row r="340" spans="1:13">
      <c r="A340" s="100"/>
      <c r="B340" s="101"/>
      <c r="C340" s="101"/>
      <c r="D340" s="101"/>
      <c r="E340" s="101"/>
      <c r="F340" s="101"/>
      <c r="G340" s="101"/>
      <c r="H340" s="101"/>
      <c r="I340" s="101"/>
      <c r="J340" s="101"/>
      <c r="K340" s="101"/>
      <c r="L340" s="101"/>
      <c r="M340" s="101"/>
    </row>
    <row r="341" spans="1:13">
      <c r="A341" s="100"/>
      <c r="B341" s="101"/>
      <c r="C341" s="101"/>
      <c r="D341" s="101"/>
      <c r="E341" s="101"/>
      <c r="F341" s="101"/>
      <c r="G341" s="101"/>
      <c r="H341" s="101"/>
      <c r="I341" s="101"/>
      <c r="J341" s="101"/>
      <c r="K341" s="101"/>
      <c r="L341" s="101"/>
      <c r="M341" s="101"/>
    </row>
    <row r="343" spans="1:13">
      <c r="J343" s="102"/>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O332"/>
  <sheetViews>
    <sheetView showGridLines="0" workbookViewId="0">
      <pane xSplit="1" ySplit="6" topLeftCell="B319" activePane="bottomRight" state="frozen"/>
      <selection pane="topRight" activeCell="B1" sqref="B1"/>
      <selection pane="bottomLeft" activeCell="A7" sqref="A7"/>
      <selection pane="bottomRight" activeCell="A319" sqref="A319"/>
    </sheetView>
  </sheetViews>
  <sheetFormatPr defaultColWidth="8.54296875" defaultRowHeight="15.5"/>
  <cols>
    <col min="1" max="1" width="28.54296875" style="38" customWidth="1"/>
    <col min="2" max="2" width="15.54296875" style="38" customWidth="1"/>
    <col min="3" max="4" width="16.81640625" style="38" customWidth="1"/>
    <col min="5" max="13" width="15.54296875" style="38" customWidth="1"/>
    <col min="14" max="14" width="8.54296875" style="38"/>
    <col min="15" max="15" width="10.54296875" style="38" bestFit="1" customWidth="1"/>
    <col min="16" max="16384" width="8.54296875" style="38"/>
  </cols>
  <sheetData>
    <row r="1" spans="1:13" ht="28.5">
      <c r="A1" s="99" t="s">
        <v>505</v>
      </c>
    </row>
    <row r="2" spans="1:13" ht="20.25" customHeight="1">
      <c r="A2" s="52" t="s">
        <v>93</v>
      </c>
    </row>
    <row r="3" spans="1:13" ht="20.25" customHeight="1">
      <c r="A3" s="52" t="s">
        <v>121</v>
      </c>
    </row>
    <row r="4" spans="1:13" ht="20.25" customHeight="1">
      <c r="A4" s="52" t="s">
        <v>120</v>
      </c>
    </row>
    <row r="5" spans="1:13">
      <c r="A5" s="116"/>
      <c r="B5" s="69"/>
      <c r="C5" s="67"/>
      <c r="D5" s="67"/>
      <c r="E5" s="67"/>
      <c r="F5" s="67"/>
      <c r="G5" s="66" t="s">
        <v>0</v>
      </c>
      <c r="H5" s="68"/>
      <c r="I5" s="66" t="s">
        <v>4</v>
      </c>
      <c r="J5" s="68"/>
      <c r="K5" s="67"/>
      <c r="L5" s="67"/>
      <c r="M5" s="68"/>
    </row>
    <row r="6" spans="1:13" s="37" customFormat="1" ht="46.5">
      <c r="A6" s="122" t="s">
        <v>607</v>
      </c>
      <c r="B6" s="125" t="s">
        <v>128</v>
      </c>
      <c r="C6" s="126" t="s">
        <v>129</v>
      </c>
      <c r="D6" s="126" t="s">
        <v>524</v>
      </c>
      <c r="E6" s="126" t="s">
        <v>75</v>
      </c>
      <c r="F6" s="126" t="s">
        <v>523</v>
      </c>
      <c r="G6" s="127" t="s">
        <v>525</v>
      </c>
      <c r="H6" s="128" t="s">
        <v>76</v>
      </c>
      <c r="I6" s="127" t="s">
        <v>594</v>
      </c>
      <c r="J6" s="128" t="s">
        <v>598</v>
      </c>
      <c r="K6" s="126" t="s">
        <v>506</v>
      </c>
      <c r="L6" s="126" t="s">
        <v>77</v>
      </c>
      <c r="M6" s="126" t="s">
        <v>15</v>
      </c>
    </row>
    <row r="7" spans="1:13">
      <c r="A7" s="40" t="s">
        <v>224</v>
      </c>
      <c r="B7" s="111">
        <v>6097.28</v>
      </c>
      <c r="C7" s="46">
        <v>220.74</v>
      </c>
      <c r="D7" s="46">
        <v>149.75</v>
      </c>
      <c r="E7" s="46">
        <v>308.02</v>
      </c>
      <c r="F7" s="46">
        <v>1760.13</v>
      </c>
      <c r="G7" s="47">
        <v>664.28</v>
      </c>
      <c r="H7" s="48">
        <v>366.43</v>
      </c>
      <c r="I7" s="49">
        <v>1211.43</v>
      </c>
      <c r="J7" s="48">
        <v>711.79</v>
      </c>
      <c r="K7" s="46">
        <v>358.18</v>
      </c>
      <c r="L7" s="46">
        <v>71.86</v>
      </c>
      <c r="M7" s="49">
        <v>123.68</v>
      </c>
    </row>
    <row r="8" spans="1:13">
      <c r="A8" s="41" t="s">
        <v>225</v>
      </c>
      <c r="B8" s="111">
        <v>5766.35</v>
      </c>
      <c r="C8" s="46">
        <v>208.74</v>
      </c>
      <c r="D8" s="46">
        <v>152.25</v>
      </c>
      <c r="E8" s="46">
        <v>190.49</v>
      </c>
      <c r="F8" s="46">
        <v>1700.1</v>
      </c>
      <c r="G8" s="47">
        <v>635.27</v>
      </c>
      <c r="H8" s="48">
        <v>349.72</v>
      </c>
      <c r="I8" s="49">
        <v>1204.44</v>
      </c>
      <c r="J8" s="48">
        <v>660.98</v>
      </c>
      <c r="K8" s="46">
        <v>336.32</v>
      </c>
      <c r="L8" s="46">
        <v>70.430000000000007</v>
      </c>
      <c r="M8" s="49">
        <v>156.26</v>
      </c>
    </row>
    <row r="9" spans="1:13">
      <c r="A9" s="41" t="s">
        <v>226</v>
      </c>
      <c r="B9" s="111">
        <v>6408.32</v>
      </c>
      <c r="C9" s="46">
        <v>217.77</v>
      </c>
      <c r="D9" s="46">
        <v>162.88</v>
      </c>
      <c r="E9" s="46">
        <v>265.67</v>
      </c>
      <c r="F9" s="46">
        <v>1941.44</v>
      </c>
      <c r="G9" s="47">
        <v>677.35</v>
      </c>
      <c r="H9" s="48">
        <v>375.1</v>
      </c>
      <c r="I9" s="49">
        <v>1428.5</v>
      </c>
      <c r="J9" s="48">
        <v>742.72</v>
      </c>
      <c r="K9" s="46">
        <v>249.64</v>
      </c>
      <c r="L9" s="46">
        <v>72.12</v>
      </c>
      <c r="M9" s="49">
        <v>195.6</v>
      </c>
    </row>
    <row r="10" spans="1:13">
      <c r="A10" s="41" t="s">
        <v>227</v>
      </c>
      <c r="B10" s="111">
        <v>5637.11</v>
      </c>
      <c r="C10" s="46">
        <v>188.78</v>
      </c>
      <c r="D10" s="46">
        <v>149.66999999999999</v>
      </c>
      <c r="E10" s="46">
        <v>214.93</v>
      </c>
      <c r="F10" s="46">
        <v>1678.25</v>
      </c>
      <c r="G10" s="47">
        <v>687.77</v>
      </c>
      <c r="H10" s="48">
        <v>336.64</v>
      </c>
      <c r="I10" s="49">
        <v>1128.83</v>
      </c>
      <c r="J10" s="48">
        <v>650.57000000000005</v>
      </c>
      <c r="K10" s="46">
        <v>243.23</v>
      </c>
      <c r="L10" s="46">
        <v>72.430000000000007</v>
      </c>
      <c r="M10" s="49">
        <v>151.75</v>
      </c>
    </row>
    <row r="11" spans="1:13">
      <c r="A11" s="41" t="s">
        <v>228</v>
      </c>
      <c r="B11" s="111">
        <v>5712.43</v>
      </c>
      <c r="C11" s="46">
        <v>195</v>
      </c>
      <c r="D11" s="46">
        <v>148.71</v>
      </c>
      <c r="E11" s="46">
        <v>240</v>
      </c>
      <c r="F11" s="46">
        <v>1833</v>
      </c>
      <c r="G11" s="47">
        <v>774.95</v>
      </c>
      <c r="H11" s="48">
        <v>187.75</v>
      </c>
      <c r="I11" s="49">
        <v>1185.3499999999999</v>
      </c>
      <c r="J11" s="48">
        <v>551.45000000000005</v>
      </c>
      <c r="K11" s="46">
        <v>205</v>
      </c>
      <c r="L11" s="46">
        <v>64.62</v>
      </c>
      <c r="M11" s="49">
        <v>164.06</v>
      </c>
    </row>
    <row r="12" spans="1:13">
      <c r="A12" s="41" t="s">
        <v>229</v>
      </c>
      <c r="B12" s="111">
        <v>5938.4</v>
      </c>
      <c r="C12" s="46">
        <v>179.23</v>
      </c>
      <c r="D12" s="46">
        <v>127.76</v>
      </c>
      <c r="E12" s="46">
        <v>238.86</v>
      </c>
      <c r="F12" s="46">
        <v>1854.53</v>
      </c>
      <c r="G12" s="47">
        <v>811.51</v>
      </c>
      <c r="H12" s="48">
        <v>201.13</v>
      </c>
      <c r="I12" s="49">
        <v>1313.69</v>
      </c>
      <c r="J12" s="48">
        <v>594.29999999999995</v>
      </c>
      <c r="K12" s="46">
        <v>233.42</v>
      </c>
      <c r="L12" s="46">
        <v>70.59</v>
      </c>
      <c r="M12" s="49">
        <v>179.49</v>
      </c>
    </row>
    <row r="13" spans="1:13">
      <c r="A13" s="41" t="s">
        <v>230</v>
      </c>
      <c r="B13" s="111">
        <v>6097.35</v>
      </c>
      <c r="C13" s="46">
        <v>191.58</v>
      </c>
      <c r="D13" s="46">
        <v>147.33000000000001</v>
      </c>
      <c r="E13" s="46">
        <v>275.02</v>
      </c>
      <c r="F13" s="46">
        <v>1890.95</v>
      </c>
      <c r="G13" s="47">
        <v>883.65</v>
      </c>
      <c r="H13" s="48">
        <v>195.73</v>
      </c>
      <c r="I13" s="49">
        <v>1324.23</v>
      </c>
      <c r="J13" s="48">
        <v>628.41999999999996</v>
      </c>
      <c r="K13" s="46">
        <v>223.95</v>
      </c>
      <c r="L13" s="46">
        <v>71.84</v>
      </c>
      <c r="M13" s="49">
        <v>192.98</v>
      </c>
    </row>
    <row r="14" spans="1:13">
      <c r="A14" s="41" t="s">
        <v>231</v>
      </c>
      <c r="B14" s="111">
        <v>6020.76</v>
      </c>
      <c r="C14" s="46">
        <v>226.63</v>
      </c>
      <c r="D14" s="46">
        <v>144.05000000000001</v>
      </c>
      <c r="E14" s="46">
        <v>216.01</v>
      </c>
      <c r="F14" s="46">
        <v>1833.35</v>
      </c>
      <c r="G14" s="47">
        <v>917.15</v>
      </c>
      <c r="H14" s="48">
        <v>210.98</v>
      </c>
      <c r="I14" s="49">
        <v>1214.9000000000001</v>
      </c>
      <c r="J14" s="48">
        <v>614.35</v>
      </c>
      <c r="K14" s="46">
        <v>259.92</v>
      </c>
      <c r="L14" s="46">
        <v>61.54</v>
      </c>
      <c r="M14" s="49">
        <v>173.77</v>
      </c>
    </row>
    <row r="15" spans="1:13">
      <c r="A15" s="41" t="s">
        <v>232</v>
      </c>
      <c r="B15" s="111">
        <v>5964.73</v>
      </c>
      <c r="C15" s="46">
        <v>226.83</v>
      </c>
      <c r="D15" s="46">
        <v>146.94999999999999</v>
      </c>
      <c r="E15" s="46">
        <v>165.92</v>
      </c>
      <c r="F15" s="46">
        <v>1802.85</v>
      </c>
      <c r="G15" s="47">
        <v>852.92</v>
      </c>
      <c r="H15" s="48">
        <v>259.8</v>
      </c>
      <c r="I15" s="49">
        <v>1243.7</v>
      </c>
      <c r="J15" s="48">
        <v>684.01</v>
      </c>
      <c r="K15" s="46">
        <v>182.68</v>
      </c>
      <c r="L15" s="46">
        <v>65.430000000000007</v>
      </c>
      <c r="M15" s="49">
        <v>184.86</v>
      </c>
    </row>
    <row r="16" spans="1:13">
      <c r="A16" s="41" t="s">
        <v>233</v>
      </c>
      <c r="B16" s="111">
        <v>6207.16</v>
      </c>
      <c r="C16" s="46">
        <v>147.87</v>
      </c>
      <c r="D16" s="46">
        <v>141.54</v>
      </c>
      <c r="E16" s="46">
        <v>225.85</v>
      </c>
      <c r="F16" s="46">
        <v>1903.37</v>
      </c>
      <c r="G16" s="47">
        <v>875.91</v>
      </c>
      <c r="H16" s="48">
        <v>279.37</v>
      </c>
      <c r="I16" s="49">
        <v>1329.86</v>
      </c>
      <c r="J16" s="48">
        <v>681.49</v>
      </c>
      <c r="K16" s="46">
        <v>223.53</v>
      </c>
      <c r="L16" s="46">
        <v>69.28</v>
      </c>
      <c r="M16" s="49">
        <v>168.06</v>
      </c>
    </row>
    <row r="17" spans="1:13">
      <c r="A17" s="41" t="s">
        <v>234</v>
      </c>
      <c r="B17" s="111">
        <v>6178.53</v>
      </c>
      <c r="C17" s="46">
        <v>171.85</v>
      </c>
      <c r="D17" s="46">
        <v>138.44999999999999</v>
      </c>
      <c r="E17" s="46">
        <v>263.67</v>
      </c>
      <c r="F17" s="46">
        <v>1775.01</v>
      </c>
      <c r="G17" s="47">
        <v>741.59</v>
      </c>
      <c r="H17" s="48">
        <v>355.27</v>
      </c>
      <c r="I17" s="49">
        <v>1313.1</v>
      </c>
      <c r="J17" s="48">
        <v>706.62</v>
      </c>
      <c r="K17" s="46">
        <v>287.93</v>
      </c>
      <c r="L17" s="46">
        <v>65.16</v>
      </c>
      <c r="M17" s="49">
        <v>162.66999999999999</v>
      </c>
    </row>
    <row r="18" spans="1:13">
      <c r="A18" s="41" t="s">
        <v>235</v>
      </c>
      <c r="B18" s="111">
        <v>6232.17</v>
      </c>
      <c r="C18" s="46">
        <v>194.36</v>
      </c>
      <c r="D18" s="46">
        <v>142.65</v>
      </c>
      <c r="E18" s="46">
        <v>277.27999999999997</v>
      </c>
      <c r="F18" s="46">
        <v>1875.38</v>
      </c>
      <c r="G18" s="47">
        <v>718.54</v>
      </c>
      <c r="H18" s="48">
        <v>456.08</v>
      </c>
      <c r="I18" s="49">
        <v>1245.03</v>
      </c>
      <c r="J18" s="48">
        <v>682.21</v>
      </c>
      <c r="K18" s="46">
        <v>301.05</v>
      </c>
      <c r="L18" s="46">
        <v>57.42</v>
      </c>
      <c r="M18" s="49">
        <v>113.88</v>
      </c>
    </row>
    <row r="19" spans="1:13">
      <c r="A19" s="41" t="s">
        <v>236</v>
      </c>
      <c r="B19" s="111">
        <v>5763.35</v>
      </c>
      <c r="C19" s="46">
        <v>187.09</v>
      </c>
      <c r="D19" s="46">
        <v>174.45</v>
      </c>
      <c r="E19" s="46">
        <v>266.77999999999997</v>
      </c>
      <c r="F19" s="46">
        <v>1634.45</v>
      </c>
      <c r="G19" s="47">
        <v>746.46</v>
      </c>
      <c r="H19" s="48">
        <v>452.27</v>
      </c>
      <c r="I19" s="49">
        <v>1185.72</v>
      </c>
      <c r="J19" s="48">
        <v>647.87</v>
      </c>
      <c r="K19" s="46">
        <v>270.8</v>
      </c>
      <c r="L19" s="46">
        <v>57.8</v>
      </c>
      <c r="M19" s="49">
        <v>109.57</v>
      </c>
    </row>
    <row r="20" spans="1:13">
      <c r="A20" s="41" t="s">
        <v>237</v>
      </c>
      <c r="B20" s="111">
        <v>6010.58</v>
      </c>
      <c r="C20" s="46">
        <v>168.45</v>
      </c>
      <c r="D20" s="46">
        <v>177.36</v>
      </c>
      <c r="E20" s="46">
        <v>300.35000000000002</v>
      </c>
      <c r="F20" s="46">
        <v>1733.63</v>
      </c>
      <c r="G20" s="47">
        <v>661.17</v>
      </c>
      <c r="H20" s="48">
        <v>472.37</v>
      </c>
      <c r="I20" s="49">
        <v>1264.8399999999999</v>
      </c>
      <c r="J20" s="48">
        <v>692.86</v>
      </c>
      <c r="K20" s="46">
        <v>314.45999999999998</v>
      </c>
      <c r="L20" s="46">
        <v>60.92</v>
      </c>
      <c r="M20" s="49">
        <v>142.09</v>
      </c>
    </row>
    <row r="21" spans="1:13">
      <c r="A21" s="41" t="s">
        <v>238</v>
      </c>
      <c r="B21" s="111">
        <v>6686.28</v>
      </c>
      <c r="C21" s="46">
        <v>202.58</v>
      </c>
      <c r="D21" s="46">
        <v>189.75</v>
      </c>
      <c r="E21" s="46">
        <v>307.49</v>
      </c>
      <c r="F21" s="46">
        <v>1976.75</v>
      </c>
      <c r="G21" s="47">
        <v>711.94</v>
      </c>
      <c r="H21" s="48">
        <v>409.22</v>
      </c>
      <c r="I21" s="49">
        <v>1446.32</v>
      </c>
      <c r="J21" s="48">
        <v>736.66</v>
      </c>
      <c r="K21" s="46">
        <v>319.58999999999997</v>
      </c>
      <c r="L21" s="46">
        <v>69.13</v>
      </c>
      <c r="M21" s="49">
        <v>179.31</v>
      </c>
    </row>
    <row r="22" spans="1:13">
      <c r="A22" s="41" t="s">
        <v>239</v>
      </c>
      <c r="B22" s="111">
        <v>5741.57</v>
      </c>
      <c r="C22" s="46">
        <v>181.09</v>
      </c>
      <c r="D22" s="46">
        <v>174.36</v>
      </c>
      <c r="E22" s="46">
        <v>242.56</v>
      </c>
      <c r="F22" s="46">
        <v>1739.93</v>
      </c>
      <c r="G22" s="47">
        <v>764.98</v>
      </c>
      <c r="H22" s="48">
        <v>261.77</v>
      </c>
      <c r="I22" s="49">
        <v>1170.23</v>
      </c>
      <c r="J22" s="48">
        <v>656.16</v>
      </c>
      <c r="K22" s="46">
        <v>235.04</v>
      </c>
      <c r="L22" s="46">
        <v>67.319999999999993</v>
      </c>
      <c r="M22" s="49">
        <v>122.64</v>
      </c>
    </row>
    <row r="23" spans="1:13">
      <c r="A23" s="41" t="s">
        <v>240</v>
      </c>
      <c r="B23" s="111">
        <v>5707.38</v>
      </c>
      <c r="C23" s="46">
        <v>164.58</v>
      </c>
      <c r="D23" s="46">
        <v>173.24</v>
      </c>
      <c r="E23" s="46">
        <v>235.87</v>
      </c>
      <c r="F23" s="46">
        <v>1783.74</v>
      </c>
      <c r="G23" s="47">
        <v>839.18</v>
      </c>
      <c r="H23" s="48">
        <v>145.29</v>
      </c>
      <c r="I23" s="49">
        <v>1246.71</v>
      </c>
      <c r="J23" s="48">
        <v>552.41</v>
      </c>
      <c r="K23" s="46">
        <v>214.91</v>
      </c>
      <c r="L23" s="46">
        <v>64.38</v>
      </c>
      <c r="M23" s="49">
        <v>170.15</v>
      </c>
    </row>
    <row r="24" spans="1:13">
      <c r="A24" s="41" t="s">
        <v>241</v>
      </c>
      <c r="B24" s="111">
        <v>5887.03</v>
      </c>
      <c r="C24" s="46">
        <v>154.63</v>
      </c>
      <c r="D24" s="46">
        <v>148.84</v>
      </c>
      <c r="E24" s="46">
        <v>247.5</v>
      </c>
      <c r="F24" s="46">
        <v>1838.18</v>
      </c>
      <c r="G24" s="47">
        <v>885.29</v>
      </c>
      <c r="H24" s="48">
        <v>191.11</v>
      </c>
      <c r="I24" s="49">
        <v>1316.12</v>
      </c>
      <c r="J24" s="48">
        <v>566.21</v>
      </c>
      <c r="K24" s="46">
        <v>168.1</v>
      </c>
      <c r="L24" s="46">
        <v>70.2</v>
      </c>
      <c r="M24" s="49">
        <v>175.89</v>
      </c>
    </row>
    <row r="25" spans="1:13">
      <c r="A25" s="41" t="s">
        <v>242</v>
      </c>
      <c r="B25" s="111">
        <v>6057.34</v>
      </c>
      <c r="C25" s="46">
        <v>158.43</v>
      </c>
      <c r="D25" s="46">
        <v>171.64</v>
      </c>
      <c r="E25" s="46">
        <v>252.11</v>
      </c>
      <c r="F25" s="46">
        <v>1937.49</v>
      </c>
      <c r="G25" s="47">
        <v>993.38</v>
      </c>
      <c r="H25" s="48">
        <v>105.21</v>
      </c>
      <c r="I25" s="49">
        <v>1296.78</v>
      </c>
      <c r="J25" s="48">
        <v>554.59</v>
      </c>
      <c r="K25" s="46">
        <v>214.13</v>
      </c>
      <c r="L25" s="46">
        <v>67.8</v>
      </c>
      <c r="M25" s="49">
        <v>187.8</v>
      </c>
    </row>
    <row r="26" spans="1:13">
      <c r="A26" s="41" t="s">
        <v>243</v>
      </c>
      <c r="B26" s="111">
        <v>6077.07</v>
      </c>
      <c r="C26" s="46">
        <v>218.65</v>
      </c>
      <c r="D26" s="46">
        <v>167.82</v>
      </c>
      <c r="E26" s="46">
        <v>334.72</v>
      </c>
      <c r="F26" s="46">
        <v>1805.2</v>
      </c>
      <c r="G26" s="47">
        <v>945.63</v>
      </c>
      <c r="H26" s="48">
        <v>163.92</v>
      </c>
      <c r="I26" s="49">
        <v>1242.27</v>
      </c>
      <c r="J26" s="48">
        <v>591.86</v>
      </c>
      <c r="K26" s="46">
        <v>195.75</v>
      </c>
      <c r="L26" s="46">
        <v>59.92</v>
      </c>
      <c r="M26" s="49">
        <v>157.74</v>
      </c>
    </row>
    <row r="27" spans="1:13">
      <c r="A27" s="41" t="s">
        <v>244</v>
      </c>
      <c r="B27" s="111">
        <v>5953.03</v>
      </c>
      <c r="C27" s="46">
        <v>150.11000000000001</v>
      </c>
      <c r="D27" s="46">
        <v>171.19</v>
      </c>
      <c r="E27" s="46">
        <v>298.02</v>
      </c>
      <c r="F27" s="46">
        <v>1796.73</v>
      </c>
      <c r="G27" s="47">
        <v>895.63</v>
      </c>
      <c r="H27" s="48">
        <v>338.98</v>
      </c>
      <c r="I27" s="49">
        <v>1286.02</v>
      </c>
      <c r="J27" s="48">
        <v>585.53</v>
      </c>
      <c r="K27" s="46">
        <v>152.57</v>
      </c>
      <c r="L27" s="46">
        <v>70.31</v>
      </c>
      <c r="M27" s="49">
        <v>164.88</v>
      </c>
    </row>
    <row r="28" spans="1:13">
      <c r="A28" s="41" t="s">
        <v>245</v>
      </c>
      <c r="B28" s="111">
        <v>6031.34</v>
      </c>
      <c r="C28" s="46">
        <v>196.58</v>
      </c>
      <c r="D28" s="46">
        <v>164.89</v>
      </c>
      <c r="E28" s="46">
        <v>232.17</v>
      </c>
      <c r="F28" s="46">
        <v>1766.17</v>
      </c>
      <c r="G28" s="47">
        <v>877.13</v>
      </c>
      <c r="H28" s="48">
        <v>282.25</v>
      </c>
      <c r="I28" s="49">
        <v>1346.56</v>
      </c>
      <c r="J28" s="48">
        <v>573.69000000000005</v>
      </c>
      <c r="K28" s="46">
        <v>209.62</v>
      </c>
      <c r="L28" s="46">
        <v>70.150000000000006</v>
      </c>
      <c r="M28" s="49">
        <v>191.14</v>
      </c>
    </row>
    <row r="29" spans="1:13">
      <c r="A29" s="41" t="s">
        <v>246</v>
      </c>
      <c r="B29" s="111">
        <v>6317.71</v>
      </c>
      <c r="C29" s="46">
        <v>219.32</v>
      </c>
      <c r="D29" s="46">
        <v>161.28</v>
      </c>
      <c r="E29" s="46">
        <v>192.98</v>
      </c>
      <c r="F29" s="46">
        <v>1900.86</v>
      </c>
      <c r="G29" s="47">
        <v>807.78</v>
      </c>
      <c r="H29" s="48">
        <v>363.12</v>
      </c>
      <c r="I29" s="49">
        <v>1397.59</v>
      </c>
      <c r="J29" s="48">
        <v>630.26</v>
      </c>
      <c r="K29" s="46">
        <v>199.8</v>
      </c>
      <c r="L29" s="46">
        <v>69.099999999999994</v>
      </c>
      <c r="M29" s="49">
        <v>185.24</v>
      </c>
    </row>
    <row r="30" spans="1:13">
      <c r="A30" s="41" t="s">
        <v>247</v>
      </c>
      <c r="B30" s="111">
        <v>6203.26</v>
      </c>
      <c r="C30" s="46">
        <v>247.28</v>
      </c>
      <c r="D30" s="46">
        <v>166.18</v>
      </c>
      <c r="E30" s="46">
        <v>189.11</v>
      </c>
      <c r="F30" s="46">
        <v>1874.35</v>
      </c>
      <c r="G30" s="47">
        <v>810.78</v>
      </c>
      <c r="H30" s="48">
        <v>447.5</v>
      </c>
      <c r="I30" s="49">
        <v>1308.6400000000001</v>
      </c>
      <c r="J30" s="48">
        <v>666.88</v>
      </c>
      <c r="K30" s="46">
        <v>206.46</v>
      </c>
      <c r="L30" s="46">
        <v>62.74</v>
      </c>
      <c r="M30" s="49">
        <v>141.82</v>
      </c>
    </row>
    <row r="31" spans="1:13">
      <c r="A31" s="41" t="s">
        <v>248</v>
      </c>
      <c r="B31" s="111">
        <v>5962.95</v>
      </c>
      <c r="C31" s="46">
        <v>213.46</v>
      </c>
      <c r="D31" s="46">
        <v>161.22</v>
      </c>
      <c r="E31" s="46">
        <v>225.24</v>
      </c>
      <c r="F31" s="46">
        <v>1721.64</v>
      </c>
      <c r="G31" s="47">
        <v>794.64</v>
      </c>
      <c r="H31" s="48">
        <v>406.21</v>
      </c>
      <c r="I31" s="49">
        <v>1187.29</v>
      </c>
      <c r="J31" s="48">
        <v>720.61</v>
      </c>
      <c r="K31" s="46">
        <v>211.12</v>
      </c>
      <c r="L31" s="46">
        <v>61.82</v>
      </c>
      <c r="M31" s="49">
        <v>132.49</v>
      </c>
    </row>
    <row r="32" spans="1:13">
      <c r="A32" s="41" t="s">
        <v>249</v>
      </c>
      <c r="B32" s="111">
        <v>5892.96</v>
      </c>
      <c r="C32" s="46">
        <v>185.9</v>
      </c>
      <c r="D32" s="46">
        <v>163.92</v>
      </c>
      <c r="E32" s="46">
        <v>231.67</v>
      </c>
      <c r="F32" s="46">
        <v>1654.65</v>
      </c>
      <c r="G32" s="47">
        <v>689.91</v>
      </c>
      <c r="H32" s="48">
        <v>364.05</v>
      </c>
      <c r="I32" s="49">
        <v>1263.28</v>
      </c>
      <c r="J32" s="48">
        <v>718.48</v>
      </c>
      <c r="K32" s="46">
        <v>191.39</v>
      </c>
      <c r="L32" s="46">
        <v>66.98</v>
      </c>
      <c r="M32" s="49">
        <v>172.08</v>
      </c>
    </row>
    <row r="33" spans="1:13">
      <c r="A33" s="41" t="s">
        <v>250</v>
      </c>
      <c r="B33" s="111">
        <v>6681.95</v>
      </c>
      <c r="C33" s="46">
        <v>191.14</v>
      </c>
      <c r="D33" s="46">
        <v>175.37</v>
      </c>
      <c r="E33" s="46">
        <v>201.34</v>
      </c>
      <c r="F33" s="46">
        <v>1934.96</v>
      </c>
      <c r="G33" s="47">
        <v>868.49</v>
      </c>
      <c r="H33" s="48">
        <v>424.94</v>
      </c>
      <c r="I33" s="49">
        <v>1491.21</v>
      </c>
      <c r="J33" s="48">
        <v>716.13</v>
      </c>
      <c r="K33" s="46">
        <v>181.39</v>
      </c>
      <c r="L33" s="46">
        <v>69.56</v>
      </c>
      <c r="M33" s="49">
        <v>221.58</v>
      </c>
    </row>
    <row r="34" spans="1:13">
      <c r="A34" s="41" t="s">
        <v>251</v>
      </c>
      <c r="B34" s="111">
        <v>5445.96</v>
      </c>
      <c r="C34" s="46">
        <v>167.92</v>
      </c>
      <c r="D34" s="46">
        <v>161.13999999999999</v>
      </c>
      <c r="E34" s="46">
        <v>201.42</v>
      </c>
      <c r="F34" s="46">
        <v>1630.16</v>
      </c>
      <c r="G34" s="47">
        <v>759.02</v>
      </c>
      <c r="H34" s="48">
        <v>368.9</v>
      </c>
      <c r="I34" s="49">
        <v>1158.8</v>
      </c>
      <c r="J34" s="48">
        <v>585.82000000000005</v>
      </c>
      <c r="K34" s="46">
        <v>161.01</v>
      </c>
      <c r="L34" s="46">
        <v>63.17</v>
      </c>
      <c r="M34" s="49">
        <v>138.54</v>
      </c>
    </row>
    <row r="35" spans="1:13">
      <c r="A35" s="41" t="s">
        <v>252</v>
      </c>
      <c r="B35" s="111">
        <v>5887.96</v>
      </c>
      <c r="C35" s="46">
        <v>206.11</v>
      </c>
      <c r="D35" s="46">
        <v>160.11000000000001</v>
      </c>
      <c r="E35" s="46">
        <v>134.72999999999999</v>
      </c>
      <c r="F35" s="46">
        <v>1818.71</v>
      </c>
      <c r="G35" s="47">
        <v>880.75</v>
      </c>
      <c r="H35" s="48">
        <v>237.65</v>
      </c>
      <c r="I35" s="49">
        <v>1328.24</v>
      </c>
      <c r="J35" s="48">
        <v>604.75</v>
      </c>
      <c r="K35" s="46">
        <v>175.51</v>
      </c>
      <c r="L35" s="46">
        <v>65.790000000000006</v>
      </c>
      <c r="M35" s="49">
        <v>177.46</v>
      </c>
    </row>
    <row r="36" spans="1:13">
      <c r="A36" s="41" t="s">
        <v>253</v>
      </c>
      <c r="B36" s="111">
        <v>5834.96</v>
      </c>
      <c r="C36" s="46">
        <v>157.93</v>
      </c>
      <c r="D36" s="46">
        <v>137.55000000000001</v>
      </c>
      <c r="E36" s="46">
        <v>154.11000000000001</v>
      </c>
      <c r="F36" s="46">
        <v>1747.61</v>
      </c>
      <c r="G36" s="47">
        <v>1021.66</v>
      </c>
      <c r="H36" s="48">
        <v>191.04</v>
      </c>
      <c r="I36" s="49">
        <v>1357.81</v>
      </c>
      <c r="J36" s="48">
        <v>580.04</v>
      </c>
      <c r="K36" s="46">
        <v>124.7</v>
      </c>
      <c r="L36" s="46">
        <v>70.150000000000006</v>
      </c>
      <c r="M36" s="49">
        <v>158.30000000000001</v>
      </c>
    </row>
    <row r="37" spans="1:13">
      <c r="A37" s="41" t="s">
        <v>254</v>
      </c>
      <c r="B37" s="111">
        <v>5696.96</v>
      </c>
      <c r="C37" s="46">
        <v>117.23</v>
      </c>
      <c r="D37" s="46">
        <v>158.63</v>
      </c>
      <c r="E37" s="46">
        <v>149.07</v>
      </c>
      <c r="F37" s="46">
        <v>1822.09</v>
      </c>
      <c r="G37" s="47">
        <v>988.92</v>
      </c>
      <c r="H37" s="48">
        <v>171.14</v>
      </c>
      <c r="I37" s="49">
        <v>1274.79</v>
      </c>
      <c r="J37" s="48">
        <v>555.9</v>
      </c>
      <c r="K37" s="46">
        <v>172.56</v>
      </c>
      <c r="L37" s="46">
        <v>71.2</v>
      </c>
      <c r="M37" s="49">
        <v>168.35</v>
      </c>
    </row>
    <row r="38" spans="1:13">
      <c r="A38" s="41" t="s">
        <v>255</v>
      </c>
      <c r="B38" s="111">
        <v>6157.95</v>
      </c>
      <c r="C38" s="46">
        <v>193.43</v>
      </c>
      <c r="D38" s="46">
        <v>155.09</v>
      </c>
      <c r="E38" s="46">
        <v>160.91999999999999</v>
      </c>
      <c r="F38" s="46">
        <v>1828.99</v>
      </c>
      <c r="G38" s="47">
        <v>1076.74</v>
      </c>
      <c r="H38" s="48">
        <v>222.34</v>
      </c>
      <c r="I38" s="49">
        <v>1321.56</v>
      </c>
      <c r="J38" s="48">
        <v>624.44000000000005</v>
      </c>
      <c r="K38" s="46">
        <v>174.2</v>
      </c>
      <c r="L38" s="46">
        <v>65.010000000000005</v>
      </c>
      <c r="M38" s="49">
        <v>163.86</v>
      </c>
    </row>
    <row r="39" spans="1:13">
      <c r="A39" s="41" t="s">
        <v>256</v>
      </c>
      <c r="B39" s="111">
        <v>6008.95</v>
      </c>
      <c r="C39" s="46">
        <v>164.04</v>
      </c>
      <c r="D39" s="46">
        <v>158.22</v>
      </c>
      <c r="E39" s="46">
        <v>179.89</v>
      </c>
      <c r="F39" s="46">
        <v>1707.55</v>
      </c>
      <c r="G39" s="47">
        <v>1061.83</v>
      </c>
      <c r="H39" s="48">
        <v>293.74</v>
      </c>
      <c r="I39" s="49">
        <v>1333.13</v>
      </c>
      <c r="J39" s="48">
        <v>636.12</v>
      </c>
      <c r="K39" s="46">
        <v>173.39</v>
      </c>
      <c r="L39" s="46">
        <v>70.31</v>
      </c>
      <c r="M39" s="49">
        <v>160.35</v>
      </c>
    </row>
    <row r="40" spans="1:13">
      <c r="A40" s="41" t="s">
        <v>257</v>
      </c>
      <c r="B40" s="111">
        <v>6317.95</v>
      </c>
      <c r="C40" s="46">
        <v>146.65</v>
      </c>
      <c r="D40" s="46">
        <v>152.38999999999999</v>
      </c>
      <c r="E40" s="46">
        <v>255.41</v>
      </c>
      <c r="F40" s="46">
        <v>1800.45</v>
      </c>
      <c r="G40" s="47">
        <v>992.39</v>
      </c>
      <c r="H40" s="48">
        <v>361.57</v>
      </c>
      <c r="I40" s="49">
        <v>1365.55</v>
      </c>
      <c r="J40" s="48">
        <v>692.85</v>
      </c>
      <c r="K40" s="46">
        <v>162.52000000000001</v>
      </c>
      <c r="L40" s="46">
        <v>71.37</v>
      </c>
      <c r="M40" s="49">
        <v>179.84</v>
      </c>
    </row>
    <row r="41" spans="1:13">
      <c r="A41" s="41" t="s">
        <v>258</v>
      </c>
      <c r="B41" s="111">
        <v>6370.95</v>
      </c>
      <c r="C41" s="46">
        <v>154.69</v>
      </c>
      <c r="D41" s="46">
        <v>149.06</v>
      </c>
      <c r="E41" s="46">
        <v>224.38</v>
      </c>
      <c r="F41" s="46">
        <v>1899.61</v>
      </c>
      <c r="G41" s="47">
        <v>868.8</v>
      </c>
      <c r="H41" s="48">
        <v>411.93</v>
      </c>
      <c r="I41" s="49">
        <v>1347.54</v>
      </c>
      <c r="J41" s="48">
        <v>648.74</v>
      </c>
      <c r="K41" s="46">
        <v>238.36</v>
      </c>
      <c r="L41" s="46">
        <v>65.81</v>
      </c>
      <c r="M41" s="49">
        <v>179.08</v>
      </c>
    </row>
    <row r="42" spans="1:13">
      <c r="A42" s="41" t="s">
        <v>259</v>
      </c>
      <c r="B42" s="111">
        <v>5684.96</v>
      </c>
      <c r="C42" s="46">
        <v>171.13</v>
      </c>
      <c r="D42" s="46">
        <v>153.58000000000001</v>
      </c>
      <c r="E42" s="46">
        <v>226.3</v>
      </c>
      <c r="F42" s="46">
        <v>1836.51</v>
      </c>
      <c r="G42" s="47">
        <v>802.95</v>
      </c>
      <c r="H42" s="48">
        <v>385.5</v>
      </c>
      <c r="I42" s="49">
        <v>1202.46</v>
      </c>
      <c r="J42" s="48">
        <v>491.65</v>
      </c>
      <c r="K42" s="46">
        <v>152.47999999999999</v>
      </c>
      <c r="L42" s="46">
        <v>59.99</v>
      </c>
      <c r="M42" s="49">
        <v>123.3</v>
      </c>
    </row>
    <row r="43" spans="1:13">
      <c r="A43" s="41" t="s">
        <v>260</v>
      </c>
      <c r="B43" s="111">
        <v>6128.54</v>
      </c>
      <c r="C43" s="46">
        <v>137.68</v>
      </c>
      <c r="D43" s="46">
        <v>177.52</v>
      </c>
      <c r="E43" s="46">
        <v>224.57</v>
      </c>
      <c r="F43" s="46">
        <v>1739.38</v>
      </c>
      <c r="G43" s="47">
        <v>839.27</v>
      </c>
      <c r="H43" s="48">
        <v>487.6</v>
      </c>
      <c r="I43" s="49">
        <v>1272.02</v>
      </c>
      <c r="J43" s="48">
        <v>625.25</v>
      </c>
      <c r="K43" s="46">
        <v>262.42</v>
      </c>
      <c r="L43" s="46">
        <v>66.989999999999995</v>
      </c>
      <c r="M43" s="49">
        <v>111.51</v>
      </c>
    </row>
    <row r="44" spans="1:13">
      <c r="A44" s="41" t="s">
        <v>261</v>
      </c>
      <c r="B44" s="111">
        <v>5495.01</v>
      </c>
      <c r="C44" s="46">
        <v>149.88999999999999</v>
      </c>
      <c r="D44" s="46">
        <v>180.49</v>
      </c>
      <c r="E44" s="46">
        <v>122.11</v>
      </c>
      <c r="F44" s="46">
        <v>1561.78</v>
      </c>
      <c r="G44" s="47">
        <v>827.76</v>
      </c>
      <c r="H44" s="48">
        <v>481.48</v>
      </c>
      <c r="I44" s="49">
        <v>1177.9100000000001</v>
      </c>
      <c r="J44" s="48">
        <v>556.63</v>
      </c>
      <c r="K44" s="46">
        <v>293.01</v>
      </c>
      <c r="L44" s="46">
        <v>79.61</v>
      </c>
      <c r="M44" s="49">
        <v>137.78</v>
      </c>
    </row>
    <row r="45" spans="1:13">
      <c r="A45" s="41" t="s">
        <v>262</v>
      </c>
      <c r="B45" s="111">
        <v>6601.15</v>
      </c>
      <c r="C45" s="46">
        <v>198.27</v>
      </c>
      <c r="D45" s="46">
        <v>193.09</v>
      </c>
      <c r="E45" s="46">
        <v>136.63</v>
      </c>
      <c r="F45" s="46">
        <v>1814.15</v>
      </c>
      <c r="G45" s="47">
        <v>1017.76</v>
      </c>
      <c r="H45" s="48">
        <v>538.6</v>
      </c>
      <c r="I45" s="49">
        <v>1435.37</v>
      </c>
      <c r="J45" s="48">
        <v>651.4</v>
      </c>
      <c r="K45" s="46">
        <v>259.89</v>
      </c>
      <c r="L45" s="46">
        <v>72.22</v>
      </c>
      <c r="M45" s="49">
        <v>194.89</v>
      </c>
    </row>
    <row r="46" spans="1:13">
      <c r="A46" s="41" t="s">
        <v>263</v>
      </c>
      <c r="B46" s="111">
        <v>5945.46</v>
      </c>
      <c r="C46" s="46">
        <v>246.49</v>
      </c>
      <c r="D46" s="46">
        <v>177.43</v>
      </c>
      <c r="E46" s="46">
        <v>177.89</v>
      </c>
      <c r="F46" s="46">
        <v>1739.21</v>
      </c>
      <c r="G46" s="47">
        <v>771.34</v>
      </c>
      <c r="H46" s="48">
        <v>322.33999999999997</v>
      </c>
      <c r="I46" s="49">
        <v>1291.72</v>
      </c>
      <c r="J46" s="48">
        <v>557.30999999999995</v>
      </c>
      <c r="K46" s="46">
        <v>235.33</v>
      </c>
      <c r="L46" s="46">
        <v>74.34</v>
      </c>
      <c r="M46" s="49">
        <v>138.6</v>
      </c>
    </row>
    <row r="47" spans="1:13">
      <c r="A47" s="41" t="s">
        <v>264</v>
      </c>
      <c r="B47" s="111">
        <v>6025.61</v>
      </c>
      <c r="C47" s="46">
        <v>194.04</v>
      </c>
      <c r="D47" s="46">
        <v>176.29</v>
      </c>
      <c r="E47" s="46">
        <v>120.92</v>
      </c>
      <c r="F47" s="46">
        <v>1823.21</v>
      </c>
      <c r="G47" s="47">
        <v>923.92</v>
      </c>
      <c r="H47" s="48">
        <v>257.06</v>
      </c>
      <c r="I47" s="49">
        <v>1322.72</v>
      </c>
      <c r="J47" s="48">
        <v>592.85</v>
      </c>
      <c r="K47" s="46">
        <v>267.70999999999998</v>
      </c>
      <c r="L47" s="46">
        <v>65.38</v>
      </c>
      <c r="M47" s="49">
        <v>166.24</v>
      </c>
    </row>
    <row r="48" spans="1:13">
      <c r="A48" s="41" t="s">
        <v>265</v>
      </c>
      <c r="B48" s="111">
        <v>5783.66</v>
      </c>
      <c r="C48" s="46">
        <v>197.18</v>
      </c>
      <c r="D48" s="46">
        <v>151.46</v>
      </c>
      <c r="E48" s="46">
        <v>89.97</v>
      </c>
      <c r="F48" s="46">
        <v>1792.45</v>
      </c>
      <c r="G48" s="47">
        <v>962.71</v>
      </c>
      <c r="H48" s="48">
        <v>214.22</v>
      </c>
      <c r="I48" s="49">
        <v>1314.75</v>
      </c>
      <c r="J48" s="48">
        <v>527.86</v>
      </c>
      <c r="K48" s="46">
        <v>161.47999999999999</v>
      </c>
      <c r="L48" s="46">
        <v>65.12</v>
      </c>
      <c r="M48" s="49">
        <v>188.38</v>
      </c>
    </row>
    <row r="49" spans="1:13">
      <c r="A49" s="41" t="s">
        <v>266</v>
      </c>
      <c r="B49" s="111">
        <v>5793.13</v>
      </c>
      <c r="C49" s="46">
        <v>193.25</v>
      </c>
      <c r="D49" s="46">
        <v>174.66</v>
      </c>
      <c r="E49" s="46">
        <v>162.77000000000001</v>
      </c>
      <c r="F49" s="46">
        <v>1663.69</v>
      </c>
      <c r="G49" s="47">
        <v>1088.8599999999999</v>
      </c>
      <c r="H49" s="48">
        <v>138.72999999999999</v>
      </c>
      <c r="I49" s="49">
        <v>1329.26</v>
      </c>
      <c r="J49" s="48">
        <v>510.85</v>
      </c>
      <c r="K49" s="46">
        <v>116.52</v>
      </c>
      <c r="L49" s="46">
        <v>74.849999999999994</v>
      </c>
      <c r="M49" s="49">
        <v>174.33</v>
      </c>
    </row>
    <row r="50" spans="1:13">
      <c r="A50" s="41" t="s">
        <v>267</v>
      </c>
      <c r="B50" s="111">
        <v>5825.16</v>
      </c>
      <c r="C50" s="46">
        <v>119.92</v>
      </c>
      <c r="D50" s="46">
        <v>170.77</v>
      </c>
      <c r="E50" s="46">
        <v>181.59</v>
      </c>
      <c r="F50" s="46">
        <v>1738.84</v>
      </c>
      <c r="G50" s="47">
        <v>979.96</v>
      </c>
      <c r="H50" s="48">
        <v>187.69</v>
      </c>
      <c r="I50" s="49">
        <v>1337.52</v>
      </c>
      <c r="J50" s="48">
        <v>554.4</v>
      </c>
      <c r="K50" s="46">
        <v>144.02000000000001</v>
      </c>
      <c r="L50" s="46">
        <v>63.34</v>
      </c>
      <c r="M50" s="49">
        <v>190.78</v>
      </c>
    </row>
    <row r="51" spans="1:13">
      <c r="A51" s="41" t="s">
        <v>268</v>
      </c>
      <c r="B51" s="111">
        <v>5959.42</v>
      </c>
      <c r="C51" s="46">
        <v>177.18</v>
      </c>
      <c r="D51" s="46">
        <v>174.21</v>
      </c>
      <c r="E51" s="46">
        <v>64</v>
      </c>
      <c r="F51" s="46">
        <v>1779.54</v>
      </c>
      <c r="G51" s="47">
        <v>969.55</v>
      </c>
      <c r="H51" s="48">
        <v>328.47</v>
      </c>
      <c r="I51" s="49">
        <v>1355.25</v>
      </c>
      <c r="J51" s="48">
        <v>602</v>
      </c>
      <c r="K51" s="46">
        <v>133.81</v>
      </c>
      <c r="L51" s="46">
        <v>63.59</v>
      </c>
      <c r="M51" s="49">
        <v>169.09</v>
      </c>
    </row>
    <row r="52" spans="1:13">
      <c r="A52" s="41" t="s">
        <v>269</v>
      </c>
      <c r="B52" s="111">
        <v>5877.69</v>
      </c>
      <c r="C52" s="46">
        <v>175.66</v>
      </c>
      <c r="D52" s="46">
        <v>167.8</v>
      </c>
      <c r="E52" s="46">
        <v>89.57</v>
      </c>
      <c r="F52" s="46">
        <v>1814.14</v>
      </c>
      <c r="G52" s="47">
        <v>748.75</v>
      </c>
      <c r="H52" s="48">
        <v>299.89999999999998</v>
      </c>
      <c r="I52" s="49">
        <v>1377.04</v>
      </c>
      <c r="J52" s="48">
        <v>585.74</v>
      </c>
      <c r="K52" s="46">
        <v>235.67</v>
      </c>
      <c r="L52" s="46">
        <v>71.569999999999993</v>
      </c>
      <c r="M52" s="49">
        <v>182.81</v>
      </c>
    </row>
    <row r="53" spans="1:13">
      <c r="A53" s="41" t="s">
        <v>270</v>
      </c>
      <c r="B53" s="111">
        <v>6066.42</v>
      </c>
      <c r="C53" s="46">
        <v>148.22</v>
      </c>
      <c r="D53" s="46">
        <v>164.12</v>
      </c>
      <c r="E53" s="46">
        <v>79.77</v>
      </c>
      <c r="F53" s="46">
        <v>1724.45</v>
      </c>
      <c r="G53" s="47">
        <v>767.08</v>
      </c>
      <c r="H53" s="48">
        <v>404.62</v>
      </c>
      <c r="I53" s="49">
        <v>1503.28</v>
      </c>
      <c r="J53" s="48">
        <v>612.16</v>
      </c>
      <c r="K53" s="46">
        <v>243.19</v>
      </c>
      <c r="L53" s="46">
        <v>73.38</v>
      </c>
      <c r="M53" s="49">
        <v>175.23</v>
      </c>
    </row>
    <row r="54" spans="1:13">
      <c r="A54" s="41" t="s">
        <v>271</v>
      </c>
      <c r="B54" s="111">
        <v>5853.09</v>
      </c>
      <c r="C54" s="46">
        <v>158.86000000000001</v>
      </c>
      <c r="D54" s="46">
        <v>169.11</v>
      </c>
      <c r="E54" s="46">
        <v>142.58000000000001</v>
      </c>
      <c r="F54" s="46">
        <v>1748.9</v>
      </c>
      <c r="G54" s="47">
        <v>717.14</v>
      </c>
      <c r="H54" s="48">
        <v>575.32000000000005</v>
      </c>
      <c r="I54" s="49">
        <v>1342.23</v>
      </c>
      <c r="J54" s="48">
        <v>582.25</v>
      </c>
      <c r="K54" s="46">
        <v>225.7</v>
      </c>
      <c r="L54" s="46">
        <v>75.489999999999995</v>
      </c>
      <c r="M54" s="49">
        <v>105.26</v>
      </c>
    </row>
    <row r="55" spans="1:13">
      <c r="A55" s="41" t="s">
        <v>272</v>
      </c>
      <c r="B55" s="111">
        <v>5946.5</v>
      </c>
      <c r="C55" s="46">
        <v>199.13</v>
      </c>
      <c r="D55" s="46">
        <v>186.43</v>
      </c>
      <c r="E55" s="46">
        <v>70.599999999999994</v>
      </c>
      <c r="F55" s="46">
        <v>1715.54</v>
      </c>
      <c r="G55" s="47">
        <v>836.69</v>
      </c>
      <c r="H55" s="48">
        <v>396.76</v>
      </c>
      <c r="I55" s="49">
        <v>1457.9</v>
      </c>
      <c r="J55" s="48">
        <v>472.84</v>
      </c>
      <c r="K55" s="46">
        <v>212.27</v>
      </c>
      <c r="L55" s="46">
        <v>64.08</v>
      </c>
      <c r="M55" s="49">
        <v>119.84</v>
      </c>
    </row>
    <row r="56" spans="1:13">
      <c r="A56" s="41" t="s">
        <v>273</v>
      </c>
      <c r="B56" s="111">
        <v>5672.15</v>
      </c>
      <c r="C56" s="46">
        <v>242.41</v>
      </c>
      <c r="D56" s="46">
        <v>189.54</v>
      </c>
      <c r="E56" s="46">
        <v>135.93</v>
      </c>
      <c r="F56" s="46">
        <v>1569.35</v>
      </c>
      <c r="G56" s="47">
        <v>693.03</v>
      </c>
      <c r="H56" s="48">
        <v>447.95</v>
      </c>
      <c r="I56" s="49">
        <v>1410.35</v>
      </c>
      <c r="J56" s="48">
        <v>547.07000000000005</v>
      </c>
      <c r="K56" s="46">
        <v>156.22999999999999</v>
      </c>
      <c r="L56" s="46">
        <v>65.61</v>
      </c>
      <c r="M56" s="49">
        <v>148.49</v>
      </c>
    </row>
    <row r="57" spans="1:13">
      <c r="A57" s="41" t="s">
        <v>274</v>
      </c>
      <c r="B57" s="111">
        <v>6397.05</v>
      </c>
      <c r="C57" s="46">
        <v>294.17</v>
      </c>
      <c r="D57" s="46">
        <v>202.78</v>
      </c>
      <c r="E57" s="46">
        <v>82.1</v>
      </c>
      <c r="F57" s="46">
        <v>1867.99</v>
      </c>
      <c r="G57" s="47">
        <v>863.52</v>
      </c>
      <c r="H57" s="48">
        <v>379.69</v>
      </c>
      <c r="I57" s="49">
        <v>1447.27</v>
      </c>
      <c r="J57" s="48">
        <v>555.67999999999995</v>
      </c>
      <c r="K57" s="46">
        <v>192.82</v>
      </c>
      <c r="L57" s="46">
        <v>64.650000000000006</v>
      </c>
      <c r="M57" s="49">
        <v>191.7</v>
      </c>
    </row>
    <row r="58" spans="1:13">
      <c r="A58" s="41" t="s">
        <v>275</v>
      </c>
      <c r="B58" s="111">
        <v>5359.92</v>
      </c>
      <c r="C58" s="46">
        <v>192.82</v>
      </c>
      <c r="D58" s="46">
        <v>186.33</v>
      </c>
      <c r="E58" s="46">
        <v>68.16</v>
      </c>
      <c r="F58" s="46">
        <v>1735.15</v>
      </c>
      <c r="G58" s="47">
        <v>764.98</v>
      </c>
      <c r="H58" s="48">
        <v>310.01</v>
      </c>
      <c r="I58" s="49">
        <v>1402.84</v>
      </c>
      <c r="J58" s="48">
        <v>465.59</v>
      </c>
      <c r="K58" s="46">
        <v>136.61000000000001</v>
      </c>
      <c r="L58" s="46">
        <v>63.64</v>
      </c>
      <c r="M58" s="49">
        <v>167.97</v>
      </c>
    </row>
    <row r="59" spans="1:13">
      <c r="A59" s="41" t="s">
        <v>276</v>
      </c>
      <c r="B59" s="111">
        <v>5844.97</v>
      </c>
      <c r="C59" s="46">
        <v>171.2</v>
      </c>
      <c r="D59" s="46">
        <v>185.14</v>
      </c>
      <c r="E59" s="46">
        <v>69.040000000000006</v>
      </c>
      <c r="F59" s="46">
        <v>1896.37</v>
      </c>
      <c r="G59" s="47">
        <v>879.27</v>
      </c>
      <c r="H59" s="48">
        <v>248.86</v>
      </c>
      <c r="I59" s="49">
        <v>1459.62</v>
      </c>
      <c r="J59" s="48">
        <v>567.97</v>
      </c>
      <c r="K59" s="46">
        <v>130.68</v>
      </c>
      <c r="L59" s="46">
        <v>64.430000000000007</v>
      </c>
      <c r="M59" s="49">
        <v>184.88</v>
      </c>
    </row>
    <row r="60" spans="1:13">
      <c r="A60" s="41" t="s">
        <v>277</v>
      </c>
      <c r="B60" s="111">
        <v>5316.88</v>
      </c>
      <c r="C60" s="46">
        <v>178.27</v>
      </c>
      <c r="D60" s="46">
        <v>159.06</v>
      </c>
      <c r="E60" s="46">
        <v>84.49</v>
      </c>
      <c r="F60" s="46">
        <v>1605.68</v>
      </c>
      <c r="G60" s="47">
        <v>906.56</v>
      </c>
      <c r="H60" s="48">
        <v>143.63</v>
      </c>
      <c r="I60" s="49">
        <v>1305.5899999999999</v>
      </c>
      <c r="J60" s="48">
        <v>556.02</v>
      </c>
      <c r="K60" s="46">
        <v>111.65</v>
      </c>
      <c r="L60" s="46">
        <v>51.73</v>
      </c>
      <c r="M60" s="49">
        <v>159.16999999999999</v>
      </c>
    </row>
    <row r="61" spans="1:13">
      <c r="A61" s="41" t="s">
        <v>278</v>
      </c>
      <c r="B61" s="111">
        <v>5077.6099999999997</v>
      </c>
      <c r="C61" s="46">
        <v>269.98</v>
      </c>
      <c r="D61" s="46">
        <v>183.42</v>
      </c>
      <c r="E61" s="46">
        <v>74.95</v>
      </c>
      <c r="F61" s="46">
        <v>1801.96</v>
      </c>
      <c r="G61" s="47">
        <v>1092.08</v>
      </c>
      <c r="H61" s="48">
        <v>169.23</v>
      </c>
      <c r="I61" s="49">
        <v>1453.15</v>
      </c>
      <c r="J61" s="48">
        <v>418.15</v>
      </c>
      <c r="K61" s="46">
        <v>108.92</v>
      </c>
      <c r="L61" s="46">
        <v>68.17</v>
      </c>
      <c r="M61" s="49">
        <v>194.79</v>
      </c>
    </row>
    <row r="62" spans="1:13">
      <c r="A62" s="41" t="s">
        <v>279</v>
      </c>
      <c r="B62" s="111">
        <v>6379.65</v>
      </c>
      <c r="C62" s="46">
        <v>225.87</v>
      </c>
      <c r="D62" s="46">
        <v>179.34</v>
      </c>
      <c r="E62" s="46">
        <v>198.6</v>
      </c>
      <c r="F62" s="46">
        <v>1717.66</v>
      </c>
      <c r="G62" s="47">
        <v>910.06</v>
      </c>
      <c r="H62" s="48">
        <v>187.71</v>
      </c>
      <c r="I62" s="49">
        <v>1360.91</v>
      </c>
      <c r="J62" s="48">
        <v>562.55999999999995</v>
      </c>
      <c r="K62" s="46">
        <v>111.37</v>
      </c>
      <c r="L62" s="46">
        <v>67.84</v>
      </c>
      <c r="M62" s="49">
        <v>191.74</v>
      </c>
    </row>
    <row r="63" spans="1:13">
      <c r="A63" s="41" t="s">
        <v>280</v>
      </c>
      <c r="B63" s="111">
        <v>6424.76</v>
      </c>
      <c r="C63" s="46">
        <v>178.95</v>
      </c>
      <c r="D63" s="46">
        <v>182.95</v>
      </c>
      <c r="E63" s="46">
        <v>186.4</v>
      </c>
      <c r="F63" s="46">
        <v>1711.15</v>
      </c>
      <c r="G63" s="47">
        <v>982.09</v>
      </c>
      <c r="H63" s="48">
        <v>243.17</v>
      </c>
      <c r="I63" s="49">
        <v>1426.78</v>
      </c>
      <c r="J63" s="48">
        <v>525.46</v>
      </c>
      <c r="K63" s="46">
        <v>105.46</v>
      </c>
      <c r="L63" s="46">
        <v>83.9</v>
      </c>
      <c r="M63" s="49">
        <v>187.3</v>
      </c>
    </row>
    <row r="64" spans="1:13">
      <c r="A64" s="41" t="s">
        <v>281</v>
      </c>
      <c r="B64" s="111">
        <v>6523.82</v>
      </c>
      <c r="C64" s="46">
        <v>201.22</v>
      </c>
      <c r="D64" s="46">
        <v>176.21</v>
      </c>
      <c r="E64" s="46">
        <v>170.87</v>
      </c>
      <c r="F64" s="46">
        <v>1741.7</v>
      </c>
      <c r="G64" s="47">
        <v>1009.59</v>
      </c>
      <c r="H64" s="48">
        <v>251.71</v>
      </c>
      <c r="I64" s="49">
        <v>1427.5</v>
      </c>
      <c r="J64" s="48">
        <v>468.44</v>
      </c>
      <c r="K64" s="46">
        <v>152.30000000000001</v>
      </c>
      <c r="L64" s="46">
        <v>87.32</v>
      </c>
      <c r="M64" s="49">
        <v>180.98</v>
      </c>
    </row>
    <row r="65" spans="1:13">
      <c r="A65" s="41" t="s">
        <v>282</v>
      </c>
      <c r="B65" s="111">
        <v>5423.58</v>
      </c>
      <c r="C65" s="46">
        <v>192.76</v>
      </c>
      <c r="D65" s="46">
        <v>172.36</v>
      </c>
      <c r="E65" s="46">
        <v>223.1</v>
      </c>
      <c r="F65" s="46">
        <v>1750.87</v>
      </c>
      <c r="G65" s="47">
        <v>778.9</v>
      </c>
      <c r="H65" s="48">
        <v>361.21</v>
      </c>
      <c r="I65" s="49">
        <v>1489.16</v>
      </c>
      <c r="J65" s="48">
        <v>438.98</v>
      </c>
      <c r="K65" s="46">
        <v>157.32</v>
      </c>
      <c r="L65" s="46">
        <v>70.209999999999994</v>
      </c>
      <c r="M65" s="49">
        <v>159.76</v>
      </c>
    </row>
    <row r="66" spans="1:13">
      <c r="A66" s="41" t="s">
        <v>283</v>
      </c>
      <c r="B66" s="111">
        <v>6189.73</v>
      </c>
      <c r="C66" s="46">
        <v>206.49</v>
      </c>
      <c r="D66" s="46">
        <v>177.59</v>
      </c>
      <c r="E66" s="46">
        <v>228.04</v>
      </c>
      <c r="F66" s="46">
        <v>1695</v>
      </c>
      <c r="G66" s="47">
        <v>802.14</v>
      </c>
      <c r="H66" s="48">
        <v>438</v>
      </c>
      <c r="I66" s="49">
        <v>1285.24</v>
      </c>
      <c r="J66" s="48">
        <v>520.05999999999995</v>
      </c>
      <c r="K66" s="46">
        <v>147.07</v>
      </c>
      <c r="L66" s="46">
        <v>77.25</v>
      </c>
      <c r="M66" s="49">
        <v>115.74</v>
      </c>
    </row>
    <row r="67" spans="1:13">
      <c r="A67" s="41" t="s">
        <v>284</v>
      </c>
      <c r="B67" s="111">
        <v>5943.13</v>
      </c>
      <c r="C67" s="46">
        <v>261.75</v>
      </c>
      <c r="D67" s="46">
        <v>180.68</v>
      </c>
      <c r="E67" s="46">
        <v>379.43</v>
      </c>
      <c r="F67" s="46">
        <v>1566.2</v>
      </c>
      <c r="G67" s="47">
        <v>873.23</v>
      </c>
      <c r="H67" s="48">
        <v>507.27</v>
      </c>
      <c r="I67" s="49">
        <v>1363.26</v>
      </c>
      <c r="J67" s="48">
        <v>408.45</v>
      </c>
      <c r="K67" s="46">
        <v>137.9</v>
      </c>
      <c r="L67" s="46">
        <v>71.989999999999995</v>
      </c>
      <c r="M67" s="49">
        <v>124.82</v>
      </c>
    </row>
    <row r="68" spans="1:13">
      <c r="A68" s="41" t="s">
        <v>285</v>
      </c>
      <c r="B68" s="111">
        <v>5965.82</v>
      </c>
      <c r="C68" s="46">
        <v>252.27</v>
      </c>
      <c r="D68" s="46">
        <v>183.7</v>
      </c>
      <c r="E68" s="46">
        <v>217.35</v>
      </c>
      <c r="F68" s="46">
        <v>1538.87</v>
      </c>
      <c r="G68" s="47">
        <v>772.33</v>
      </c>
      <c r="H68" s="48">
        <v>444.7</v>
      </c>
      <c r="I68" s="49">
        <v>1329.05</v>
      </c>
      <c r="J68" s="48">
        <v>670.27</v>
      </c>
      <c r="K68" s="46">
        <v>111.53</v>
      </c>
      <c r="L68" s="46">
        <v>67.819999999999993</v>
      </c>
      <c r="M68" s="49">
        <v>151.97999999999999</v>
      </c>
    </row>
    <row r="69" spans="1:13">
      <c r="A69" s="41" t="s">
        <v>286</v>
      </c>
      <c r="B69" s="111">
        <v>6360.55</v>
      </c>
      <c r="C69" s="46">
        <v>301.41000000000003</v>
      </c>
      <c r="D69" s="46">
        <v>196.53</v>
      </c>
      <c r="E69" s="46">
        <v>247.54</v>
      </c>
      <c r="F69" s="46">
        <v>1767.7</v>
      </c>
      <c r="G69" s="47">
        <v>805.74</v>
      </c>
      <c r="H69" s="48">
        <v>359.96</v>
      </c>
      <c r="I69" s="49">
        <v>1472.75</v>
      </c>
      <c r="J69" s="48">
        <v>537.80999999999995</v>
      </c>
      <c r="K69" s="46">
        <v>128.99</v>
      </c>
      <c r="L69" s="46">
        <v>80.73</v>
      </c>
      <c r="M69" s="49">
        <v>193.19</v>
      </c>
    </row>
    <row r="70" spans="1:13">
      <c r="A70" s="41" t="s">
        <v>287</v>
      </c>
      <c r="B70" s="111">
        <v>5482.69</v>
      </c>
      <c r="C70" s="46">
        <v>234.77</v>
      </c>
      <c r="D70" s="46">
        <v>180.59</v>
      </c>
      <c r="E70" s="46">
        <v>72.67</v>
      </c>
      <c r="F70" s="46">
        <v>1740.93</v>
      </c>
      <c r="G70" s="47">
        <v>851.23</v>
      </c>
      <c r="H70" s="48">
        <v>170.69</v>
      </c>
      <c r="I70" s="49">
        <v>1397.42</v>
      </c>
      <c r="J70" s="48">
        <v>426.02</v>
      </c>
      <c r="K70" s="46">
        <v>111.65</v>
      </c>
      <c r="L70" s="46">
        <v>63.1</v>
      </c>
      <c r="M70" s="49">
        <v>164.57</v>
      </c>
    </row>
    <row r="71" spans="1:13">
      <c r="A71" s="41" t="s">
        <v>288</v>
      </c>
      <c r="B71" s="111">
        <v>5704.06</v>
      </c>
      <c r="C71" s="46">
        <v>202.72</v>
      </c>
      <c r="D71" s="46">
        <v>179.43</v>
      </c>
      <c r="E71" s="46">
        <v>157.88</v>
      </c>
      <c r="F71" s="46">
        <v>1729.23</v>
      </c>
      <c r="G71" s="47">
        <v>890.47</v>
      </c>
      <c r="H71" s="48">
        <v>119.78</v>
      </c>
      <c r="I71" s="49">
        <v>1479.44</v>
      </c>
      <c r="J71" s="48">
        <v>496.87</v>
      </c>
      <c r="K71" s="46">
        <v>124.71</v>
      </c>
      <c r="L71" s="46">
        <v>75.09</v>
      </c>
      <c r="M71" s="49">
        <v>175.85</v>
      </c>
    </row>
    <row r="72" spans="1:13">
      <c r="A72" s="41" t="s">
        <v>289</v>
      </c>
      <c r="B72" s="111">
        <v>5664.31</v>
      </c>
      <c r="C72" s="46">
        <v>210.36</v>
      </c>
      <c r="D72" s="46">
        <v>154.15</v>
      </c>
      <c r="E72" s="46">
        <v>78.95</v>
      </c>
      <c r="F72" s="46">
        <v>1666.67</v>
      </c>
      <c r="G72" s="47">
        <v>911.11</v>
      </c>
      <c r="H72" s="48">
        <v>95.97</v>
      </c>
      <c r="I72" s="49">
        <v>1531.24</v>
      </c>
      <c r="J72" s="48">
        <v>543.34</v>
      </c>
      <c r="K72" s="46">
        <v>114.7</v>
      </c>
      <c r="L72" s="46">
        <v>73.36</v>
      </c>
      <c r="M72" s="49">
        <v>194.62</v>
      </c>
    </row>
    <row r="73" spans="1:13">
      <c r="A73" s="41" t="s">
        <v>290</v>
      </c>
      <c r="B73" s="111">
        <v>6234.66</v>
      </c>
      <c r="C73" s="46">
        <v>248.69</v>
      </c>
      <c r="D73" s="46">
        <v>177.77</v>
      </c>
      <c r="E73" s="46">
        <v>213.26</v>
      </c>
      <c r="F73" s="46">
        <v>1774.93</v>
      </c>
      <c r="G73" s="47">
        <v>984.18</v>
      </c>
      <c r="H73" s="48">
        <v>179.01</v>
      </c>
      <c r="I73" s="49">
        <v>1574.52</v>
      </c>
      <c r="J73" s="48">
        <v>514.69000000000005</v>
      </c>
      <c r="K73" s="46">
        <v>143.91</v>
      </c>
      <c r="L73" s="46">
        <v>69.069999999999993</v>
      </c>
      <c r="M73" s="49">
        <v>189.58</v>
      </c>
    </row>
    <row r="74" spans="1:13">
      <c r="A74" s="41" t="s">
        <v>291</v>
      </c>
      <c r="B74" s="111">
        <v>5903.48</v>
      </c>
      <c r="C74" s="46">
        <v>229.38</v>
      </c>
      <c r="D74" s="46">
        <v>173.81</v>
      </c>
      <c r="E74" s="46">
        <v>165.6</v>
      </c>
      <c r="F74" s="46">
        <v>1640.14</v>
      </c>
      <c r="G74" s="47">
        <v>1020.72</v>
      </c>
      <c r="H74" s="48">
        <v>155.58000000000001</v>
      </c>
      <c r="I74" s="49">
        <v>1421.36</v>
      </c>
      <c r="J74" s="48">
        <v>572.13</v>
      </c>
      <c r="K74" s="46">
        <v>126.36</v>
      </c>
      <c r="L74" s="46">
        <v>62.11</v>
      </c>
      <c r="M74" s="49">
        <v>170.22</v>
      </c>
    </row>
    <row r="75" spans="1:13">
      <c r="A75" s="41" t="s">
        <v>292</v>
      </c>
      <c r="B75" s="111">
        <v>6221.02</v>
      </c>
      <c r="C75" s="46">
        <v>246.94</v>
      </c>
      <c r="D75" s="46">
        <v>177.31</v>
      </c>
      <c r="E75" s="46">
        <v>180.47</v>
      </c>
      <c r="F75" s="46">
        <v>1716.23</v>
      </c>
      <c r="G75" s="47">
        <v>1019.47</v>
      </c>
      <c r="H75" s="48">
        <v>265.02</v>
      </c>
      <c r="I75" s="49">
        <v>1580.34</v>
      </c>
      <c r="J75" s="48">
        <v>500.22</v>
      </c>
      <c r="K75" s="46">
        <v>123.16</v>
      </c>
      <c r="L75" s="46">
        <v>77.44</v>
      </c>
      <c r="M75" s="49">
        <v>181.88</v>
      </c>
    </row>
    <row r="76" spans="1:13">
      <c r="A76" s="41" t="s">
        <v>293</v>
      </c>
      <c r="B76" s="111">
        <v>6018.55</v>
      </c>
      <c r="C76" s="46">
        <v>240.39</v>
      </c>
      <c r="D76" s="46">
        <v>170.78</v>
      </c>
      <c r="E76" s="46">
        <v>277.44</v>
      </c>
      <c r="F76" s="46">
        <v>1528.97</v>
      </c>
      <c r="G76" s="47">
        <v>956.49</v>
      </c>
      <c r="H76" s="48">
        <v>355.11</v>
      </c>
      <c r="I76" s="49">
        <v>1561.91</v>
      </c>
      <c r="J76" s="48">
        <v>532.53</v>
      </c>
      <c r="K76" s="46">
        <v>118.9</v>
      </c>
      <c r="L76" s="46">
        <v>89.38</v>
      </c>
      <c r="M76" s="49">
        <v>164.91</v>
      </c>
    </row>
    <row r="77" spans="1:13">
      <c r="A77" s="41" t="s">
        <v>294</v>
      </c>
      <c r="B77" s="111">
        <v>6097.24</v>
      </c>
      <c r="C77" s="46">
        <v>290.54000000000002</v>
      </c>
      <c r="D77" s="46">
        <v>167.04</v>
      </c>
      <c r="E77" s="46">
        <v>152.87</v>
      </c>
      <c r="F77" s="46">
        <v>1594.84</v>
      </c>
      <c r="G77" s="47">
        <v>807.98</v>
      </c>
      <c r="H77" s="48">
        <v>372.98</v>
      </c>
      <c r="I77" s="49">
        <v>1554.39</v>
      </c>
      <c r="J77" s="48">
        <v>575.99</v>
      </c>
      <c r="K77" s="46">
        <v>143.83000000000001</v>
      </c>
      <c r="L77" s="46">
        <v>68.03</v>
      </c>
      <c r="M77" s="49">
        <v>146.80000000000001</v>
      </c>
    </row>
    <row r="78" spans="1:13">
      <c r="A78" s="41" t="s">
        <v>295</v>
      </c>
      <c r="B78" s="111">
        <v>6102.85</v>
      </c>
      <c r="C78" s="46">
        <v>299.81</v>
      </c>
      <c r="D78" s="46">
        <v>172.11</v>
      </c>
      <c r="E78" s="46">
        <v>188.1</v>
      </c>
      <c r="F78" s="46">
        <v>1653.85</v>
      </c>
      <c r="G78" s="47">
        <v>871.28</v>
      </c>
      <c r="H78" s="48">
        <v>540.89</v>
      </c>
      <c r="I78" s="49">
        <v>1446.69</v>
      </c>
      <c r="J78" s="48">
        <v>547.83000000000004</v>
      </c>
      <c r="K78" s="46">
        <v>154.79</v>
      </c>
      <c r="L78" s="46">
        <v>69.66</v>
      </c>
      <c r="M78" s="49">
        <v>100.28</v>
      </c>
    </row>
    <row r="79" spans="1:13">
      <c r="A79" s="41" t="s">
        <v>296</v>
      </c>
      <c r="B79" s="111">
        <v>6214.12</v>
      </c>
      <c r="C79" s="46">
        <v>248.15</v>
      </c>
      <c r="D79" s="46">
        <v>166.67</v>
      </c>
      <c r="E79" s="46">
        <v>255.82</v>
      </c>
      <c r="F79" s="46">
        <v>1548.41</v>
      </c>
      <c r="G79" s="47">
        <v>961.11</v>
      </c>
      <c r="H79" s="48">
        <v>476.35</v>
      </c>
      <c r="I79" s="49">
        <v>1486.93</v>
      </c>
      <c r="J79" s="48">
        <v>543.76</v>
      </c>
      <c r="K79" s="46">
        <v>172.77</v>
      </c>
      <c r="L79" s="46">
        <v>59.09</v>
      </c>
      <c r="M79" s="49">
        <v>106.83</v>
      </c>
    </row>
    <row r="80" spans="1:13">
      <c r="A80" s="41" t="s">
        <v>297</v>
      </c>
      <c r="B80" s="111">
        <v>5790.71</v>
      </c>
      <c r="C80" s="46">
        <v>239.99</v>
      </c>
      <c r="D80" s="46">
        <v>169.45</v>
      </c>
      <c r="E80" s="46">
        <v>146.54</v>
      </c>
      <c r="F80" s="46">
        <v>1497.66</v>
      </c>
      <c r="G80" s="47">
        <v>843.67</v>
      </c>
      <c r="H80" s="48">
        <v>454.63</v>
      </c>
      <c r="I80" s="49">
        <v>1367.91</v>
      </c>
      <c r="J80" s="48">
        <v>500.24</v>
      </c>
      <c r="K80" s="46">
        <v>141.82</v>
      </c>
      <c r="L80" s="46">
        <v>82.1</v>
      </c>
      <c r="M80" s="49">
        <v>141.66999999999999</v>
      </c>
    </row>
    <row r="81" spans="1:13">
      <c r="A81" s="41" t="s">
        <v>298</v>
      </c>
      <c r="B81" s="111">
        <v>6464.03</v>
      </c>
      <c r="C81" s="46">
        <v>263.58999999999997</v>
      </c>
      <c r="D81" s="46">
        <v>181.28</v>
      </c>
      <c r="E81" s="46">
        <v>166.9</v>
      </c>
      <c r="F81" s="46">
        <v>1751.95</v>
      </c>
      <c r="G81" s="47">
        <v>845.22</v>
      </c>
      <c r="H81" s="48">
        <v>487.62</v>
      </c>
      <c r="I81" s="49">
        <v>1605.56</v>
      </c>
      <c r="J81" s="48">
        <v>587.14</v>
      </c>
      <c r="K81" s="46">
        <v>134.47</v>
      </c>
      <c r="L81" s="46">
        <v>93</v>
      </c>
      <c r="M81" s="49">
        <v>204.25</v>
      </c>
    </row>
    <row r="82" spans="1:13">
      <c r="A82" s="41" t="s">
        <v>299</v>
      </c>
      <c r="B82" s="111">
        <v>6122.75</v>
      </c>
      <c r="C82" s="46">
        <v>305.58999999999997</v>
      </c>
      <c r="D82" s="46">
        <v>183.77</v>
      </c>
      <c r="E82" s="46">
        <v>106.08</v>
      </c>
      <c r="F82" s="46">
        <v>1610.23</v>
      </c>
      <c r="G82" s="47">
        <v>883.67</v>
      </c>
      <c r="H82" s="48">
        <v>338.69</v>
      </c>
      <c r="I82" s="49">
        <v>1505.82</v>
      </c>
      <c r="J82" s="48">
        <v>460.15</v>
      </c>
      <c r="K82" s="46">
        <v>170.72</v>
      </c>
      <c r="L82" s="46">
        <v>84.26</v>
      </c>
      <c r="M82" s="49">
        <v>165.1</v>
      </c>
    </row>
    <row r="83" spans="1:13">
      <c r="A83" s="41" t="s">
        <v>300</v>
      </c>
      <c r="B83" s="111">
        <v>5977.55</v>
      </c>
      <c r="C83" s="46">
        <v>294.89</v>
      </c>
      <c r="D83" s="46">
        <v>182.59</v>
      </c>
      <c r="E83" s="46">
        <v>230.45</v>
      </c>
      <c r="F83" s="46">
        <v>1658.98</v>
      </c>
      <c r="G83" s="47">
        <v>990.24</v>
      </c>
      <c r="H83" s="48">
        <v>188.89</v>
      </c>
      <c r="I83" s="49">
        <v>1496.73</v>
      </c>
      <c r="J83" s="48">
        <v>457.38</v>
      </c>
      <c r="K83" s="46">
        <v>174.75</v>
      </c>
      <c r="L83" s="46">
        <v>84.75</v>
      </c>
      <c r="M83" s="49">
        <v>164.43</v>
      </c>
    </row>
    <row r="84" spans="1:13">
      <c r="A84" s="41" t="s">
        <v>301</v>
      </c>
      <c r="B84" s="111">
        <v>6126.2</v>
      </c>
      <c r="C84" s="46">
        <v>280.02999999999997</v>
      </c>
      <c r="D84" s="46">
        <v>156.87</v>
      </c>
      <c r="E84" s="46">
        <v>115.24</v>
      </c>
      <c r="F84" s="46">
        <v>1638.83</v>
      </c>
      <c r="G84" s="47">
        <v>999.22</v>
      </c>
      <c r="H84" s="48">
        <v>202.36</v>
      </c>
      <c r="I84" s="49">
        <v>1646.18</v>
      </c>
      <c r="J84" s="48">
        <v>503.05</v>
      </c>
      <c r="K84" s="46">
        <v>168.7</v>
      </c>
      <c r="L84" s="46">
        <v>100.38</v>
      </c>
      <c r="M84" s="49">
        <v>195.82</v>
      </c>
    </row>
    <row r="85" spans="1:13">
      <c r="A85" s="41" t="s">
        <v>302</v>
      </c>
      <c r="B85" s="111">
        <v>6402.66</v>
      </c>
      <c r="C85" s="46">
        <v>260.12</v>
      </c>
      <c r="D85" s="46">
        <v>154.69999999999999</v>
      </c>
      <c r="E85" s="46">
        <v>172.52</v>
      </c>
      <c r="F85" s="46">
        <v>1665.6</v>
      </c>
      <c r="G85" s="47">
        <v>1119.24</v>
      </c>
      <c r="H85" s="48">
        <v>191.87</v>
      </c>
      <c r="I85" s="49">
        <v>1607.79</v>
      </c>
      <c r="J85" s="48">
        <v>541.70000000000005</v>
      </c>
      <c r="K85" s="46">
        <v>224.18</v>
      </c>
      <c r="L85" s="46">
        <v>74.16</v>
      </c>
      <c r="M85" s="49">
        <v>186.29</v>
      </c>
    </row>
    <row r="86" spans="1:13">
      <c r="A86" s="41" t="s">
        <v>303</v>
      </c>
      <c r="B86" s="111">
        <v>6165.54</v>
      </c>
      <c r="C86" s="46">
        <v>229.07</v>
      </c>
      <c r="D86" s="46">
        <v>151.26</v>
      </c>
      <c r="E86" s="46">
        <v>133.96</v>
      </c>
      <c r="F86" s="46">
        <v>1690.18</v>
      </c>
      <c r="G86" s="47">
        <v>1139.94</v>
      </c>
      <c r="H86" s="48">
        <v>206.82</v>
      </c>
      <c r="I86" s="49">
        <v>1469.33</v>
      </c>
      <c r="J86" s="48">
        <v>495.05</v>
      </c>
      <c r="K86" s="46">
        <v>221.08</v>
      </c>
      <c r="L86" s="46">
        <v>81.48</v>
      </c>
      <c r="M86" s="49">
        <v>183.61</v>
      </c>
    </row>
    <row r="87" spans="1:13">
      <c r="A87" s="41" t="s">
        <v>304</v>
      </c>
      <c r="B87" s="111">
        <v>6077.12</v>
      </c>
      <c r="C87" s="46">
        <v>239.5</v>
      </c>
      <c r="D87" s="46">
        <v>154.30000000000001</v>
      </c>
      <c r="E87" s="46">
        <v>146</v>
      </c>
      <c r="F87" s="46">
        <v>1615.4</v>
      </c>
      <c r="G87" s="47">
        <v>1076.03</v>
      </c>
      <c r="H87" s="48">
        <v>254.68</v>
      </c>
      <c r="I87" s="49">
        <v>1515.91</v>
      </c>
      <c r="J87" s="48">
        <v>510.74</v>
      </c>
      <c r="K87" s="46">
        <v>171.24</v>
      </c>
      <c r="L87" s="46">
        <v>72.81</v>
      </c>
      <c r="M87" s="49">
        <v>180.46</v>
      </c>
    </row>
    <row r="88" spans="1:13">
      <c r="A88" s="41" t="s">
        <v>305</v>
      </c>
      <c r="B88" s="111">
        <v>6215.77</v>
      </c>
      <c r="C88" s="46">
        <v>257.87</v>
      </c>
      <c r="D88" s="46">
        <v>139.78</v>
      </c>
      <c r="E88" s="46">
        <v>249.14</v>
      </c>
      <c r="F88" s="46">
        <v>1591.58</v>
      </c>
      <c r="G88" s="47">
        <v>1084.23</v>
      </c>
      <c r="H88" s="48">
        <v>293.66000000000003</v>
      </c>
      <c r="I88" s="49">
        <v>1655.24</v>
      </c>
      <c r="J88" s="48">
        <v>489.82</v>
      </c>
      <c r="K88" s="46">
        <v>145.58000000000001</v>
      </c>
      <c r="L88" s="46">
        <v>69.31</v>
      </c>
      <c r="M88" s="49">
        <v>157.62</v>
      </c>
    </row>
    <row r="89" spans="1:13">
      <c r="A89" s="41" t="s">
        <v>306</v>
      </c>
      <c r="B89" s="111">
        <v>6114.06</v>
      </c>
      <c r="C89" s="46">
        <v>244.17</v>
      </c>
      <c r="D89" s="46">
        <v>136.72</v>
      </c>
      <c r="E89" s="46">
        <v>137.27000000000001</v>
      </c>
      <c r="F89" s="46">
        <v>1595.43</v>
      </c>
      <c r="G89" s="47">
        <v>955.97</v>
      </c>
      <c r="H89" s="48">
        <v>373.45</v>
      </c>
      <c r="I89" s="49">
        <v>1602.13</v>
      </c>
      <c r="J89" s="48">
        <v>474.1</v>
      </c>
      <c r="K89" s="46">
        <v>160.32</v>
      </c>
      <c r="L89" s="46">
        <v>59.04</v>
      </c>
      <c r="M89" s="49">
        <v>174.08</v>
      </c>
    </row>
    <row r="90" spans="1:13">
      <c r="A90" s="41" t="s">
        <v>307</v>
      </c>
      <c r="B90" s="111">
        <v>5971.07</v>
      </c>
      <c r="C90" s="46">
        <v>252.49</v>
      </c>
      <c r="D90" s="46">
        <v>140.87</v>
      </c>
      <c r="E90" s="46">
        <v>168.91</v>
      </c>
      <c r="F90" s="46">
        <v>1619.99</v>
      </c>
      <c r="G90" s="47">
        <v>738.38</v>
      </c>
      <c r="H90" s="48">
        <v>479.41</v>
      </c>
      <c r="I90" s="49">
        <v>1554.63</v>
      </c>
      <c r="J90" s="48">
        <v>460.04</v>
      </c>
      <c r="K90" s="46">
        <v>178.28</v>
      </c>
      <c r="L90" s="46">
        <v>54.05</v>
      </c>
      <c r="M90" s="49">
        <v>130.85</v>
      </c>
    </row>
    <row r="91" spans="1:13">
      <c r="A91" s="41" t="s">
        <v>308</v>
      </c>
      <c r="B91" s="111">
        <v>6130.57</v>
      </c>
      <c r="C91" s="46">
        <v>316</v>
      </c>
      <c r="D91" s="46">
        <v>176.35</v>
      </c>
      <c r="E91" s="46">
        <v>196.32</v>
      </c>
      <c r="F91" s="46">
        <v>1400.37</v>
      </c>
      <c r="G91" s="47">
        <v>1050.93</v>
      </c>
      <c r="H91" s="48">
        <v>400.04</v>
      </c>
      <c r="I91" s="49">
        <v>1425.91</v>
      </c>
      <c r="J91" s="48">
        <v>594.47</v>
      </c>
      <c r="K91" s="46">
        <v>145.53</v>
      </c>
      <c r="L91" s="46">
        <v>66.81</v>
      </c>
      <c r="M91" s="49">
        <v>112.3</v>
      </c>
    </row>
    <row r="92" spans="1:13">
      <c r="A92" s="41" t="s">
        <v>309</v>
      </c>
      <c r="B92" s="111">
        <v>6293.15</v>
      </c>
      <c r="C92" s="46">
        <v>294.82</v>
      </c>
      <c r="D92" s="46">
        <v>179.3</v>
      </c>
      <c r="E92" s="46">
        <v>112.46</v>
      </c>
      <c r="F92" s="46">
        <v>1644.67</v>
      </c>
      <c r="G92" s="47">
        <v>828.47</v>
      </c>
      <c r="H92" s="48">
        <v>449.06</v>
      </c>
      <c r="I92" s="49">
        <v>1698.82</v>
      </c>
      <c r="J92" s="48">
        <v>576.16999999999996</v>
      </c>
      <c r="K92" s="46">
        <v>183.7</v>
      </c>
      <c r="L92" s="46">
        <v>57.47</v>
      </c>
      <c r="M92" s="49">
        <v>142.99</v>
      </c>
    </row>
    <row r="93" spans="1:13">
      <c r="A93" s="41" t="s">
        <v>310</v>
      </c>
      <c r="B93" s="111">
        <v>6568.8</v>
      </c>
      <c r="C93" s="46">
        <v>326.72000000000003</v>
      </c>
      <c r="D93" s="46">
        <v>191.82</v>
      </c>
      <c r="E93" s="46">
        <v>128.08000000000001</v>
      </c>
      <c r="F93" s="46">
        <v>1616.48</v>
      </c>
      <c r="G93" s="47">
        <v>990.29</v>
      </c>
      <c r="H93" s="48">
        <v>437.68</v>
      </c>
      <c r="I93" s="49">
        <v>1545.41</v>
      </c>
      <c r="J93" s="48">
        <v>567.04999999999995</v>
      </c>
      <c r="K93" s="46">
        <v>327.19</v>
      </c>
      <c r="L93" s="46">
        <v>69.989999999999995</v>
      </c>
      <c r="M93" s="49">
        <v>172.54</v>
      </c>
    </row>
    <row r="94" spans="1:13">
      <c r="A94" s="41" t="s">
        <v>311</v>
      </c>
      <c r="B94" s="111">
        <v>6083.33</v>
      </c>
      <c r="C94" s="46">
        <v>232.19</v>
      </c>
      <c r="D94" s="46">
        <v>172.92</v>
      </c>
      <c r="E94" s="46">
        <v>100.37</v>
      </c>
      <c r="F94" s="46">
        <v>1636.07</v>
      </c>
      <c r="G94" s="47">
        <v>932</v>
      </c>
      <c r="H94" s="48">
        <v>329.71</v>
      </c>
      <c r="I94" s="49">
        <v>1613.57</v>
      </c>
      <c r="J94" s="48">
        <v>547.16</v>
      </c>
      <c r="K94" s="46">
        <v>198.08</v>
      </c>
      <c r="L94" s="46">
        <v>69.930000000000007</v>
      </c>
      <c r="M94" s="49">
        <v>155.83000000000001</v>
      </c>
    </row>
    <row r="95" spans="1:13">
      <c r="A95" s="41" t="s">
        <v>312</v>
      </c>
      <c r="B95" s="111">
        <v>6255.34</v>
      </c>
      <c r="C95" s="46">
        <v>268.92</v>
      </c>
      <c r="D95" s="46">
        <v>171.81</v>
      </c>
      <c r="E95" s="46">
        <v>218.05</v>
      </c>
      <c r="F95" s="46">
        <v>1596.71</v>
      </c>
      <c r="G95" s="47">
        <v>1005.51</v>
      </c>
      <c r="H95" s="48">
        <v>244.97</v>
      </c>
      <c r="I95" s="49">
        <v>1655.64</v>
      </c>
      <c r="J95" s="48">
        <v>548.92999999999995</v>
      </c>
      <c r="K95" s="46">
        <v>178.74</v>
      </c>
      <c r="L95" s="46">
        <v>60.03</v>
      </c>
      <c r="M95" s="49">
        <v>160.86000000000001</v>
      </c>
    </row>
    <row r="96" spans="1:13">
      <c r="A96" s="41" t="s">
        <v>313</v>
      </c>
      <c r="B96" s="111">
        <v>6015.63</v>
      </c>
      <c r="C96" s="46">
        <v>232.13</v>
      </c>
      <c r="D96" s="46">
        <v>147.61000000000001</v>
      </c>
      <c r="E96" s="46">
        <v>109.04</v>
      </c>
      <c r="F96" s="46">
        <v>1576.27</v>
      </c>
      <c r="G96" s="47">
        <v>1131.75</v>
      </c>
      <c r="H96" s="48">
        <v>187.16</v>
      </c>
      <c r="I96" s="49">
        <v>1603.75</v>
      </c>
      <c r="J96" s="48">
        <v>590.65</v>
      </c>
      <c r="K96" s="46">
        <v>52.56</v>
      </c>
      <c r="L96" s="46">
        <v>63.04</v>
      </c>
      <c r="M96" s="49">
        <v>176.83</v>
      </c>
    </row>
    <row r="97" spans="1:13">
      <c r="A97" s="41" t="s">
        <v>314</v>
      </c>
      <c r="B97" s="111">
        <v>6332.82</v>
      </c>
      <c r="C97" s="46">
        <v>218.02</v>
      </c>
      <c r="D97" s="46">
        <v>157.85</v>
      </c>
      <c r="E97" s="46">
        <v>225.94</v>
      </c>
      <c r="F97" s="46">
        <v>1664.97</v>
      </c>
      <c r="G97" s="47">
        <v>1200.4100000000001</v>
      </c>
      <c r="H97" s="48">
        <v>143.54</v>
      </c>
      <c r="I97" s="49">
        <v>1671.42</v>
      </c>
      <c r="J97" s="48">
        <v>597.44000000000005</v>
      </c>
      <c r="K97" s="46">
        <v>49.79</v>
      </c>
      <c r="L97" s="46">
        <v>61.99</v>
      </c>
      <c r="M97" s="49">
        <v>168.7</v>
      </c>
    </row>
    <row r="98" spans="1:13">
      <c r="A98" s="41" t="s">
        <v>315</v>
      </c>
      <c r="B98" s="111">
        <v>6450.7</v>
      </c>
      <c r="C98" s="46">
        <v>292.32</v>
      </c>
      <c r="D98" s="46">
        <v>154.33000000000001</v>
      </c>
      <c r="E98" s="46">
        <v>175.44</v>
      </c>
      <c r="F98" s="46">
        <v>1546.39</v>
      </c>
      <c r="G98" s="47">
        <v>1243.69</v>
      </c>
      <c r="H98" s="48">
        <v>206.09</v>
      </c>
      <c r="I98" s="49">
        <v>1612.46</v>
      </c>
      <c r="J98" s="48">
        <v>589.46</v>
      </c>
      <c r="K98" s="46">
        <v>250.36</v>
      </c>
      <c r="L98" s="46">
        <v>64.47</v>
      </c>
      <c r="M98" s="49">
        <v>182.63</v>
      </c>
    </row>
    <row r="99" spans="1:13">
      <c r="A99" s="41" t="s">
        <v>316</v>
      </c>
      <c r="B99" s="111">
        <v>6247.34</v>
      </c>
      <c r="C99" s="46">
        <v>267.81</v>
      </c>
      <c r="D99" s="46">
        <v>157.44</v>
      </c>
      <c r="E99" s="46">
        <v>191.2</v>
      </c>
      <c r="F99" s="46">
        <v>1535.18</v>
      </c>
      <c r="G99" s="47">
        <v>1135.51</v>
      </c>
      <c r="H99" s="48">
        <v>242.99</v>
      </c>
      <c r="I99" s="49">
        <v>1670.02</v>
      </c>
      <c r="J99" s="48">
        <v>550.98</v>
      </c>
      <c r="K99" s="46">
        <v>78.36</v>
      </c>
      <c r="L99" s="46">
        <v>69.540000000000006</v>
      </c>
      <c r="M99" s="49">
        <v>171.38</v>
      </c>
    </row>
    <row r="100" spans="1:13">
      <c r="A100" s="41" t="s">
        <v>317</v>
      </c>
      <c r="B100" s="111">
        <v>6332.61</v>
      </c>
      <c r="C100" s="46">
        <v>300.49</v>
      </c>
      <c r="D100" s="46">
        <v>171.23</v>
      </c>
      <c r="E100" s="46">
        <v>206.05</v>
      </c>
      <c r="F100" s="46">
        <v>1578.54</v>
      </c>
      <c r="G100" s="47">
        <v>1053.8399999999999</v>
      </c>
      <c r="H100" s="48">
        <v>252.67</v>
      </c>
      <c r="I100" s="49">
        <v>1745.46</v>
      </c>
      <c r="J100" s="48">
        <v>549.20000000000005</v>
      </c>
      <c r="K100" s="46">
        <v>80.62</v>
      </c>
      <c r="L100" s="46">
        <v>55.58</v>
      </c>
      <c r="M100" s="49">
        <v>162.38</v>
      </c>
    </row>
    <row r="101" spans="1:13">
      <c r="A101" s="41" t="s">
        <v>318</v>
      </c>
      <c r="B101" s="112">
        <v>5954.56</v>
      </c>
      <c r="C101" s="39">
        <v>308.69</v>
      </c>
      <c r="D101" s="39">
        <v>167.49</v>
      </c>
      <c r="E101" s="39">
        <v>113.53</v>
      </c>
      <c r="F101" s="39">
        <v>1534.25</v>
      </c>
      <c r="G101" s="58">
        <v>830.84</v>
      </c>
      <c r="H101" s="59">
        <v>470.55</v>
      </c>
      <c r="I101" s="39">
        <v>1476.41</v>
      </c>
      <c r="J101" s="59">
        <v>568.12</v>
      </c>
      <c r="K101" s="39">
        <v>138.99</v>
      </c>
      <c r="L101" s="39">
        <v>60.04</v>
      </c>
      <c r="M101" s="39">
        <v>170.79</v>
      </c>
    </row>
    <row r="102" spans="1:13">
      <c r="A102" s="41" t="s">
        <v>319</v>
      </c>
      <c r="B102" s="112">
        <v>6831.48</v>
      </c>
      <c r="C102" s="39">
        <v>256.43</v>
      </c>
      <c r="D102" s="39">
        <v>172.57</v>
      </c>
      <c r="E102" s="39">
        <v>139.69</v>
      </c>
      <c r="F102" s="39">
        <v>1522.25</v>
      </c>
      <c r="G102" s="58">
        <v>1094.05</v>
      </c>
      <c r="H102" s="59">
        <v>504.97</v>
      </c>
      <c r="I102" s="39">
        <v>1658.36</v>
      </c>
      <c r="J102" s="59">
        <v>572.12</v>
      </c>
      <c r="K102" s="39">
        <v>523</v>
      </c>
      <c r="L102" s="39">
        <v>51</v>
      </c>
      <c r="M102" s="39">
        <v>128.5</v>
      </c>
    </row>
    <row r="103" spans="1:13">
      <c r="A103" s="41" t="s">
        <v>320</v>
      </c>
      <c r="B103" s="112">
        <v>6062.93</v>
      </c>
      <c r="C103" s="39">
        <v>318.18</v>
      </c>
      <c r="D103" s="39">
        <v>179.57</v>
      </c>
      <c r="E103" s="39">
        <v>261.04000000000002</v>
      </c>
      <c r="F103" s="39">
        <v>1345.3</v>
      </c>
      <c r="G103" s="58">
        <v>836.52</v>
      </c>
      <c r="H103" s="59">
        <v>447.22</v>
      </c>
      <c r="I103" s="39">
        <v>1542.08</v>
      </c>
      <c r="J103" s="59">
        <v>583.83000000000004</v>
      </c>
      <c r="K103" s="39">
        <v>276.13</v>
      </c>
      <c r="L103" s="39">
        <v>72.91</v>
      </c>
      <c r="M103" s="39">
        <v>108.42</v>
      </c>
    </row>
    <row r="104" spans="1:13">
      <c r="A104" s="41" t="s">
        <v>321</v>
      </c>
      <c r="B104" s="112">
        <v>6157.66</v>
      </c>
      <c r="C104" s="39">
        <v>256.68</v>
      </c>
      <c r="D104" s="39">
        <v>164.7</v>
      </c>
      <c r="E104" s="39">
        <v>185.91</v>
      </c>
      <c r="F104" s="39">
        <v>1598.14</v>
      </c>
      <c r="G104" s="58">
        <v>782.58</v>
      </c>
      <c r="H104" s="59">
        <v>413.42</v>
      </c>
      <c r="I104" s="39">
        <v>1752.64</v>
      </c>
      <c r="J104" s="59">
        <v>502.8</v>
      </c>
      <c r="K104" s="39">
        <v>251.34</v>
      </c>
      <c r="L104" s="39">
        <v>57.13</v>
      </c>
      <c r="M104" s="39">
        <v>130.47999999999999</v>
      </c>
    </row>
    <row r="105" spans="1:13">
      <c r="A105" s="41" t="s">
        <v>322</v>
      </c>
      <c r="B105" s="112">
        <v>7019.4</v>
      </c>
      <c r="C105" s="39">
        <v>407.85</v>
      </c>
      <c r="D105" s="39">
        <v>179.42</v>
      </c>
      <c r="E105" s="39">
        <v>284.20999999999998</v>
      </c>
      <c r="F105" s="39">
        <v>1497.86</v>
      </c>
      <c r="G105" s="58">
        <v>1020.79</v>
      </c>
      <c r="H105" s="59">
        <v>534.16</v>
      </c>
      <c r="I105" s="39">
        <v>1594.16</v>
      </c>
      <c r="J105" s="59">
        <v>812.39</v>
      </c>
      <c r="K105" s="39">
        <v>292.64</v>
      </c>
      <c r="L105" s="39">
        <v>69.12</v>
      </c>
      <c r="M105" s="39">
        <v>178.2</v>
      </c>
    </row>
    <row r="106" spans="1:13">
      <c r="A106" s="41" t="s">
        <v>323</v>
      </c>
      <c r="B106" s="112">
        <v>5767.33</v>
      </c>
      <c r="C106" s="39">
        <v>248.96</v>
      </c>
      <c r="D106" s="39">
        <v>180.06</v>
      </c>
      <c r="E106" s="39">
        <v>109.63</v>
      </c>
      <c r="F106" s="39">
        <v>1576.7</v>
      </c>
      <c r="G106" s="58">
        <v>865.1</v>
      </c>
      <c r="H106" s="59">
        <v>343.98</v>
      </c>
      <c r="I106" s="39">
        <v>1701.35</v>
      </c>
      <c r="J106" s="59">
        <v>240.95</v>
      </c>
      <c r="K106" s="39">
        <v>173.89</v>
      </c>
      <c r="L106" s="39">
        <v>53.63</v>
      </c>
      <c r="M106" s="39">
        <v>134.55000000000001</v>
      </c>
    </row>
    <row r="107" spans="1:13">
      <c r="A107" s="41" t="s">
        <v>324</v>
      </c>
      <c r="B107" s="112">
        <v>6349.74</v>
      </c>
      <c r="C107" s="39">
        <v>331.4</v>
      </c>
      <c r="D107" s="39">
        <v>159.27000000000001</v>
      </c>
      <c r="E107" s="39">
        <v>274.16000000000003</v>
      </c>
      <c r="F107" s="39">
        <v>1482.17</v>
      </c>
      <c r="G107" s="58">
        <v>1122</v>
      </c>
      <c r="H107" s="59">
        <v>401.19</v>
      </c>
      <c r="I107" s="39">
        <v>1665.75</v>
      </c>
      <c r="J107" s="59">
        <v>449.67</v>
      </c>
      <c r="K107" s="39">
        <v>108.75</v>
      </c>
      <c r="L107" s="39">
        <v>53.77</v>
      </c>
      <c r="M107" s="39">
        <v>156.32</v>
      </c>
    </row>
    <row r="108" spans="1:13">
      <c r="A108" s="41" t="s">
        <v>325</v>
      </c>
      <c r="B108" s="112">
        <v>6470.5</v>
      </c>
      <c r="C108" s="39">
        <v>320.85000000000002</v>
      </c>
      <c r="D108" s="39">
        <v>138.13</v>
      </c>
      <c r="E108" s="39">
        <v>181.62</v>
      </c>
      <c r="F108" s="39">
        <v>1565.53</v>
      </c>
      <c r="G108" s="58">
        <v>1329</v>
      </c>
      <c r="H108" s="59">
        <v>147.21</v>
      </c>
      <c r="I108" s="39">
        <v>1697.69</v>
      </c>
      <c r="J108" s="59">
        <v>511.6</v>
      </c>
      <c r="K108" s="39">
        <v>183.16</v>
      </c>
      <c r="L108" s="39">
        <v>64.11</v>
      </c>
      <c r="M108" s="39">
        <v>163.66999999999999</v>
      </c>
    </row>
    <row r="109" spans="1:13">
      <c r="A109" s="41" t="s">
        <v>326</v>
      </c>
      <c r="B109" s="112">
        <v>6182.55</v>
      </c>
      <c r="C109" s="39">
        <v>301.33</v>
      </c>
      <c r="D109" s="39">
        <v>139.77000000000001</v>
      </c>
      <c r="E109" s="39">
        <v>129.02000000000001</v>
      </c>
      <c r="F109" s="39">
        <v>1577.82</v>
      </c>
      <c r="G109" s="58">
        <v>1129.46</v>
      </c>
      <c r="H109" s="59">
        <v>123.56</v>
      </c>
      <c r="I109" s="39">
        <v>1677.08</v>
      </c>
      <c r="J109" s="59">
        <v>598.23</v>
      </c>
      <c r="K109" s="39">
        <v>159.84</v>
      </c>
      <c r="L109" s="39">
        <v>63.69</v>
      </c>
      <c r="M109" s="39">
        <v>103.77</v>
      </c>
    </row>
    <row r="110" spans="1:13">
      <c r="A110" s="41" t="s">
        <v>327</v>
      </c>
      <c r="B110" s="112">
        <v>6156.67</v>
      </c>
      <c r="C110" s="39">
        <v>216.69</v>
      </c>
      <c r="D110" s="39">
        <v>135.44</v>
      </c>
      <c r="E110" s="39">
        <v>129.38</v>
      </c>
      <c r="F110" s="39">
        <v>1479.43</v>
      </c>
      <c r="G110" s="58">
        <v>1290.55</v>
      </c>
      <c r="H110" s="59">
        <v>215.39</v>
      </c>
      <c r="I110" s="39">
        <v>1691.92</v>
      </c>
      <c r="J110" s="59">
        <v>590.94000000000005</v>
      </c>
      <c r="K110" s="39">
        <v>107.9</v>
      </c>
      <c r="L110" s="39">
        <v>57.95</v>
      </c>
      <c r="M110" s="39">
        <v>137.72</v>
      </c>
    </row>
    <row r="111" spans="1:13">
      <c r="A111" s="41" t="s">
        <v>328</v>
      </c>
      <c r="B111" s="112">
        <v>6409.88</v>
      </c>
      <c r="C111" s="39">
        <v>206.15</v>
      </c>
      <c r="D111" s="39">
        <v>144.77000000000001</v>
      </c>
      <c r="E111" s="39">
        <v>160.56</v>
      </c>
      <c r="F111" s="39">
        <v>1541.93</v>
      </c>
      <c r="G111" s="58">
        <v>1175.2</v>
      </c>
      <c r="H111" s="59">
        <v>227.13</v>
      </c>
      <c r="I111" s="39">
        <v>1788.69</v>
      </c>
      <c r="J111" s="59">
        <v>633.73</v>
      </c>
      <c r="K111" s="39">
        <v>177.78</v>
      </c>
      <c r="L111" s="39">
        <v>49.88</v>
      </c>
      <c r="M111" s="39">
        <v>129.22999999999999</v>
      </c>
    </row>
    <row r="112" spans="1:13">
      <c r="A112" s="41" t="s">
        <v>329</v>
      </c>
      <c r="B112" s="112">
        <v>6332.75</v>
      </c>
      <c r="C112" s="39">
        <v>138.26</v>
      </c>
      <c r="D112" s="39">
        <v>172.85</v>
      </c>
      <c r="E112" s="39">
        <v>249.58</v>
      </c>
      <c r="F112" s="39">
        <v>1500.3</v>
      </c>
      <c r="G112" s="58">
        <v>1169.99</v>
      </c>
      <c r="H112" s="59">
        <v>339.72</v>
      </c>
      <c r="I112" s="39">
        <v>1801.31</v>
      </c>
      <c r="J112" s="59">
        <v>515.30999999999995</v>
      </c>
      <c r="K112" s="39">
        <v>137.21</v>
      </c>
      <c r="L112" s="39">
        <v>64.760000000000005</v>
      </c>
      <c r="M112" s="39">
        <v>135.56</v>
      </c>
    </row>
    <row r="113" spans="1:13">
      <c r="A113" s="41" t="s">
        <v>330</v>
      </c>
      <c r="B113" s="112">
        <v>5942.3</v>
      </c>
      <c r="C113" s="39">
        <v>248.3</v>
      </c>
      <c r="D113" s="39">
        <v>164.44</v>
      </c>
      <c r="E113" s="39">
        <v>141.91</v>
      </c>
      <c r="F113" s="39">
        <v>1468.89</v>
      </c>
      <c r="G113" s="58">
        <v>970.63</v>
      </c>
      <c r="H113" s="59">
        <v>401.67</v>
      </c>
      <c r="I113" s="39">
        <v>1521.02</v>
      </c>
      <c r="J113" s="59">
        <v>594.04</v>
      </c>
      <c r="K113" s="39">
        <v>135.91999999999999</v>
      </c>
      <c r="L113" s="39">
        <v>49.23</v>
      </c>
      <c r="M113" s="39">
        <v>123.89</v>
      </c>
    </row>
    <row r="114" spans="1:13">
      <c r="A114" s="41" t="s">
        <v>331</v>
      </c>
      <c r="B114" s="112">
        <v>6044.17</v>
      </c>
      <c r="C114" s="39">
        <v>132.21</v>
      </c>
      <c r="D114" s="39">
        <v>161.37</v>
      </c>
      <c r="E114" s="39">
        <v>171.36</v>
      </c>
      <c r="F114" s="39">
        <v>1457.1</v>
      </c>
      <c r="G114" s="58">
        <v>948.74</v>
      </c>
      <c r="H114" s="59">
        <v>421.77</v>
      </c>
      <c r="I114" s="39">
        <v>1727.21</v>
      </c>
      <c r="J114" s="59">
        <v>491.56</v>
      </c>
      <c r="K114" s="39">
        <v>246.28</v>
      </c>
      <c r="L114" s="39">
        <v>56.48</v>
      </c>
      <c r="M114" s="39">
        <v>108.01</v>
      </c>
    </row>
    <row r="115" spans="1:13">
      <c r="A115" s="41" t="s">
        <v>332</v>
      </c>
      <c r="B115" s="112">
        <v>5929.33</v>
      </c>
      <c r="C115" s="39">
        <v>330.33</v>
      </c>
      <c r="D115" s="39">
        <v>202.47</v>
      </c>
      <c r="E115" s="39">
        <v>166.15</v>
      </c>
      <c r="F115" s="39">
        <v>1342.23</v>
      </c>
      <c r="G115" s="58">
        <v>976.6</v>
      </c>
      <c r="H115" s="59">
        <v>442.58</v>
      </c>
      <c r="I115" s="39">
        <v>1605.74</v>
      </c>
      <c r="J115" s="59">
        <v>406.91</v>
      </c>
      <c r="K115" s="39">
        <v>246.59</v>
      </c>
      <c r="L115" s="39">
        <v>43.77</v>
      </c>
      <c r="M115" s="39">
        <v>74.209999999999994</v>
      </c>
    </row>
    <row r="116" spans="1:13">
      <c r="A116" s="41" t="s">
        <v>333</v>
      </c>
      <c r="B116" s="112">
        <v>6217.31</v>
      </c>
      <c r="C116" s="39">
        <v>240.28</v>
      </c>
      <c r="D116" s="39">
        <v>149.93</v>
      </c>
      <c r="E116" s="39">
        <v>164.55</v>
      </c>
      <c r="F116" s="39">
        <v>1557.7</v>
      </c>
      <c r="G116" s="58">
        <v>868.86</v>
      </c>
      <c r="H116" s="59">
        <v>425.66</v>
      </c>
      <c r="I116" s="39">
        <v>1792.44</v>
      </c>
      <c r="J116" s="59">
        <v>436.91</v>
      </c>
      <c r="K116" s="39">
        <v>310.54000000000002</v>
      </c>
      <c r="L116" s="39">
        <v>55.4</v>
      </c>
      <c r="M116" s="39">
        <v>116.65</v>
      </c>
    </row>
    <row r="117" spans="1:13">
      <c r="A117" s="41" t="s">
        <v>334</v>
      </c>
      <c r="B117" s="112">
        <v>6190.68</v>
      </c>
      <c r="C117" s="39">
        <v>318.37</v>
      </c>
      <c r="D117" s="39">
        <v>170.68</v>
      </c>
      <c r="E117" s="39">
        <v>181.25</v>
      </c>
      <c r="F117" s="39">
        <v>1498.84</v>
      </c>
      <c r="G117" s="58">
        <v>927.33</v>
      </c>
      <c r="H117" s="59">
        <v>359.6</v>
      </c>
      <c r="I117" s="39">
        <v>1741.09</v>
      </c>
      <c r="J117" s="59">
        <v>541.78</v>
      </c>
      <c r="K117" s="39">
        <v>114.05</v>
      </c>
      <c r="L117" s="39">
        <v>50.77</v>
      </c>
      <c r="M117" s="39">
        <v>137.24</v>
      </c>
    </row>
    <row r="118" spans="1:13">
      <c r="A118" s="41" t="s">
        <v>335</v>
      </c>
      <c r="B118" s="112">
        <v>6029.26</v>
      </c>
      <c r="C118" s="39">
        <v>171.57</v>
      </c>
      <c r="D118" s="39">
        <v>168.48</v>
      </c>
      <c r="E118" s="39">
        <v>92.21</v>
      </c>
      <c r="F118" s="39">
        <v>1508.62</v>
      </c>
      <c r="G118" s="58">
        <v>978.67</v>
      </c>
      <c r="H118" s="59">
        <v>252.62</v>
      </c>
      <c r="I118" s="39">
        <v>1766.57</v>
      </c>
      <c r="J118" s="59">
        <v>563.55999999999995</v>
      </c>
      <c r="K118" s="39">
        <v>237.29</v>
      </c>
      <c r="L118" s="39">
        <v>75.31</v>
      </c>
      <c r="M118" s="39">
        <v>116.04</v>
      </c>
    </row>
    <row r="119" spans="1:13">
      <c r="A119" s="41" t="s">
        <v>336</v>
      </c>
      <c r="B119" s="112">
        <v>5887.82</v>
      </c>
      <c r="C119" s="39">
        <v>202.26</v>
      </c>
      <c r="D119" s="39">
        <v>181.85</v>
      </c>
      <c r="E119" s="39">
        <v>63.89</v>
      </c>
      <c r="F119" s="39">
        <v>1459.64</v>
      </c>
      <c r="G119" s="58">
        <v>1105.82</v>
      </c>
      <c r="H119" s="59">
        <v>214.88</v>
      </c>
      <c r="I119" s="39">
        <v>1739.14</v>
      </c>
      <c r="J119" s="59">
        <v>485.51</v>
      </c>
      <c r="K119" s="39">
        <v>82.13</v>
      </c>
      <c r="L119" s="39">
        <v>111.48</v>
      </c>
      <c r="M119" s="39">
        <v>127.61</v>
      </c>
    </row>
    <row r="120" spans="1:13">
      <c r="A120" s="41" t="s">
        <v>337</v>
      </c>
      <c r="B120" s="112">
        <v>6073.2</v>
      </c>
      <c r="C120" s="39">
        <v>206.36</v>
      </c>
      <c r="D120" s="39">
        <v>145.71</v>
      </c>
      <c r="E120" s="39">
        <v>71.67</v>
      </c>
      <c r="F120" s="39">
        <v>1515.41</v>
      </c>
      <c r="G120" s="58">
        <v>1169.5</v>
      </c>
      <c r="H120" s="59">
        <v>205.72</v>
      </c>
      <c r="I120" s="39">
        <v>1763.6</v>
      </c>
      <c r="J120" s="59">
        <v>563.12</v>
      </c>
      <c r="K120" s="39">
        <v>186.19</v>
      </c>
      <c r="L120" s="39">
        <v>60.31</v>
      </c>
      <c r="M120" s="39">
        <v>142.37</v>
      </c>
    </row>
    <row r="121" spans="1:13">
      <c r="A121" s="41" t="s">
        <v>338</v>
      </c>
      <c r="B121" s="112">
        <v>6078.7</v>
      </c>
      <c r="C121" s="39">
        <v>245.37</v>
      </c>
      <c r="D121" s="39">
        <v>141.74</v>
      </c>
      <c r="E121" s="39">
        <v>112.75</v>
      </c>
      <c r="F121" s="39">
        <v>1500.03</v>
      </c>
      <c r="G121" s="58">
        <v>1206.28</v>
      </c>
      <c r="H121" s="59">
        <v>172.84</v>
      </c>
      <c r="I121" s="39">
        <v>1788.53</v>
      </c>
      <c r="J121" s="59">
        <v>516.77</v>
      </c>
      <c r="K121" s="39">
        <v>108.18</v>
      </c>
      <c r="L121" s="39">
        <v>57.24</v>
      </c>
      <c r="M121" s="39">
        <v>151.79</v>
      </c>
    </row>
    <row r="122" spans="1:13">
      <c r="A122" s="41" t="s">
        <v>339</v>
      </c>
      <c r="B122" s="112">
        <v>6348.79</v>
      </c>
      <c r="C122" s="39">
        <v>238.95</v>
      </c>
      <c r="D122" s="39">
        <v>112.36</v>
      </c>
      <c r="E122" s="39">
        <v>206.68</v>
      </c>
      <c r="F122" s="39">
        <v>1470.36</v>
      </c>
      <c r="G122" s="58">
        <v>1256.8499999999999</v>
      </c>
      <c r="H122" s="59">
        <v>178.58</v>
      </c>
      <c r="I122" s="39">
        <v>1868.02</v>
      </c>
      <c r="J122" s="59">
        <v>508.9</v>
      </c>
      <c r="K122" s="39">
        <v>204.57</v>
      </c>
      <c r="L122" s="39">
        <v>51.8</v>
      </c>
      <c r="M122" s="39">
        <v>154.41999999999999</v>
      </c>
    </row>
    <row r="123" spans="1:13">
      <c r="A123" s="41" t="s">
        <v>340</v>
      </c>
      <c r="B123" s="112">
        <v>5928.16</v>
      </c>
      <c r="C123" s="39">
        <v>192.33</v>
      </c>
      <c r="D123" s="39">
        <v>78.739999999999995</v>
      </c>
      <c r="E123" s="39">
        <v>153.06</v>
      </c>
      <c r="F123" s="39">
        <v>1474.63</v>
      </c>
      <c r="G123" s="58">
        <v>1059.01</v>
      </c>
      <c r="H123" s="59">
        <v>227.01</v>
      </c>
      <c r="I123" s="39">
        <v>1788.03</v>
      </c>
      <c r="J123" s="59">
        <v>561.27</v>
      </c>
      <c r="K123" s="39">
        <v>124.11</v>
      </c>
      <c r="L123" s="39">
        <v>52.16</v>
      </c>
      <c r="M123" s="39">
        <v>146.79</v>
      </c>
    </row>
    <row r="124" spans="1:13">
      <c r="A124" s="41" t="s">
        <v>341</v>
      </c>
      <c r="B124" s="112">
        <v>6252.81</v>
      </c>
      <c r="C124" s="39">
        <v>203.41</v>
      </c>
      <c r="D124" s="39">
        <v>149.82</v>
      </c>
      <c r="E124" s="39">
        <v>113.98</v>
      </c>
      <c r="F124" s="39">
        <v>1461.39</v>
      </c>
      <c r="G124" s="58">
        <v>1093.46</v>
      </c>
      <c r="H124" s="59">
        <v>375.15</v>
      </c>
      <c r="I124" s="39">
        <v>1831.08</v>
      </c>
      <c r="J124" s="59">
        <v>493.64</v>
      </c>
      <c r="K124" s="39">
        <v>170.34</v>
      </c>
      <c r="L124" s="39">
        <v>43.26</v>
      </c>
      <c r="M124" s="39">
        <v>200.23</v>
      </c>
    </row>
    <row r="125" spans="1:13">
      <c r="A125" s="41" t="s">
        <v>342</v>
      </c>
      <c r="B125" s="112">
        <v>5878.55</v>
      </c>
      <c r="C125" s="39">
        <v>248.43</v>
      </c>
      <c r="D125" s="39">
        <v>157.69999999999999</v>
      </c>
      <c r="E125" s="39">
        <v>202.47</v>
      </c>
      <c r="F125" s="39">
        <v>1411.94</v>
      </c>
      <c r="G125" s="58">
        <v>1006.11</v>
      </c>
      <c r="H125" s="59">
        <v>332.23</v>
      </c>
      <c r="I125" s="39">
        <v>1545.61</v>
      </c>
      <c r="J125" s="59">
        <v>538.42999999999995</v>
      </c>
      <c r="K125" s="39">
        <v>232.63</v>
      </c>
      <c r="L125" s="39">
        <v>38.21</v>
      </c>
      <c r="M125" s="39">
        <v>110.74</v>
      </c>
    </row>
    <row r="126" spans="1:13">
      <c r="A126" s="41" t="s">
        <v>343</v>
      </c>
      <c r="B126" s="112">
        <v>5933.4</v>
      </c>
      <c r="C126" s="39">
        <v>229.31</v>
      </c>
      <c r="D126" s="39">
        <v>155.33000000000001</v>
      </c>
      <c r="E126" s="39">
        <v>78.900000000000006</v>
      </c>
      <c r="F126" s="39">
        <v>1414.08</v>
      </c>
      <c r="G126" s="58">
        <v>925.9</v>
      </c>
      <c r="H126" s="59">
        <v>441.39</v>
      </c>
      <c r="I126" s="39">
        <v>1808.47</v>
      </c>
      <c r="J126" s="59">
        <v>499.77</v>
      </c>
      <c r="K126" s="39">
        <v>192.47</v>
      </c>
      <c r="L126" s="39">
        <v>32.5</v>
      </c>
      <c r="M126" s="39">
        <v>85.21</v>
      </c>
    </row>
    <row r="127" spans="1:13">
      <c r="A127" s="41" t="s">
        <v>344</v>
      </c>
      <c r="B127" s="112">
        <v>6114.98</v>
      </c>
      <c r="C127" s="39">
        <v>348.76</v>
      </c>
      <c r="D127" s="39">
        <v>159.26</v>
      </c>
      <c r="E127" s="39">
        <v>71</v>
      </c>
      <c r="F127" s="39">
        <v>1340.49</v>
      </c>
      <c r="G127" s="58">
        <v>1080.43</v>
      </c>
      <c r="H127" s="59">
        <v>402.23</v>
      </c>
      <c r="I127" s="39">
        <v>1779.73</v>
      </c>
      <c r="J127" s="59">
        <v>468.46</v>
      </c>
      <c r="K127" s="39">
        <v>152.32</v>
      </c>
      <c r="L127" s="39">
        <v>42.52</v>
      </c>
      <c r="M127" s="39">
        <v>95.06</v>
      </c>
    </row>
    <row r="128" spans="1:13">
      <c r="A128" s="41" t="s">
        <v>345</v>
      </c>
      <c r="B128" s="112">
        <v>5824.98</v>
      </c>
      <c r="C128" s="39">
        <v>316.29000000000002</v>
      </c>
      <c r="D128" s="39">
        <v>138.37</v>
      </c>
      <c r="E128" s="39">
        <v>67.89</v>
      </c>
      <c r="F128" s="39">
        <v>1449.88</v>
      </c>
      <c r="G128" s="58">
        <v>807.25</v>
      </c>
      <c r="H128" s="59">
        <v>387.31</v>
      </c>
      <c r="I128" s="39">
        <v>1783.27</v>
      </c>
      <c r="J128" s="59">
        <v>474.4</v>
      </c>
      <c r="K128" s="39">
        <v>129.34</v>
      </c>
      <c r="L128" s="39">
        <v>52.34</v>
      </c>
      <c r="M128" s="39">
        <v>137.43</v>
      </c>
    </row>
    <row r="129" spans="1:13">
      <c r="A129" s="41" t="s">
        <v>346</v>
      </c>
      <c r="B129" s="112">
        <v>6244.95</v>
      </c>
      <c r="C129" s="39">
        <v>347.55</v>
      </c>
      <c r="D129" s="39">
        <v>156.58000000000001</v>
      </c>
      <c r="E129" s="39">
        <v>97.25</v>
      </c>
      <c r="F129" s="39">
        <v>1387.34</v>
      </c>
      <c r="G129" s="58">
        <v>1049.72</v>
      </c>
      <c r="H129" s="59">
        <v>388.38</v>
      </c>
      <c r="I129" s="39">
        <v>1752.1</v>
      </c>
      <c r="J129" s="59">
        <v>557.71</v>
      </c>
      <c r="K129" s="39">
        <v>130.19</v>
      </c>
      <c r="L129" s="39">
        <v>45.52</v>
      </c>
      <c r="M129" s="39">
        <v>167.78</v>
      </c>
    </row>
    <row r="130" spans="1:13">
      <c r="A130" s="41" t="s">
        <v>347</v>
      </c>
      <c r="B130" s="112">
        <v>6055.61</v>
      </c>
      <c r="C130" s="39">
        <v>308.42</v>
      </c>
      <c r="D130" s="39">
        <v>146.06</v>
      </c>
      <c r="E130" s="39">
        <v>65.41</v>
      </c>
      <c r="F130" s="39">
        <v>1434.29</v>
      </c>
      <c r="G130" s="58">
        <v>1007.98</v>
      </c>
      <c r="H130" s="59">
        <v>368.43</v>
      </c>
      <c r="I130" s="39">
        <v>1778.14</v>
      </c>
      <c r="J130" s="59">
        <v>466.61</v>
      </c>
      <c r="K130" s="39">
        <v>156.55000000000001</v>
      </c>
      <c r="L130" s="39">
        <v>50.55</v>
      </c>
      <c r="M130" s="39">
        <v>162.93</v>
      </c>
    </row>
    <row r="131" spans="1:13">
      <c r="A131" s="41" t="s">
        <v>348</v>
      </c>
      <c r="B131" s="112">
        <v>5756.56</v>
      </c>
      <c r="C131" s="39">
        <v>255.18</v>
      </c>
      <c r="D131" s="39">
        <v>146.84</v>
      </c>
      <c r="E131" s="39">
        <v>44.25</v>
      </c>
      <c r="F131" s="39">
        <v>1366.5</v>
      </c>
      <c r="G131" s="58">
        <v>1025.69</v>
      </c>
      <c r="H131" s="59">
        <v>200.61</v>
      </c>
      <c r="I131" s="39">
        <v>1697.48</v>
      </c>
      <c r="J131" s="59">
        <v>445.51</v>
      </c>
      <c r="K131" s="39">
        <v>166.68</v>
      </c>
      <c r="L131" s="39">
        <v>54.17</v>
      </c>
      <c r="M131" s="39">
        <v>160.28</v>
      </c>
    </row>
    <row r="132" spans="1:13">
      <c r="A132" s="41" t="s">
        <v>349</v>
      </c>
      <c r="B132" s="112">
        <v>5775.68</v>
      </c>
      <c r="C132" s="39">
        <v>310.74</v>
      </c>
      <c r="D132" s="39">
        <v>152.85</v>
      </c>
      <c r="E132" s="39">
        <v>36.79</v>
      </c>
      <c r="F132" s="39">
        <v>1377.39</v>
      </c>
      <c r="G132" s="58">
        <v>1042.6199999999999</v>
      </c>
      <c r="H132" s="59">
        <v>178.2</v>
      </c>
      <c r="I132" s="39">
        <v>1674.08</v>
      </c>
      <c r="J132" s="59">
        <v>535.62</v>
      </c>
      <c r="K132" s="39">
        <v>128.06</v>
      </c>
      <c r="L132" s="39">
        <v>55.73</v>
      </c>
      <c r="M132" s="39">
        <v>161.47999999999999</v>
      </c>
    </row>
    <row r="133" spans="1:13">
      <c r="A133" s="41" t="s">
        <v>350</v>
      </c>
      <c r="B133" s="112">
        <v>5800.91</v>
      </c>
      <c r="C133" s="39">
        <v>294.26</v>
      </c>
      <c r="D133" s="39">
        <v>156.77000000000001</v>
      </c>
      <c r="E133" s="39">
        <v>46.94</v>
      </c>
      <c r="F133" s="39">
        <v>1367.19</v>
      </c>
      <c r="G133" s="58">
        <v>1238.8399999999999</v>
      </c>
      <c r="H133" s="59">
        <v>136.99</v>
      </c>
      <c r="I133" s="39">
        <v>1637.79</v>
      </c>
      <c r="J133" s="59">
        <v>428.49</v>
      </c>
      <c r="K133" s="39">
        <v>136.94</v>
      </c>
      <c r="L133" s="39">
        <v>47.43</v>
      </c>
      <c r="M133" s="39">
        <v>155.97999999999999</v>
      </c>
    </row>
    <row r="134" spans="1:13">
      <c r="A134" s="41" t="s">
        <v>351</v>
      </c>
      <c r="B134" s="112">
        <v>5504.75</v>
      </c>
      <c r="C134" s="39">
        <v>221.24</v>
      </c>
      <c r="D134" s="39">
        <v>72.459999999999994</v>
      </c>
      <c r="E134" s="39">
        <v>50.78</v>
      </c>
      <c r="F134" s="39">
        <v>1355.15</v>
      </c>
      <c r="G134" s="58">
        <v>1106.55</v>
      </c>
      <c r="H134" s="59">
        <v>130.16999999999999</v>
      </c>
      <c r="I134" s="39">
        <v>1722.67</v>
      </c>
      <c r="J134" s="59">
        <v>414.18</v>
      </c>
      <c r="K134" s="39">
        <v>106.42</v>
      </c>
      <c r="L134" s="39">
        <v>38.33</v>
      </c>
      <c r="M134" s="39">
        <v>158.72</v>
      </c>
    </row>
    <row r="135" spans="1:13">
      <c r="A135" s="41" t="s">
        <v>352</v>
      </c>
      <c r="B135" s="112">
        <v>5910.83</v>
      </c>
      <c r="C135" s="39">
        <v>247.86</v>
      </c>
      <c r="D135" s="39">
        <v>112.5</v>
      </c>
      <c r="E135" s="39">
        <v>40.71</v>
      </c>
      <c r="F135" s="39">
        <v>1429.27</v>
      </c>
      <c r="G135" s="58">
        <v>1050.3599999999999</v>
      </c>
      <c r="H135" s="59">
        <v>229.67</v>
      </c>
      <c r="I135" s="39">
        <v>1787.07</v>
      </c>
      <c r="J135" s="59">
        <v>491.13</v>
      </c>
      <c r="K135" s="39">
        <v>200.16</v>
      </c>
      <c r="L135" s="39">
        <v>36.93</v>
      </c>
      <c r="M135" s="39">
        <v>161.47999999999999</v>
      </c>
    </row>
    <row r="136" spans="1:13">
      <c r="A136" s="41" t="s">
        <v>353</v>
      </c>
      <c r="B136" s="112">
        <v>5958.23</v>
      </c>
      <c r="C136" s="39">
        <v>237.23</v>
      </c>
      <c r="D136" s="39">
        <v>147.26</v>
      </c>
      <c r="E136" s="39">
        <v>65.239999999999995</v>
      </c>
      <c r="F136" s="39">
        <v>1358.46</v>
      </c>
      <c r="G136" s="58">
        <v>1011.22</v>
      </c>
      <c r="H136" s="59">
        <v>359.41</v>
      </c>
      <c r="I136" s="39">
        <v>1714.46</v>
      </c>
      <c r="J136" s="59">
        <v>425.91</v>
      </c>
      <c r="K136" s="39">
        <v>186.1</v>
      </c>
      <c r="L136" s="39">
        <v>33.409999999999997</v>
      </c>
      <c r="M136" s="39">
        <v>165.24</v>
      </c>
    </row>
    <row r="137" spans="1:13">
      <c r="A137" s="41" t="s">
        <v>354</v>
      </c>
      <c r="B137" s="112">
        <v>5451.53</v>
      </c>
      <c r="C137" s="39">
        <v>213.01</v>
      </c>
      <c r="D137" s="39">
        <v>140.74</v>
      </c>
      <c r="E137" s="39">
        <v>48.94</v>
      </c>
      <c r="F137" s="39">
        <v>1352.8</v>
      </c>
      <c r="G137" s="58">
        <v>865.32</v>
      </c>
      <c r="H137" s="59">
        <v>402.2</v>
      </c>
      <c r="I137" s="39">
        <v>1493.86</v>
      </c>
      <c r="J137" s="59">
        <v>420.42</v>
      </c>
      <c r="K137" s="39">
        <v>220.29</v>
      </c>
      <c r="L137" s="39">
        <v>26.95</v>
      </c>
      <c r="M137" s="39">
        <v>147.22999999999999</v>
      </c>
    </row>
    <row r="138" spans="1:13">
      <c r="A138" s="41" t="s">
        <v>355</v>
      </c>
      <c r="B138" s="112">
        <v>5865.14</v>
      </c>
      <c r="C138" s="39">
        <v>219.28</v>
      </c>
      <c r="D138" s="39">
        <v>168.13</v>
      </c>
      <c r="E138" s="39">
        <v>106.24</v>
      </c>
      <c r="F138" s="39">
        <v>1322.81</v>
      </c>
      <c r="G138" s="58">
        <v>856.43</v>
      </c>
      <c r="H138" s="59">
        <v>497.8</v>
      </c>
      <c r="I138" s="39">
        <v>1680.14</v>
      </c>
      <c r="J138" s="59">
        <v>503.43</v>
      </c>
      <c r="K138" s="39">
        <v>231.74</v>
      </c>
      <c r="L138" s="39">
        <v>25.97</v>
      </c>
      <c r="M138" s="39">
        <v>67.239999999999995</v>
      </c>
    </row>
    <row r="139" spans="1:13">
      <c r="A139" s="41" t="s">
        <v>356</v>
      </c>
      <c r="B139" s="112">
        <v>5530.13</v>
      </c>
      <c r="C139" s="39">
        <v>257.27999999999997</v>
      </c>
      <c r="D139" s="39">
        <v>154.83000000000001</v>
      </c>
      <c r="E139" s="39">
        <v>95.11</v>
      </c>
      <c r="F139" s="39">
        <v>1177.22</v>
      </c>
      <c r="G139" s="58">
        <v>943.74</v>
      </c>
      <c r="H139" s="59">
        <v>477.12</v>
      </c>
      <c r="I139" s="39">
        <v>1508.42</v>
      </c>
      <c r="J139" s="59">
        <v>443.22</v>
      </c>
      <c r="K139" s="39">
        <v>205.82</v>
      </c>
      <c r="L139" s="39">
        <v>25.17</v>
      </c>
      <c r="M139" s="39">
        <v>92.87</v>
      </c>
    </row>
    <row r="140" spans="1:13">
      <c r="A140" s="41" t="s">
        <v>357</v>
      </c>
      <c r="B140" s="112">
        <v>5725.89</v>
      </c>
      <c r="C140" s="39">
        <v>251.14</v>
      </c>
      <c r="D140" s="39">
        <v>139.29</v>
      </c>
      <c r="E140" s="39">
        <v>88.75</v>
      </c>
      <c r="F140" s="39">
        <v>1388.27</v>
      </c>
      <c r="G140" s="58">
        <v>840.19</v>
      </c>
      <c r="H140" s="59">
        <v>441.58</v>
      </c>
      <c r="I140" s="39">
        <v>1692.08</v>
      </c>
      <c r="J140" s="59">
        <v>474.5</v>
      </c>
      <c r="K140" s="39">
        <v>143.72</v>
      </c>
      <c r="L140" s="39">
        <v>58.62</v>
      </c>
      <c r="M140" s="39">
        <v>95.73</v>
      </c>
    </row>
    <row r="141" spans="1:13">
      <c r="A141" s="41" t="s">
        <v>358</v>
      </c>
      <c r="B141" s="112">
        <v>5833.16</v>
      </c>
      <c r="C141" s="39">
        <v>272.04000000000002</v>
      </c>
      <c r="D141" s="39">
        <v>165.62</v>
      </c>
      <c r="E141" s="39">
        <v>90.51</v>
      </c>
      <c r="F141" s="39">
        <v>1369.54</v>
      </c>
      <c r="G141" s="58">
        <v>1017.13</v>
      </c>
      <c r="H141" s="59">
        <v>389.06</v>
      </c>
      <c r="I141" s="39">
        <v>1541.34</v>
      </c>
      <c r="J141" s="59">
        <v>462.68</v>
      </c>
      <c r="K141" s="39">
        <v>115.68</v>
      </c>
      <c r="L141" s="39">
        <v>50.24</v>
      </c>
      <c r="M141" s="39">
        <v>128.44999999999999</v>
      </c>
    </row>
    <row r="142" spans="1:13">
      <c r="A142" s="41" t="s">
        <v>359</v>
      </c>
      <c r="B142" s="112">
        <v>5796.7</v>
      </c>
      <c r="C142" s="39">
        <v>283.56</v>
      </c>
      <c r="D142" s="39">
        <v>134.24</v>
      </c>
      <c r="E142" s="39">
        <v>49.3</v>
      </c>
      <c r="F142" s="39">
        <v>1376.62</v>
      </c>
      <c r="G142" s="58">
        <v>1069.19</v>
      </c>
      <c r="H142" s="59">
        <v>274.13</v>
      </c>
      <c r="I142" s="39">
        <v>1803.91</v>
      </c>
      <c r="J142" s="59">
        <v>423.78</v>
      </c>
      <c r="K142" s="39">
        <v>100.35</v>
      </c>
      <c r="L142" s="39">
        <v>43.53</v>
      </c>
      <c r="M142" s="39">
        <v>135.84</v>
      </c>
    </row>
    <row r="143" spans="1:13">
      <c r="A143" s="41" t="s">
        <v>360</v>
      </c>
      <c r="B143" s="112">
        <v>5510.81</v>
      </c>
      <c r="C143" s="39">
        <v>306.92</v>
      </c>
      <c r="D143" s="39">
        <v>132.69999999999999</v>
      </c>
      <c r="E143" s="39">
        <v>64.84</v>
      </c>
      <c r="F143" s="39">
        <v>1343.95</v>
      </c>
      <c r="G143" s="58">
        <v>1008.11</v>
      </c>
      <c r="H143" s="59">
        <v>241.24</v>
      </c>
      <c r="I143" s="39">
        <v>1557.08</v>
      </c>
      <c r="J143" s="59">
        <v>403.77</v>
      </c>
      <c r="K143" s="39">
        <v>127.56</v>
      </c>
      <c r="L143" s="39">
        <v>38.5</v>
      </c>
      <c r="M143" s="39">
        <v>113.16</v>
      </c>
    </row>
    <row r="144" spans="1:13">
      <c r="A144" s="41" t="s">
        <v>361</v>
      </c>
      <c r="B144" s="112">
        <v>5421.69</v>
      </c>
      <c r="C144" s="39">
        <v>296.3</v>
      </c>
      <c r="D144" s="39">
        <v>139.63</v>
      </c>
      <c r="E144" s="39">
        <v>85.08</v>
      </c>
      <c r="F144" s="39">
        <v>1378.96</v>
      </c>
      <c r="G144" s="58">
        <v>857.99</v>
      </c>
      <c r="H144" s="59">
        <v>150.72</v>
      </c>
      <c r="I144" s="39">
        <v>1680.58</v>
      </c>
      <c r="J144" s="59">
        <v>404.54</v>
      </c>
      <c r="K144" s="39">
        <v>111.44</v>
      </c>
      <c r="L144" s="39">
        <v>43.26</v>
      </c>
      <c r="M144" s="39">
        <v>153.57</v>
      </c>
    </row>
    <row r="145" spans="1:13">
      <c r="A145" s="41" t="s">
        <v>362</v>
      </c>
      <c r="B145" s="112">
        <v>5582.48</v>
      </c>
      <c r="C145" s="39">
        <v>317.06</v>
      </c>
      <c r="D145" s="39">
        <v>132.02000000000001</v>
      </c>
      <c r="E145" s="39">
        <v>96.91</v>
      </c>
      <c r="F145" s="39">
        <v>1339.52</v>
      </c>
      <c r="G145" s="58">
        <v>1035.42</v>
      </c>
      <c r="H145" s="59">
        <v>132.46</v>
      </c>
      <c r="I145" s="39">
        <v>1669</v>
      </c>
      <c r="J145" s="59">
        <v>416.77</v>
      </c>
      <c r="K145" s="39">
        <v>102.39</v>
      </c>
      <c r="L145" s="39">
        <v>53.37</v>
      </c>
      <c r="M145" s="39">
        <v>120.93</v>
      </c>
    </row>
    <row r="146" spans="1:13">
      <c r="A146" s="41" t="s">
        <v>363</v>
      </c>
      <c r="B146" s="112">
        <v>5592.42</v>
      </c>
      <c r="C146" s="39">
        <v>279.87</v>
      </c>
      <c r="D146" s="39">
        <v>99.54</v>
      </c>
      <c r="E146" s="39">
        <v>57.69</v>
      </c>
      <c r="F146" s="39">
        <v>1303.43</v>
      </c>
      <c r="G146" s="58">
        <v>1076.1199999999999</v>
      </c>
      <c r="H146" s="59">
        <v>180.46</v>
      </c>
      <c r="I146" s="39">
        <v>1760.5</v>
      </c>
      <c r="J146" s="59">
        <v>403.9</v>
      </c>
      <c r="K146" s="39">
        <v>104.61</v>
      </c>
      <c r="L146" s="39">
        <v>46.57</v>
      </c>
      <c r="M146" s="39">
        <v>135.22</v>
      </c>
    </row>
    <row r="147" spans="1:13">
      <c r="A147" s="41" t="s">
        <v>364</v>
      </c>
      <c r="B147" s="112">
        <v>5676.74</v>
      </c>
      <c r="C147" s="39">
        <v>212.39</v>
      </c>
      <c r="D147" s="39">
        <v>104.45</v>
      </c>
      <c r="E147" s="39">
        <v>95.17</v>
      </c>
      <c r="F147" s="39">
        <v>1297.6400000000001</v>
      </c>
      <c r="G147" s="58">
        <v>1027.1400000000001</v>
      </c>
      <c r="H147" s="59">
        <v>274.24</v>
      </c>
      <c r="I147" s="39">
        <v>1779.46</v>
      </c>
      <c r="J147" s="59">
        <v>413.03</v>
      </c>
      <c r="K147" s="39">
        <v>112.81</v>
      </c>
      <c r="L147" s="39">
        <v>49.16</v>
      </c>
      <c r="M147" s="39">
        <v>115.5</v>
      </c>
    </row>
    <row r="148" spans="1:13">
      <c r="A148" s="41" t="s">
        <v>365</v>
      </c>
      <c r="B148" s="112">
        <v>5565.65</v>
      </c>
      <c r="C148" s="39">
        <v>275.95</v>
      </c>
      <c r="D148" s="39">
        <v>127.02</v>
      </c>
      <c r="E148" s="39">
        <v>78.81</v>
      </c>
      <c r="F148" s="39">
        <v>1313.58</v>
      </c>
      <c r="G148" s="58">
        <v>943.74</v>
      </c>
      <c r="H148" s="59">
        <v>322.16000000000003</v>
      </c>
      <c r="I148" s="39">
        <v>1629.81</v>
      </c>
      <c r="J148" s="59">
        <v>409.66</v>
      </c>
      <c r="K148" s="39">
        <v>131.1</v>
      </c>
      <c r="L148" s="39">
        <v>40.81</v>
      </c>
      <c r="M148" s="39">
        <v>111.22</v>
      </c>
    </row>
    <row r="149" spans="1:13">
      <c r="A149" s="41" t="s">
        <v>366</v>
      </c>
      <c r="B149" s="112">
        <v>5186.1499999999996</v>
      </c>
      <c r="C149" s="39">
        <v>231.6</v>
      </c>
      <c r="D149" s="39">
        <v>126.07</v>
      </c>
      <c r="E149" s="39">
        <v>75.58</v>
      </c>
      <c r="F149" s="39">
        <v>1119.5</v>
      </c>
      <c r="G149" s="58">
        <v>808</v>
      </c>
      <c r="H149" s="59">
        <v>318.62</v>
      </c>
      <c r="I149" s="39">
        <v>1744.11</v>
      </c>
      <c r="J149" s="59">
        <v>394.54</v>
      </c>
      <c r="K149" s="39">
        <v>137.13</v>
      </c>
      <c r="L149" s="39">
        <v>31.27</v>
      </c>
      <c r="M149" s="39">
        <v>105.66</v>
      </c>
    </row>
    <row r="150" spans="1:13">
      <c r="A150" s="41" t="s">
        <v>367</v>
      </c>
      <c r="B150" s="112">
        <v>5638.19</v>
      </c>
      <c r="C150" s="39">
        <v>244.57</v>
      </c>
      <c r="D150" s="39">
        <v>135.16</v>
      </c>
      <c r="E150" s="39">
        <v>109.85</v>
      </c>
      <c r="F150" s="39">
        <v>1204.4100000000001</v>
      </c>
      <c r="G150" s="58">
        <v>905.95</v>
      </c>
      <c r="H150" s="59">
        <v>530.37</v>
      </c>
      <c r="I150" s="39">
        <v>1745.77</v>
      </c>
      <c r="J150" s="59">
        <v>384.09</v>
      </c>
      <c r="K150" s="39">
        <v>123.38</v>
      </c>
      <c r="L150" s="39">
        <v>29.86</v>
      </c>
      <c r="M150" s="39">
        <v>73.28</v>
      </c>
    </row>
    <row r="151" spans="1:13">
      <c r="A151" s="41" t="s">
        <v>368</v>
      </c>
      <c r="B151" s="112">
        <v>5288.37</v>
      </c>
      <c r="C151" s="39">
        <v>228.19</v>
      </c>
      <c r="D151" s="39">
        <v>130.05000000000001</v>
      </c>
      <c r="E151" s="39">
        <v>92.9</v>
      </c>
      <c r="F151" s="39">
        <v>1112.1500000000001</v>
      </c>
      <c r="G151" s="58">
        <v>910.73</v>
      </c>
      <c r="H151" s="59">
        <v>501.96</v>
      </c>
      <c r="I151" s="39">
        <v>1476.06</v>
      </c>
      <c r="J151" s="59">
        <v>461.84</v>
      </c>
      <c r="K151" s="39">
        <v>144.46</v>
      </c>
      <c r="L151" s="39">
        <v>33.9</v>
      </c>
      <c r="M151" s="39">
        <v>57.12</v>
      </c>
    </row>
    <row r="152" spans="1:13">
      <c r="A152" s="41" t="s">
        <v>369</v>
      </c>
      <c r="B152" s="112">
        <v>5409.05</v>
      </c>
      <c r="C152" s="39">
        <v>192.13</v>
      </c>
      <c r="D152" s="39">
        <v>132.47999999999999</v>
      </c>
      <c r="E152" s="39">
        <v>100.19</v>
      </c>
      <c r="F152" s="39">
        <v>1196.5</v>
      </c>
      <c r="G152" s="58">
        <v>675.89</v>
      </c>
      <c r="H152" s="59">
        <v>548.53</v>
      </c>
      <c r="I152" s="39">
        <v>1717.05</v>
      </c>
      <c r="J152" s="59">
        <v>437.1</v>
      </c>
      <c r="K152" s="39">
        <v>109</v>
      </c>
      <c r="L152" s="39">
        <v>30.95</v>
      </c>
      <c r="M152" s="39">
        <v>102.54</v>
      </c>
    </row>
    <row r="153" spans="1:13">
      <c r="A153" s="41" t="s">
        <v>370</v>
      </c>
      <c r="B153" s="112">
        <v>5486.91</v>
      </c>
      <c r="C153" s="39">
        <v>262.06</v>
      </c>
      <c r="D153" s="39">
        <v>160.16999999999999</v>
      </c>
      <c r="E153" s="39">
        <v>85.96</v>
      </c>
      <c r="F153" s="39">
        <v>1137.98</v>
      </c>
      <c r="G153" s="58">
        <v>936.37</v>
      </c>
      <c r="H153" s="59">
        <v>375.97</v>
      </c>
      <c r="I153" s="39">
        <v>1666.11</v>
      </c>
      <c r="J153" s="59">
        <v>429.59</v>
      </c>
      <c r="K153" s="39">
        <v>115.88</v>
      </c>
      <c r="L153" s="39">
        <v>58.55</v>
      </c>
      <c r="M153" s="39">
        <v>168.15</v>
      </c>
    </row>
    <row r="154" spans="1:13">
      <c r="A154" s="41" t="s">
        <v>371</v>
      </c>
      <c r="B154" s="112">
        <v>5726.1</v>
      </c>
      <c r="C154" s="39">
        <v>322.10000000000002</v>
      </c>
      <c r="D154" s="39">
        <v>162.61000000000001</v>
      </c>
      <c r="E154" s="39">
        <v>86.84</v>
      </c>
      <c r="F154" s="39">
        <v>1302.8800000000001</v>
      </c>
      <c r="G154" s="58">
        <v>865.2</v>
      </c>
      <c r="H154" s="59">
        <v>270.06</v>
      </c>
      <c r="I154" s="39">
        <v>1840.68</v>
      </c>
      <c r="J154" s="59">
        <v>414.84</v>
      </c>
      <c r="K154" s="39">
        <v>101.61</v>
      </c>
      <c r="L154" s="39">
        <v>47.55</v>
      </c>
      <c r="M154" s="39">
        <v>123.02</v>
      </c>
    </row>
    <row r="155" spans="1:13">
      <c r="A155" s="41" t="s">
        <v>372</v>
      </c>
      <c r="B155" s="112">
        <v>5460.38</v>
      </c>
      <c r="C155" s="39">
        <v>305.61</v>
      </c>
      <c r="D155" s="39">
        <v>144.77000000000001</v>
      </c>
      <c r="E155" s="39">
        <v>116.62</v>
      </c>
      <c r="F155" s="39">
        <v>1255.02</v>
      </c>
      <c r="G155" s="58">
        <v>918.96</v>
      </c>
      <c r="H155" s="59">
        <v>218.72</v>
      </c>
      <c r="I155" s="39">
        <v>1650.03</v>
      </c>
      <c r="J155" s="59">
        <v>414.28</v>
      </c>
      <c r="K155" s="39">
        <v>113.65</v>
      </c>
      <c r="L155" s="39">
        <v>41.57</v>
      </c>
      <c r="M155" s="39">
        <v>115.83</v>
      </c>
    </row>
    <row r="156" spans="1:13">
      <c r="A156" s="41" t="s">
        <v>373</v>
      </c>
      <c r="B156" s="112">
        <v>5324.22</v>
      </c>
      <c r="C156" s="39">
        <v>259.89</v>
      </c>
      <c r="D156" s="39">
        <v>116.58</v>
      </c>
      <c r="E156" s="39">
        <v>62.42</v>
      </c>
      <c r="F156" s="39">
        <v>1243.98</v>
      </c>
      <c r="G156" s="58">
        <v>986.29</v>
      </c>
      <c r="H156" s="59">
        <v>132.43</v>
      </c>
      <c r="I156" s="39">
        <v>1707.08</v>
      </c>
      <c r="J156" s="59">
        <v>387.85</v>
      </c>
      <c r="K156" s="39">
        <v>118.01</v>
      </c>
      <c r="L156" s="39">
        <v>36.32</v>
      </c>
      <c r="M156" s="39">
        <v>146.49</v>
      </c>
    </row>
    <row r="157" spans="1:13">
      <c r="A157" s="41" t="s">
        <v>374</v>
      </c>
      <c r="B157" s="112">
        <v>5542.59</v>
      </c>
      <c r="C157" s="39">
        <v>232.41</v>
      </c>
      <c r="D157" s="39">
        <v>120.1</v>
      </c>
      <c r="E157" s="39">
        <v>68.95</v>
      </c>
      <c r="F157" s="39">
        <v>1227.06</v>
      </c>
      <c r="G157" s="58">
        <v>1134.98</v>
      </c>
      <c r="H157" s="59">
        <v>129.21</v>
      </c>
      <c r="I157" s="39">
        <v>1758.58</v>
      </c>
      <c r="J157" s="59">
        <v>402.1</v>
      </c>
      <c r="K157" s="39">
        <v>104.24</v>
      </c>
      <c r="L157" s="39">
        <v>68.14</v>
      </c>
      <c r="M157" s="39">
        <v>134.83000000000001</v>
      </c>
    </row>
    <row r="158" spans="1:13">
      <c r="A158" s="41" t="s">
        <v>375</v>
      </c>
      <c r="B158" s="112">
        <v>5616.38</v>
      </c>
      <c r="C158" s="39">
        <v>248.56</v>
      </c>
      <c r="D158" s="39">
        <v>112.75</v>
      </c>
      <c r="E158" s="39">
        <v>82.93</v>
      </c>
      <c r="F158" s="39">
        <v>1238.6300000000001</v>
      </c>
      <c r="G158" s="58">
        <v>1105.6400000000001</v>
      </c>
      <c r="H158" s="59">
        <v>195.32</v>
      </c>
      <c r="I158" s="39">
        <v>1775.49</v>
      </c>
      <c r="J158" s="59">
        <v>411.47</v>
      </c>
      <c r="K158" s="39">
        <v>92.18</v>
      </c>
      <c r="L158" s="39">
        <v>55.15</v>
      </c>
      <c r="M158" s="39">
        <v>159.37</v>
      </c>
    </row>
    <row r="159" spans="1:13">
      <c r="A159" s="41" t="s">
        <v>376</v>
      </c>
      <c r="B159" s="112">
        <v>5481.65</v>
      </c>
      <c r="C159" s="39">
        <v>215.99</v>
      </c>
      <c r="D159" s="39">
        <v>98.09</v>
      </c>
      <c r="E159" s="39">
        <v>137.41999999999999</v>
      </c>
      <c r="F159" s="39">
        <v>1241.4000000000001</v>
      </c>
      <c r="G159" s="58">
        <v>982.13</v>
      </c>
      <c r="H159" s="59">
        <v>239.5</v>
      </c>
      <c r="I159" s="39">
        <v>1771.25</v>
      </c>
      <c r="J159" s="59">
        <v>411.39</v>
      </c>
      <c r="K159" s="39">
        <v>108.95</v>
      </c>
      <c r="L159" s="39">
        <v>50.85</v>
      </c>
      <c r="M159" s="39">
        <v>70.989999999999995</v>
      </c>
    </row>
    <row r="160" spans="1:13">
      <c r="A160" s="41" t="s">
        <v>377</v>
      </c>
      <c r="B160" s="112">
        <v>5515.03</v>
      </c>
      <c r="C160" s="39">
        <v>251.63</v>
      </c>
      <c r="D160" s="39">
        <v>106.54</v>
      </c>
      <c r="E160" s="39">
        <v>60.03</v>
      </c>
      <c r="F160" s="39">
        <v>1240.24</v>
      </c>
      <c r="G160" s="58">
        <v>937.2</v>
      </c>
      <c r="H160" s="59">
        <v>279.83</v>
      </c>
      <c r="I160" s="39">
        <v>1808.89</v>
      </c>
      <c r="J160" s="59">
        <v>441.2</v>
      </c>
      <c r="K160" s="39">
        <v>118.74</v>
      </c>
      <c r="L160" s="39">
        <v>55.99</v>
      </c>
      <c r="M160" s="39">
        <v>122.81</v>
      </c>
    </row>
    <row r="161" spans="1:13">
      <c r="A161" s="41" t="s">
        <v>378</v>
      </c>
      <c r="B161" s="112">
        <v>5760.33</v>
      </c>
      <c r="C161" s="39">
        <v>246.89</v>
      </c>
      <c r="D161" s="39">
        <v>127.53</v>
      </c>
      <c r="E161" s="39">
        <v>76.150000000000006</v>
      </c>
      <c r="F161" s="39">
        <v>1254.7</v>
      </c>
      <c r="G161" s="58">
        <v>868.42</v>
      </c>
      <c r="H161" s="59">
        <v>396.35</v>
      </c>
      <c r="I161" s="39">
        <v>1818.03</v>
      </c>
      <c r="J161" s="59">
        <v>444.13</v>
      </c>
      <c r="K161" s="39">
        <v>113.61</v>
      </c>
      <c r="L161" s="39">
        <v>37.21</v>
      </c>
      <c r="M161" s="39">
        <v>122.43</v>
      </c>
    </row>
    <row r="162" spans="1:13">
      <c r="A162" s="41" t="s">
        <v>379</v>
      </c>
      <c r="B162" s="112">
        <v>5684</v>
      </c>
      <c r="C162" s="39">
        <v>266.05</v>
      </c>
      <c r="D162" s="39">
        <v>112.25</v>
      </c>
      <c r="E162" s="39">
        <v>66.290000000000006</v>
      </c>
      <c r="F162" s="39">
        <v>1150.99</v>
      </c>
      <c r="G162" s="58">
        <v>794.35</v>
      </c>
      <c r="H162" s="59">
        <v>724.25</v>
      </c>
      <c r="I162" s="39">
        <v>1751.13</v>
      </c>
      <c r="J162" s="59">
        <v>403.06</v>
      </c>
      <c r="K162" s="39">
        <v>130.62</v>
      </c>
      <c r="L162" s="39">
        <v>64.06</v>
      </c>
      <c r="M162" s="39">
        <v>46.45</v>
      </c>
    </row>
    <row r="163" spans="1:13">
      <c r="A163" s="41" t="s">
        <v>380</v>
      </c>
      <c r="B163" s="112">
        <v>5349.99</v>
      </c>
      <c r="C163" s="39">
        <v>277.76</v>
      </c>
      <c r="D163" s="39">
        <v>116.87</v>
      </c>
      <c r="E163" s="39">
        <v>105.97</v>
      </c>
      <c r="F163" s="39">
        <v>1136.3599999999999</v>
      </c>
      <c r="G163" s="58">
        <v>871.74</v>
      </c>
      <c r="H163" s="59">
        <v>468.34</v>
      </c>
      <c r="I163" s="39">
        <v>1602.57</v>
      </c>
      <c r="J163" s="59">
        <v>410.64</v>
      </c>
      <c r="K163" s="39">
        <v>98.07</v>
      </c>
      <c r="L163" s="39">
        <v>39.31</v>
      </c>
      <c r="M163" s="39">
        <v>95.45</v>
      </c>
    </row>
    <row r="164" spans="1:13">
      <c r="A164" s="41" t="s">
        <v>381</v>
      </c>
      <c r="B164" s="112">
        <v>5049.28</v>
      </c>
      <c r="C164" s="39">
        <v>236.41</v>
      </c>
      <c r="D164" s="39">
        <v>104.97</v>
      </c>
      <c r="E164" s="39">
        <v>83.94</v>
      </c>
      <c r="F164" s="39">
        <v>1132.21</v>
      </c>
      <c r="G164" s="58">
        <v>870.52</v>
      </c>
      <c r="H164" s="59">
        <v>265.51</v>
      </c>
      <c r="I164" s="39">
        <v>1738.53</v>
      </c>
      <c r="J164" s="59">
        <v>289.66000000000003</v>
      </c>
      <c r="K164" s="39">
        <v>68.02</v>
      </c>
      <c r="L164" s="39">
        <v>52.33</v>
      </c>
      <c r="M164" s="39">
        <v>128.41999999999999</v>
      </c>
    </row>
    <row r="165" spans="1:13">
      <c r="A165" s="41" t="s">
        <v>382</v>
      </c>
      <c r="B165" s="112">
        <v>5320.34</v>
      </c>
      <c r="C165" s="39">
        <v>254.18</v>
      </c>
      <c r="D165" s="39">
        <v>117.27</v>
      </c>
      <c r="E165" s="39">
        <v>97.27</v>
      </c>
      <c r="F165" s="39">
        <v>1094.82</v>
      </c>
      <c r="G165" s="58">
        <v>976.18</v>
      </c>
      <c r="H165" s="59">
        <v>335.47</v>
      </c>
      <c r="I165" s="39">
        <v>1657.61</v>
      </c>
      <c r="J165" s="59">
        <v>355.85</v>
      </c>
      <c r="K165" s="39">
        <v>85.16</v>
      </c>
      <c r="L165" s="39">
        <v>47.6</v>
      </c>
      <c r="M165" s="39">
        <v>176.78</v>
      </c>
    </row>
    <row r="166" spans="1:13">
      <c r="A166" s="41" t="s">
        <v>383</v>
      </c>
      <c r="B166" s="112">
        <v>5446.77</v>
      </c>
      <c r="C166" s="39">
        <v>329.18</v>
      </c>
      <c r="D166" s="39">
        <v>123.75</v>
      </c>
      <c r="E166" s="39">
        <v>95.38</v>
      </c>
      <c r="F166" s="39">
        <v>1228.5</v>
      </c>
      <c r="G166" s="58">
        <v>872.37</v>
      </c>
      <c r="H166" s="59">
        <v>177.24</v>
      </c>
      <c r="I166" s="39">
        <v>1847.92</v>
      </c>
      <c r="J166" s="59">
        <v>421.54</v>
      </c>
      <c r="K166" s="39">
        <v>68.8</v>
      </c>
      <c r="L166" s="39">
        <v>53.28</v>
      </c>
      <c r="M166" s="39">
        <v>123.47</v>
      </c>
    </row>
    <row r="167" spans="1:13">
      <c r="A167" s="41" t="s">
        <v>384</v>
      </c>
      <c r="B167" s="112">
        <v>5193.24</v>
      </c>
      <c r="C167" s="39">
        <v>261.14999999999998</v>
      </c>
      <c r="D167" s="39">
        <v>118.21</v>
      </c>
      <c r="E167" s="39">
        <v>87.9</v>
      </c>
      <c r="F167" s="39">
        <v>1168.53</v>
      </c>
      <c r="G167" s="58">
        <v>935.68</v>
      </c>
      <c r="H167" s="59">
        <v>174.39</v>
      </c>
      <c r="I167" s="39">
        <v>1635.1</v>
      </c>
      <c r="J167" s="59">
        <v>485.44</v>
      </c>
      <c r="K167" s="39">
        <v>104.66</v>
      </c>
      <c r="L167" s="39">
        <v>53.04</v>
      </c>
      <c r="M167" s="39">
        <v>55.85</v>
      </c>
    </row>
    <row r="168" spans="1:13">
      <c r="A168" s="41" t="s">
        <v>385</v>
      </c>
      <c r="B168" s="112">
        <v>5559.18</v>
      </c>
      <c r="C168" s="39">
        <v>289.29000000000002</v>
      </c>
      <c r="D168" s="39">
        <v>114.72</v>
      </c>
      <c r="E168" s="39">
        <v>96.92</v>
      </c>
      <c r="F168" s="39">
        <v>1174.18</v>
      </c>
      <c r="G168" s="58">
        <v>1111.22</v>
      </c>
      <c r="H168" s="59">
        <v>165.99</v>
      </c>
      <c r="I168" s="39">
        <v>1798.5</v>
      </c>
      <c r="J168" s="59">
        <v>359.3</v>
      </c>
      <c r="K168" s="39">
        <v>71.52</v>
      </c>
      <c r="L168" s="39">
        <v>60.98</v>
      </c>
      <c r="M168" s="39">
        <v>212.13</v>
      </c>
    </row>
    <row r="169" spans="1:13">
      <c r="A169" s="41" t="s">
        <v>386</v>
      </c>
      <c r="B169" s="112">
        <v>5323.78</v>
      </c>
      <c r="C169" s="39">
        <v>278.26</v>
      </c>
      <c r="D169" s="39">
        <v>111.21</v>
      </c>
      <c r="E169" s="39">
        <v>75.739999999999995</v>
      </c>
      <c r="F169" s="39">
        <v>1160.6199999999999</v>
      </c>
      <c r="G169" s="58">
        <v>1005.29</v>
      </c>
      <c r="H169" s="59">
        <v>132.61000000000001</v>
      </c>
      <c r="I169" s="39">
        <v>1788.06</v>
      </c>
      <c r="J169" s="59">
        <v>400.14</v>
      </c>
      <c r="K169" s="39">
        <v>54.25</v>
      </c>
      <c r="L169" s="39">
        <v>36.79</v>
      </c>
      <c r="M169" s="39">
        <v>155.19999999999999</v>
      </c>
    </row>
    <row r="170" spans="1:13">
      <c r="A170" s="41" t="s">
        <v>387</v>
      </c>
      <c r="B170" s="112">
        <v>5229.08</v>
      </c>
      <c r="C170" s="39">
        <v>268.83</v>
      </c>
      <c r="D170" s="39">
        <v>100.92</v>
      </c>
      <c r="E170" s="39">
        <v>74.010000000000005</v>
      </c>
      <c r="F170" s="39">
        <v>1145.1199999999999</v>
      </c>
      <c r="G170" s="58">
        <v>1128.96</v>
      </c>
      <c r="H170" s="59">
        <v>21.41</v>
      </c>
      <c r="I170" s="39">
        <v>1705.97</v>
      </c>
      <c r="J170" s="59">
        <v>467.01</v>
      </c>
      <c r="K170" s="39">
        <v>72.17</v>
      </c>
      <c r="L170" s="39">
        <v>25.36</v>
      </c>
      <c r="M170" s="39">
        <v>148.41999999999999</v>
      </c>
    </row>
    <row r="171" spans="1:13">
      <c r="A171" s="41" t="s">
        <v>388</v>
      </c>
      <c r="B171" s="112">
        <v>5607.47</v>
      </c>
      <c r="C171" s="39">
        <v>220.94</v>
      </c>
      <c r="D171" s="39">
        <v>102.4</v>
      </c>
      <c r="E171" s="39">
        <v>69.95</v>
      </c>
      <c r="F171" s="39">
        <v>1195.95</v>
      </c>
      <c r="G171" s="58">
        <v>1004.69</v>
      </c>
      <c r="H171" s="59">
        <v>387.72</v>
      </c>
      <c r="I171" s="39">
        <v>1785.83</v>
      </c>
      <c r="J171" s="59">
        <v>424.2</v>
      </c>
      <c r="K171" s="39">
        <v>115.86</v>
      </c>
      <c r="L171" s="39">
        <v>38.33</v>
      </c>
      <c r="M171" s="39">
        <v>156.03</v>
      </c>
    </row>
    <row r="172" spans="1:13">
      <c r="A172" s="41" t="s">
        <v>389</v>
      </c>
      <c r="B172" s="112">
        <v>5479.4</v>
      </c>
      <c r="C172" s="39">
        <v>249.06</v>
      </c>
      <c r="D172" s="39">
        <v>105.85</v>
      </c>
      <c r="E172" s="39">
        <v>70.12</v>
      </c>
      <c r="F172" s="39">
        <v>1166.98</v>
      </c>
      <c r="G172" s="58">
        <v>1075.7</v>
      </c>
      <c r="H172" s="59">
        <v>290.72000000000003</v>
      </c>
      <c r="I172" s="39">
        <v>1805.08</v>
      </c>
      <c r="J172" s="59">
        <v>410.77</v>
      </c>
      <c r="K172" s="39">
        <v>72.400000000000006</v>
      </c>
      <c r="L172" s="39">
        <v>31.45</v>
      </c>
      <c r="M172" s="39">
        <v>130.83000000000001</v>
      </c>
    </row>
    <row r="173" spans="1:13">
      <c r="A173" s="41" t="s">
        <v>390</v>
      </c>
      <c r="B173" s="112">
        <v>5515.86</v>
      </c>
      <c r="C173" s="39">
        <v>207.76</v>
      </c>
      <c r="D173" s="39">
        <v>85.73</v>
      </c>
      <c r="E173" s="39">
        <v>103.54</v>
      </c>
      <c r="F173" s="39">
        <v>1162.49</v>
      </c>
      <c r="G173" s="58">
        <v>1000.14</v>
      </c>
      <c r="H173" s="59">
        <v>322.94</v>
      </c>
      <c r="I173" s="39">
        <v>1821.77</v>
      </c>
      <c r="J173" s="59">
        <v>414.6</v>
      </c>
      <c r="K173" s="39">
        <v>75.81</v>
      </c>
      <c r="L173" s="39">
        <v>28.66</v>
      </c>
      <c r="M173" s="39">
        <v>135.05000000000001</v>
      </c>
    </row>
    <row r="174" spans="1:13">
      <c r="A174" s="41" t="s">
        <v>391</v>
      </c>
      <c r="B174" s="112">
        <v>5094</v>
      </c>
      <c r="C174" s="39">
        <v>220.14</v>
      </c>
      <c r="D174" s="39">
        <v>90.41</v>
      </c>
      <c r="E174" s="39">
        <v>69.959999999999994</v>
      </c>
      <c r="F174" s="39">
        <v>1129.01</v>
      </c>
      <c r="G174" s="58">
        <v>840.36</v>
      </c>
      <c r="H174" s="59">
        <v>324.3</v>
      </c>
      <c r="I174" s="39">
        <v>1804.06</v>
      </c>
      <c r="J174" s="59">
        <v>348.35</v>
      </c>
      <c r="K174" s="39">
        <v>67.56</v>
      </c>
      <c r="L174" s="39">
        <v>24.14</v>
      </c>
      <c r="M174" s="39">
        <v>72.08</v>
      </c>
    </row>
    <row r="175" spans="1:13">
      <c r="A175" s="41" t="s">
        <v>392</v>
      </c>
      <c r="B175" s="112">
        <v>5065.4399999999996</v>
      </c>
      <c r="C175" s="39">
        <v>230.65</v>
      </c>
      <c r="D175" s="39">
        <v>123.26</v>
      </c>
      <c r="E175" s="39">
        <v>75.95</v>
      </c>
      <c r="F175" s="39">
        <v>1091.78</v>
      </c>
      <c r="G175" s="58">
        <v>882.06</v>
      </c>
      <c r="H175" s="59">
        <v>314.52</v>
      </c>
      <c r="I175" s="39">
        <v>1620.59</v>
      </c>
      <c r="J175" s="59">
        <v>473.16</v>
      </c>
      <c r="K175" s="39">
        <v>50.92</v>
      </c>
      <c r="L175" s="39">
        <v>32.19</v>
      </c>
      <c r="M175" s="39">
        <v>88.25</v>
      </c>
    </row>
    <row r="176" spans="1:13">
      <c r="A176" s="41" t="s">
        <v>393</v>
      </c>
      <c r="B176" s="112">
        <v>5194.74</v>
      </c>
      <c r="C176" s="39">
        <v>214.64</v>
      </c>
      <c r="D176" s="39">
        <v>111</v>
      </c>
      <c r="E176" s="39">
        <v>81.93</v>
      </c>
      <c r="F176" s="39">
        <v>1107.93</v>
      </c>
      <c r="G176" s="58">
        <v>808.65</v>
      </c>
      <c r="H176" s="59">
        <v>342.07</v>
      </c>
      <c r="I176" s="39">
        <v>1735.36</v>
      </c>
      <c r="J176" s="59">
        <v>427.24</v>
      </c>
      <c r="K176" s="39">
        <v>60.56</v>
      </c>
      <c r="L176" s="39">
        <v>40.68</v>
      </c>
      <c r="M176" s="39">
        <v>108.35</v>
      </c>
    </row>
    <row r="177" spans="1:13">
      <c r="A177" s="41" t="s">
        <v>394</v>
      </c>
      <c r="B177" s="112">
        <v>5429.78</v>
      </c>
      <c r="C177" s="39">
        <v>231.74</v>
      </c>
      <c r="D177" s="39">
        <v>113.99</v>
      </c>
      <c r="E177" s="39">
        <v>117.38</v>
      </c>
      <c r="F177" s="39">
        <v>1241.8499999999999</v>
      </c>
      <c r="G177" s="58">
        <v>869.47</v>
      </c>
      <c r="H177" s="59">
        <v>192.67</v>
      </c>
      <c r="I177" s="39">
        <v>1920.03</v>
      </c>
      <c r="J177" s="59">
        <v>348.61</v>
      </c>
      <c r="K177" s="39">
        <v>72.12</v>
      </c>
      <c r="L177" s="39">
        <v>44.93</v>
      </c>
      <c r="M177" s="39">
        <v>150.13999999999999</v>
      </c>
    </row>
    <row r="178" spans="1:13">
      <c r="A178" s="41" t="s">
        <v>395</v>
      </c>
      <c r="B178" s="112">
        <v>5044.21</v>
      </c>
      <c r="C178" s="39">
        <v>225.09</v>
      </c>
      <c r="D178" s="39">
        <v>106.68</v>
      </c>
      <c r="E178" s="39">
        <v>99.55</v>
      </c>
      <c r="F178" s="39">
        <v>978.55</v>
      </c>
      <c r="G178" s="58">
        <v>804.08</v>
      </c>
      <c r="H178" s="59">
        <v>223.14</v>
      </c>
      <c r="I178" s="39">
        <v>1698.11</v>
      </c>
      <c r="J178" s="59">
        <v>506.46</v>
      </c>
      <c r="K178" s="39">
        <v>44.63</v>
      </c>
      <c r="L178" s="39">
        <v>39.54</v>
      </c>
      <c r="M178" s="39">
        <v>102.16</v>
      </c>
    </row>
    <row r="179" spans="1:13">
      <c r="A179" s="41" t="s">
        <v>396</v>
      </c>
      <c r="B179" s="112">
        <v>5167.72</v>
      </c>
      <c r="C179" s="39">
        <v>256.27999999999997</v>
      </c>
      <c r="D179" s="39">
        <v>102.81</v>
      </c>
      <c r="E179" s="39">
        <v>56.12</v>
      </c>
      <c r="F179" s="39">
        <v>1096.18</v>
      </c>
      <c r="G179" s="58">
        <v>1048.58</v>
      </c>
      <c r="H179" s="59">
        <v>220.94</v>
      </c>
      <c r="I179" s="39">
        <v>1672.55</v>
      </c>
      <c r="J179" s="59">
        <v>416.88</v>
      </c>
      <c r="K179" s="39">
        <v>67.58</v>
      </c>
      <c r="L179" s="39">
        <v>35.99</v>
      </c>
      <c r="M179" s="39">
        <v>123.68</v>
      </c>
    </row>
    <row r="180" spans="1:13">
      <c r="A180" s="41" t="s">
        <v>397</v>
      </c>
      <c r="B180" s="112">
        <v>5321.01</v>
      </c>
      <c r="C180" s="39">
        <v>241.62</v>
      </c>
      <c r="D180" s="39">
        <v>86.46</v>
      </c>
      <c r="E180" s="39">
        <v>137.4</v>
      </c>
      <c r="F180" s="39">
        <v>1116.74</v>
      </c>
      <c r="G180" s="58">
        <v>937.91</v>
      </c>
      <c r="H180" s="59">
        <v>197.12</v>
      </c>
      <c r="I180" s="39">
        <v>1825.8</v>
      </c>
      <c r="J180" s="59">
        <v>463.14</v>
      </c>
      <c r="K180" s="39">
        <v>49.91</v>
      </c>
      <c r="L180" s="39">
        <v>34.119999999999997</v>
      </c>
      <c r="M180" s="39">
        <v>119.84</v>
      </c>
    </row>
    <row r="181" spans="1:13">
      <c r="A181" s="41" t="s">
        <v>398</v>
      </c>
      <c r="B181" s="112">
        <v>5242.53</v>
      </c>
      <c r="C181" s="39">
        <v>191.27</v>
      </c>
      <c r="D181" s="39">
        <v>99.16</v>
      </c>
      <c r="E181" s="39">
        <v>80.87</v>
      </c>
      <c r="F181" s="39">
        <v>1096.18</v>
      </c>
      <c r="G181" s="58">
        <v>1029.6300000000001</v>
      </c>
      <c r="H181" s="59">
        <v>156.47999999999999</v>
      </c>
      <c r="I181" s="39">
        <v>1787.27</v>
      </c>
      <c r="J181" s="59">
        <v>500.59</v>
      </c>
      <c r="K181" s="39">
        <v>53.83</v>
      </c>
      <c r="L181" s="39">
        <v>30.71</v>
      </c>
      <c r="M181" s="39">
        <v>127.25</v>
      </c>
    </row>
    <row r="182" spans="1:13">
      <c r="A182" s="41" t="s">
        <v>399</v>
      </c>
      <c r="B182" s="112">
        <v>5601.7</v>
      </c>
      <c r="C182" s="39">
        <v>198.31</v>
      </c>
      <c r="D182" s="39">
        <v>75.180000000000007</v>
      </c>
      <c r="E182" s="39">
        <v>75.989999999999995</v>
      </c>
      <c r="F182" s="39">
        <v>1101.32</v>
      </c>
      <c r="G182" s="58">
        <v>1019.11</v>
      </c>
      <c r="H182" s="59">
        <v>160.19</v>
      </c>
      <c r="I182" s="39">
        <v>1901.61</v>
      </c>
      <c r="J182" s="59">
        <v>747.21</v>
      </c>
      <c r="K182" s="39">
        <v>54.41</v>
      </c>
      <c r="L182" s="39">
        <v>32.880000000000003</v>
      </c>
      <c r="M182" s="39">
        <v>136.87</v>
      </c>
    </row>
    <row r="183" spans="1:13">
      <c r="A183" s="41" t="s">
        <v>400</v>
      </c>
      <c r="B183" s="112">
        <v>5082.47</v>
      </c>
      <c r="C183" s="39">
        <v>159.66999999999999</v>
      </c>
      <c r="D183" s="39">
        <v>35.76</v>
      </c>
      <c r="E183" s="39">
        <v>88.52</v>
      </c>
      <c r="F183" s="39">
        <v>1107.2</v>
      </c>
      <c r="G183" s="58">
        <v>1012.72</v>
      </c>
      <c r="H183" s="59">
        <v>215.12</v>
      </c>
      <c r="I183" s="39">
        <v>1838.36</v>
      </c>
      <c r="J183" s="59">
        <v>318.86</v>
      </c>
      <c r="K183" s="39">
        <v>29.95</v>
      </c>
      <c r="L183" s="39">
        <v>41.21</v>
      </c>
      <c r="M183" s="39">
        <v>115.93</v>
      </c>
    </row>
    <row r="184" spans="1:13">
      <c r="A184" s="41" t="s">
        <v>401</v>
      </c>
      <c r="B184" s="112">
        <v>4971.82</v>
      </c>
      <c r="C184" s="39">
        <v>132.15</v>
      </c>
      <c r="D184" s="39">
        <v>51.51</v>
      </c>
      <c r="E184" s="39">
        <v>56.02</v>
      </c>
      <c r="F184" s="39">
        <v>1082.23</v>
      </c>
      <c r="G184" s="58">
        <v>920.21</v>
      </c>
      <c r="H184" s="59">
        <v>192.45</v>
      </c>
      <c r="I184" s="39">
        <v>1813.23</v>
      </c>
      <c r="J184" s="59">
        <v>382.08</v>
      </c>
      <c r="K184" s="39">
        <v>53.74</v>
      </c>
      <c r="L184" s="39">
        <v>24.43</v>
      </c>
      <c r="M184" s="39">
        <v>118.83</v>
      </c>
    </row>
    <row r="185" spans="1:13">
      <c r="A185" s="41" t="s">
        <v>402</v>
      </c>
      <c r="B185" s="112">
        <v>5327.31</v>
      </c>
      <c r="C185" s="39">
        <v>167.29</v>
      </c>
      <c r="D185" s="39">
        <v>81.83</v>
      </c>
      <c r="E185" s="39">
        <v>68.66</v>
      </c>
      <c r="F185" s="39">
        <v>1110.8699999999999</v>
      </c>
      <c r="G185" s="58">
        <v>923.33</v>
      </c>
      <c r="H185" s="59">
        <v>345.89</v>
      </c>
      <c r="I185" s="39">
        <v>1919.6</v>
      </c>
      <c r="J185" s="59">
        <v>413.29</v>
      </c>
      <c r="K185" s="39">
        <v>66.23</v>
      </c>
      <c r="L185" s="39">
        <v>31.53</v>
      </c>
      <c r="M185" s="39">
        <v>103.99</v>
      </c>
    </row>
    <row r="186" spans="1:13">
      <c r="A186" s="41" t="s">
        <v>403</v>
      </c>
      <c r="B186" s="112">
        <v>5624.96</v>
      </c>
      <c r="C186" s="39">
        <v>238.82</v>
      </c>
      <c r="D186" s="39">
        <v>102.59</v>
      </c>
      <c r="E186" s="39">
        <v>156.47999999999999</v>
      </c>
      <c r="F186" s="39">
        <v>1094.71</v>
      </c>
      <c r="G186" s="58">
        <v>991.15</v>
      </c>
      <c r="H186" s="59">
        <v>421.74</v>
      </c>
      <c r="I186" s="39">
        <v>1952.26</v>
      </c>
      <c r="J186" s="59">
        <v>387.6</v>
      </c>
      <c r="K186" s="39">
        <v>63.58</v>
      </c>
      <c r="L186" s="39">
        <v>24.25</v>
      </c>
      <c r="M186" s="39">
        <v>59.23</v>
      </c>
    </row>
    <row r="187" spans="1:13">
      <c r="A187" s="41" t="s">
        <v>404</v>
      </c>
      <c r="B187" s="112">
        <v>5049.3900000000003</v>
      </c>
      <c r="C187" s="39">
        <v>183.24</v>
      </c>
      <c r="D187" s="39">
        <v>104.05</v>
      </c>
      <c r="E187" s="39">
        <v>135.93</v>
      </c>
      <c r="F187" s="39">
        <v>1024.8499999999999</v>
      </c>
      <c r="G187" s="58">
        <v>823.77</v>
      </c>
      <c r="H187" s="59">
        <v>348.27</v>
      </c>
      <c r="I187" s="39">
        <v>1575.73</v>
      </c>
      <c r="J187" s="59">
        <v>513.58000000000004</v>
      </c>
      <c r="K187" s="39">
        <v>100.49</v>
      </c>
      <c r="L187" s="39">
        <v>37.549999999999997</v>
      </c>
      <c r="M187" s="39">
        <v>78.349999999999994</v>
      </c>
    </row>
    <row r="188" spans="1:13">
      <c r="A188" s="41" t="s">
        <v>405</v>
      </c>
      <c r="B188" s="112">
        <v>4859.78</v>
      </c>
      <c r="C188" s="39">
        <v>168.04</v>
      </c>
      <c r="D188" s="39">
        <v>99.77</v>
      </c>
      <c r="E188" s="39">
        <v>67.760000000000005</v>
      </c>
      <c r="F188" s="39">
        <v>999.27</v>
      </c>
      <c r="G188" s="58">
        <v>702.4</v>
      </c>
      <c r="H188" s="59">
        <v>322.07</v>
      </c>
      <c r="I188" s="39">
        <v>1802.51</v>
      </c>
      <c r="J188" s="59">
        <v>345.64</v>
      </c>
      <c r="K188" s="39">
        <v>44.37</v>
      </c>
      <c r="L188" s="39">
        <v>47.62</v>
      </c>
      <c r="M188" s="39">
        <v>101.22</v>
      </c>
    </row>
    <row r="189" spans="1:13">
      <c r="A189" s="41" t="s">
        <v>406</v>
      </c>
      <c r="B189" s="112">
        <v>5012.6400000000003</v>
      </c>
      <c r="C189" s="39">
        <v>237.2</v>
      </c>
      <c r="D189" s="39">
        <v>116.52</v>
      </c>
      <c r="E189" s="39">
        <v>84</v>
      </c>
      <c r="F189" s="39">
        <v>959.06</v>
      </c>
      <c r="G189" s="58">
        <v>861.89</v>
      </c>
      <c r="H189" s="59">
        <v>413.32</v>
      </c>
      <c r="I189" s="39">
        <v>1725.55</v>
      </c>
      <c r="J189" s="59">
        <v>336.85</v>
      </c>
      <c r="K189" s="39">
        <v>39.72</v>
      </c>
      <c r="L189" s="39">
        <v>30.41</v>
      </c>
      <c r="M189" s="39">
        <v>107.83</v>
      </c>
    </row>
    <row r="190" spans="1:13">
      <c r="A190" s="41" t="s">
        <v>407</v>
      </c>
      <c r="B190" s="112">
        <v>5473.18</v>
      </c>
      <c r="C190" s="39">
        <v>185.74</v>
      </c>
      <c r="D190" s="39">
        <v>112.04</v>
      </c>
      <c r="E190" s="39">
        <v>102.89</v>
      </c>
      <c r="F190" s="39">
        <v>1056.29</v>
      </c>
      <c r="G190" s="58">
        <v>990.57</v>
      </c>
      <c r="H190" s="59">
        <v>279.48</v>
      </c>
      <c r="I190" s="39">
        <v>1858.6</v>
      </c>
      <c r="J190" s="59">
        <v>567.92999999999995</v>
      </c>
      <c r="K190" s="39">
        <v>50.24</v>
      </c>
      <c r="L190" s="39">
        <v>39.049999999999997</v>
      </c>
      <c r="M190" s="39">
        <v>120.67</v>
      </c>
    </row>
    <row r="191" spans="1:13">
      <c r="A191" s="41" t="s">
        <v>408</v>
      </c>
      <c r="B191" s="112">
        <v>5416.32</v>
      </c>
      <c r="C191" s="39">
        <v>271.51</v>
      </c>
      <c r="D191" s="39">
        <v>116.26</v>
      </c>
      <c r="E191" s="39">
        <v>73.64</v>
      </c>
      <c r="F191" s="39">
        <v>1092.1099999999999</v>
      </c>
      <c r="G191" s="58">
        <v>995.1</v>
      </c>
      <c r="H191" s="59">
        <v>266.88</v>
      </c>
      <c r="I191" s="39">
        <v>1844.35</v>
      </c>
      <c r="J191" s="59">
        <v>460.12</v>
      </c>
      <c r="K191" s="39">
        <v>44.84</v>
      </c>
      <c r="L191" s="39">
        <v>31.22</v>
      </c>
      <c r="M191" s="39">
        <v>119.4</v>
      </c>
    </row>
    <row r="192" spans="1:13">
      <c r="A192" s="41" t="s">
        <v>409</v>
      </c>
      <c r="B192" s="112">
        <v>5457.64</v>
      </c>
      <c r="C192" s="39">
        <v>328.71</v>
      </c>
      <c r="D192" s="39">
        <v>114.04</v>
      </c>
      <c r="E192" s="39">
        <v>66.27</v>
      </c>
      <c r="F192" s="39">
        <v>1119.8800000000001</v>
      </c>
      <c r="G192" s="58">
        <v>1009.08</v>
      </c>
      <c r="H192" s="59">
        <v>300.61</v>
      </c>
      <c r="I192" s="39">
        <v>1894.56</v>
      </c>
      <c r="J192" s="59">
        <v>307.19</v>
      </c>
      <c r="K192" s="39">
        <v>35.18</v>
      </c>
      <c r="L192" s="39">
        <v>48.92</v>
      </c>
      <c r="M192" s="39">
        <v>127.8</v>
      </c>
    </row>
    <row r="193" spans="1:13">
      <c r="A193" s="41" t="s">
        <v>410</v>
      </c>
      <c r="B193" s="112">
        <v>5182.9799999999996</v>
      </c>
      <c r="C193" s="39">
        <v>262.60000000000002</v>
      </c>
      <c r="D193" s="39">
        <v>116.64</v>
      </c>
      <c r="E193" s="39">
        <v>87.62</v>
      </c>
      <c r="F193" s="39">
        <v>1026.32</v>
      </c>
      <c r="G193" s="58">
        <v>1039.55</v>
      </c>
      <c r="H193" s="59">
        <v>127.38</v>
      </c>
      <c r="I193" s="39">
        <v>1794.14</v>
      </c>
      <c r="J193" s="59">
        <v>385.67</v>
      </c>
      <c r="K193" s="39">
        <v>52.62</v>
      </c>
      <c r="L193" s="39">
        <v>38</v>
      </c>
      <c r="M193" s="39">
        <v>135.55000000000001</v>
      </c>
    </row>
    <row r="194" spans="1:13">
      <c r="A194" s="41" t="s">
        <v>411</v>
      </c>
      <c r="B194" s="112">
        <v>5573.78</v>
      </c>
      <c r="C194" s="39">
        <v>166.63</v>
      </c>
      <c r="D194" s="39">
        <v>106.19</v>
      </c>
      <c r="E194" s="39">
        <v>96.57</v>
      </c>
      <c r="F194" s="39">
        <v>1102.3399999999999</v>
      </c>
      <c r="G194" s="58">
        <v>1003.15</v>
      </c>
      <c r="H194" s="59">
        <v>177.32</v>
      </c>
      <c r="I194" s="39">
        <v>1873.64</v>
      </c>
      <c r="J194" s="59">
        <v>722.94</v>
      </c>
      <c r="K194" s="39">
        <v>30.78</v>
      </c>
      <c r="L194" s="39">
        <v>30.6</v>
      </c>
      <c r="M194" s="39">
        <v>130.86000000000001</v>
      </c>
    </row>
    <row r="195" spans="1:13">
      <c r="A195" s="41" t="s">
        <v>412</v>
      </c>
      <c r="B195" s="112">
        <v>5338.67</v>
      </c>
      <c r="C195" s="39">
        <v>242.11</v>
      </c>
      <c r="D195" s="39">
        <v>88.4</v>
      </c>
      <c r="E195" s="39">
        <v>85.94</v>
      </c>
      <c r="F195" s="39">
        <v>1048.98</v>
      </c>
      <c r="G195" s="58">
        <v>1100.5999999999999</v>
      </c>
      <c r="H195" s="59">
        <v>221.25</v>
      </c>
      <c r="I195" s="39">
        <v>1850.21</v>
      </c>
      <c r="J195" s="59">
        <v>431.57</v>
      </c>
      <c r="K195" s="39">
        <v>39.25</v>
      </c>
      <c r="L195" s="39">
        <v>39.130000000000003</v>
      </c>
      <c r="M195" s="39">
        <v>122.49</v>
      </c>
    </row>
    <row r="196" spans="1:13">
      <c r="A196" s="41" t="s">
        <v>413</v>
      </c>
      <c r="B196" s="112">
        <v>5329.54</v>
      </c>
      <c r="C196" s="39">
        <v>141.63</v>
      </c>
      <c r="D196" s="39">
        <v>104.84</v>
      </c>
      <c r="E196" s="39">
        <v>45.57</v>
      </c>
      <c r="F196" s="39">
        <v>1039.47</v>
      </c>
      <c r="G196" s="58">
        <v>990</v>
      </c>
      <c r="H196" s="59">
        <v>298.55</v>
      </c>
      <c r="I196" s="39">
        <v>1819.25</v>
      </c>
      <c r="J196" s="59">
        <v>549.99</v>
      </c>
      <c r="K196" s="39">
        <v>34.04</v>
      </c>
      <c r="L196" s="39">
        <v>30.97</v>
      </c>
      <c r="M196" s="39">
        <v>125.1</v>
      </c>
    </row>
    <row r="197" spans="1:13">
      <c r="A197" s="41" t="s">
        <v>414</v>
      </c>
      <c r="B197" s="112">
        <v>5430.6</v>
      </c>
      <c r="C197" s="39">
        <v>240.75</v>
      </c>
      <c r="D197" s="39">
        <v>83.6</v>
      </c>
      <c r="E197" s="39">
        <v>62.99</v>
      </c>
      <c r="F197" s="39">
        <v>1061.4000000000001</v>
      </c>
      <c r="G197" s="58">
        <v>986.61</v>
      </c>
      <c r="H197" s="59">
        <v>344.86</v>
      </c>
      <c r="I197" s="39">
        <v>1976.57</v>
      </c>
      <c r="J197" s="59">
        <v>360.22</v>
      </c>
      <c r="K197" s="39">
        <v>23.53</v>
      </c>
      <c r="L197" s="39">
        <v>33.9</v>
      </c>
      <c r="M197" s="39">
        <v>110.96</v>
      </c>
    </row>
    <row r="198" spans="1:13">
      <c r="A198" s="41" t="s">
        <v>415</v>
      </c>
      <c r="B198" s="112">
        <v>5167.04</v>
      </c>
      <c r="C198" s="39">
        <v>187.82</v>
      </c>
      <c r="D198" s="39">
        <v>83.04</v>
      </c>
      <c r="E198" s="39">
        <v>81.150000000000006</v>
      </c>
      <c r="F198" s="39">
        <v>1043.8599999999999</v>
      </c>
      <c r="G198" s="58">
        <v>955.15</v>
      </c>
      <c r="H198" s="59">
        <v>260.01</v>
      </c>
      <c r="I198" s="39">
        <v>1910.46</v>
      </c>
      <c r="J198" s="59">
        <v>385.62</v>
      </c>
      <c r="K198" s="39">
        <v>81.08</v>
      </c>
      <c r="L198" s="39">
        <v>39.67</v>
      </c>
      <c r="M198" s="39">
        <v>78.16</v>
      </c>
    </row>
    <row r="199" spans="1:13">
      <c r="A199" s="41" t="s">
        <v>416</v>
      </c>
      <c r="B199" s="112">
        <v>4956.95</v>
      </c>
      <c r="C199" s="39">
        <v>220.26</v>
      </c>
      <c r="D199" s="39">
        <v>115.53</v>
      </c>
      <c r="E199" s="39">
        <v>84.15</v>
      </c>
      <c r="F199" s="39">
        <v>1031.43</v>
      </c>
      <c r="G199" s="58">
        <v>837.53</v>
      </c>
      <c r="H199" s="59">
        <v>397.33</v>
      </c>
      <c r="I199" s="39">
        <v>1635.91</v>
      </c>
      <c r="J199" s="59">
        <v>357.9</v>
      </c>
      <c r="K199" s="39">
        <v>34.869999999999997</v>
      </c>
      <c r="L199" s="39">
        <v>29.64</v>
      </c>
      <c r="M199" s="39">
        <v>75.08</v>
      </c>
    </row>
    <row r="200" spans="1:13">
      <c r="A200" s="41" t="s">
        <v>417</v>
      </c>
      <c r="B200" s="112">
        <v>5082.8</v>
      </c>
      <c r="C200" s="39">
        <v>191.48</v>
      </c>
      <c r="D200" s="39">
        <v>117.14</v>
      </c>
      <c r="E200" s="39">
        <v>62.73</v>
      </c>
      <c r="F200" s="39">
        <v>988.3</v>
      </c>
      <c r="G200" s="58">
        <v>824.04</v>
      </c>
      <c r="H200" s="59">
        <v>330.35</v>
      </c>
      <c r="I200" s="39">
        <v>1881.71</v>
      </c>
      <c r="J200" s="59">
        <v>404.15</v>
      </c>
      <c r="K200" s="39">
        <v>82.57</v>
      </c>
      <c r="L200" s="39">
        <v>32.119999999999997</v>
      </c>
      <c r="M200" s="39">
        <v>108.65</v>
      </c>
    </row>
    <row r="201" spans="1:13">
      <c r="A201" s="41" t="s">
        <v>418</v>
      </c>
      <c r="B201" s="112">
        <v>5137.8500000000004</v>
      </c>
      <c r="C201" s="39">
        <v>236.9</v>
      </c>
      <c r="D201" s="39">
        <v>117.46</v>
      </c>
      <c r="E201" s="39">
        <v>65.349999999999994</v>
      </c>
      <c r="F201" s="39">
        <v>953.95</v>
      </c>
      <c r="G201" s="58">
        <v>843.02</v>
      </c>
      <c r="H201" s="59">
        <v>368.11</v>
      </c>
      <c r="I201" s="39">
        <v>1922.99</v>
      </c>
      <c r="J201" s="59">
        <v>286.27999999999997</v>
      </c>
      <c r="K201" s="39">
        <v>62.03</v>
      </c>
      <c r="L201" s="39">
        <v>38.11</v>
      </c>
      <c r="M201" s="39">
        <v>128.54</v>
      </c>
    </row>
    <row r="202" spans="1:13">
      <c r="A202" s="41" t="s">
        <v>419</v>
      </c>
      <c r="B202" s="112">
        <v>5429.03</v>
      </c>
      <c r="C202" s="39">
        <v>224.3</v>
      </c>
      <c r="D202" s="39">
        <v>111.58</v>
      </c>
      <c r="E202" s="39">
        <v>67.48</v>
      </c>
      <c r="F202" s="39">
        <v>1041.67</v>
      </c>
      <c r="G202" s="58">
        <v>895.06</v>
      </c>
      <c r="H202" s="59">
        <v>396.87</v>
      </c>
      <c r="I202" s="39">
        <v>1919.46</v>
      </c>
      <c r="J202" s="59">
        <v>486.16</v>
      </c>
      <c r="K202" s="39">
        <v>29.43</v>
      </c>
      <c r="L202" s="39">
        <v>58.51</v>
      </c>
      <c r="M202" s="39">
        <v>116.13</v>
      </c>
    </row>
    <row r="203" spans="1:13">
      <c r="A203" s="41" t="s">
        <v>420</v>
      </c>
      <c r="B203" s="112">
        <v>5096.2700000000004</v>
      </c>
      <c r="C203" s="39">
        <v>223.35</v>
      </c>
      <c r="D203" s="39">
        <v>107.53</v>
      </c>
      <c r="E203" s="39">
        <v>56.58</v>
      </c>
      <c r="F203" s="39">
        <v>1048.25</v>
      </c>
      <c r="G203" s="58">
        <v>843.17</v>
      </c>
      <c r="H203" s="59">
        <v>201.07</v>
      </c>
      <c r="I203" s="39">
        <v>1828.86</v>
      </c>
      <c r="J203" s="59">
        <v>457.22</v>
      </c>
      <c r="K203" s="39">
        <v>43.76</v>
      </c>
      <c r="L203" s="39">
        <v>39.200000000000003</v>
      </c>
      <c r="M203" s="39">
        <v>112.16</v>
      </c>
    </row>
    <row r="204" spans="1:13">
      <c r="A204" s="41" t="s">
        <v>421</v>
      </c>
      <c r="B204" s="112">
        <v>5518.86</v>
      </c>
      <c r="C204" s="39">
        <v>213.77</v>
      </c>
      <c r="D204" s="39">
        <v>111.17</v>
      </c>
      <c r="E204" s="39">
        <v>74.739999999999995</v>
      </c>
      <c r="F204" s="39">
        <v>1073.0999999999999</v>
      </c>
      <c r="G204" s="58">
        <v>1045.3</v>
      </c>
      <c r="H204" s="59">
        <v>146.65</v>
      </c>
      <c r="I204" s="39">
        <v>1910.34</v>
      </c>
      <c r="J204" s="59">
        <v>493.03</v>
      </c>
      <c r="K204" s="39">
        <v>75.52</v>
      </c>
      <c r="L204" s="39">
        <v>51.03</v>
      </c>
      <c r="M204" s="39">
        <v>144.54</v>
      </c>
    </row>
    <row r="205" spans="1:13">
      <c r="A205" s="41" t="s">
        <v>422</v>
      </c>
      <c r="B205" s="112">
        <v>5181.18</v>
      </c>
      <c r="C205" s="39">
        <v>217.14</v>
      </c>
      <c r="D205" s="39">
        <v>120.18</v>
      </c>
      <c r="E205" s="39">
        <v>88.49</v>
      </c>
      <c r="F205" s="39">
        <v>997.08</v>
      </c>
      <c r="G205" s="58">
        <v>1009.02</v>
      </c>
      <c r="H205" s="59">
        <v>150.6</v>
      </c>
      <c r="I205" s="39">
        <v>1880.03</v>
      </c>
      <c r="J205" s="59">
        <v>434.4</v>
      </c>
      <c r="K205" s="39">
        <v>22.86</v>
      </c>
      <c r="L205" s="39">
        <v>35.590000000000003</v>
      </c>
      <c r="M205" s="39">
        <v>141.94999999999999</v>
      </c>
    </row>
    <row r="206" spans="1:13">
      <c r="A206" s="41" t="s">
        <v>423</v>
      </c>
      <c r="B206" s="112">
        <v>5548.51</v>
      </c>
      <c r="C206" s="39">
        <v>184.62</v>
      </c>
      <c r="D206" s="39">
        <v>84.53</v>
      </c>
      <c r="E206" s="39">
        <v>96.87</v>
      </c>
      <c r="F206" s="39">
        <v>1090.6400000000001</v>
      </c>
      <c r="G206" s="58">
        <v>1151.8699999999999</v>
      </c>
      <c r="H206" s="59">
        <v>165.9</v>
      </c>
      <c r="I206" s="39">
        <v>1963.09</v>
      </c>
      <c r="J206" s="59">
        <v>536.95000000000005</v>
      </c>
      <c r="K206" s="39">
        <v>35.61</v>
      </c>
      <c r="L206" s="39">
        <v>33.17</v>
      </c>
      <c r="M206" s="39">
        <v>128.85</v>
      </c>
    </row>
    <row r="207" spans="1:13">
      <c r="A207" s="41" t="s">
        <v>424</v>
      </c>
      <c r="B207" s="112">
        <v>5333.63</v>
      </c>
      <c r="C207" s="39">
        <v>206.12</v>
      </c>
      <c r="D207" s="39">
        <v>76.44</v>
      </c>
      <c r="E207" s="39">
        <v>31.51</v>
      </c>
      <c r="F207" s="39">
        <v>1015.35</v>
      </c>
      <c r="G207" s="58">
        <v>1119.4100000000001</v>
      </c>
      <c r="H207" s="59">
        <v>225.98</v>
      </c>
      <c r="I207" s="39">
        <v>1858.22</v>
      </c>
      <c r="J207" s="59">
        <v>486.51</v>
      </c>
      <c r="K207" s="39">
        <v>47.58</v>
      </c>
      <c r="L207" s="39">
        <v>33.61</v>
      </c>
      <c r="M207" s="39">
        <v>121.45</v>
      </c>
    </row>
    <row r="208" spans="1:13">
      <c r="A208" s="41" t="s">
        <v>425</v>
      </c>
      <c r="B208" s="112">
        <v>5382.58</v>
      </c>
      <c r="C208" s="39">
        <v>181.39</v>
      </c>
      <c r="D208" s="39">
        <v>91.98</v>
      </c>
      <c r="E208" s="39">
        <v>100.15</v>
      </c>
      <c r="F208" s="39">
        <v>1032.8900000000001</v>
      </c>
      <c r="G208" s="58">
        <v>976.49</v>
      </c>
      <c r="H208" s="59">
        <v>321.11</v>
      </c>
      <c r="I208" s="39">
        <v>1911.07</v>
      </c>
      <c r="J208" s="59">
        <v>430.34</v>
      </c>
      <c r="K208" s="39">
        <v>28.03</v>
      </c>
      <c r="L208" s="39">
        <v>36.86</v>
      </c>
      <c r="M208" s="39">
        <v>133.11000000000001</v>
      </c>
    </row>
    <row r="209" spans="1:13">
      <c r="A209" s="41" t="s">
        <v>426</v>
      </c>
      <c r="B209" s="112">
        <v>5330.14</v>
      </c>
      <c r="C209" s="39">
        <v>233.57</v>
      </c>
      <c r="D209" s="39">
        <v>112.32</v>
      </c>
      <c r="E209" s="39">
        <v>55.23</v>
      </c>
      <c r="F209" s="39">
        <v>1043.8599999999999</v>
      </c>
      <c r="G209" s="58">
        <v>747.24</v>
      </c>
      <c r="H209" s="59">
        <v>470.23</v>
      </c>
      <c r="I209" s="39">
        <v>2029.36</v>
      </c>
      <c r="J209" s="59">
        <v>393.13</v>
      </c>
      <c r="K209" s="39">
        <v>23.73</v>
      </c>
      <c r="L209" s="39">
        <v>29.5</v>
      </c>
      <c r="M209" s="39">
        <v>111.47</v>
      </c>
    </row>
    <row r="210" spans="1:13">
      <c r="A210" s="41" t="s">
        <v>427</v>
      </c>
      <c r="B210" s="112">
        <v>5412.4</v>
      </c>
      <c r="C210" s="39">
        <v>252</v>
      </c>
      <c r="D210" s="39">
        <v>126.99</v>
      </c>
      <c r="E210" s="39">
        <v>92.17</v>
      </c>
      <c r="F210" s="39">
        <v>1009.5</v>
      </c>
      <c r="G210" s="58">
        <v>928.56</v>
      </c>
      <c r="H210" s="59">
        <v>366.19</v>
      </c>
      <c r="I210" s="39">
        <v>2049.3000000000002</v>
      </c>
      <c r="J210" s="59">
        <v>348.31</v>
      </c>
      <c r="K210" s="39">
        <v>38.97</v>
      </c>
      <c r="L210" s="39">
        <v>21.83</v>
      </c>
      <c r="M210" s="39">
        <v>87.81</v>
      </c>
    </row>
    <row r="211" spans="1:13">
      <c r="A211" s="41" t="s">
        <v>428</v>
      </c>
      <c r="B211" s="112">
        <v>5202.82</v>
      </c>
      <c r="C211" s="39">
        <v>284.41000000000003</v>
      </c>
      <c r="D211" s="39">
        <v>128.82</v>
      </c>
      <c r="E211" s="39">
        <v>33.229999999999997</v>
      </c>
      <c r="F211" s="39">
        <v>969.78</v>
      </c>
      <c r="G211" s="58">
        <v>937.03</v>
      </c>
      <c r="H211" s="59">
        <v>424.27</v>
      </c>
      <c r="I211" s="39">
        <v>1711.2</v>
      </c>
      <c r="J211" s="59">
        <v>455.6</v>
      </c>
      <c r="K211" s="39">
        <v>48.06</v>
      </c>
      <c r="L211" s="39">
        <v>26.39</v>
      </c>
      <c r="M211" s="39">
        <v>76.180000000000007</v>
      </c>
    </row>
    <row r="212" spans="1:13">
      <c r="A212" s="41" t="s">
        <v>429</v>
      </c>
      <c r="B212" s="112">
        <v>5159.24</v>
      </c>
      <c r="C212" s="39">
        <v>331.87</v>
      </c>
      <c r="D212" s="39">
        <v>108.14</v>
      </c>
      <c r="E212" s="39">
        <v>70.86</v>
      </c>
      <c r="F212" s="39">
        <v>1018.05</v>
      </c>
      <c r="G212" s="58">
        <v>748.12</v>
      </c>
      <c r="H212" s="59">
        <v>407.44</v>
      </c>
      <c r="I212" s="39">
        <v>1972.07</v>
      </c>
      <c r="J212" s="59">
        <v>234.42</v>
      </c>
      <c r="K212" s="39">
        <v>50.28</v>
      </c>
      <c r="L212" s="39">
        <v>39.19</v>
      </c>
      <c r="M212" s="39">
        <v>106.16</v>
      </c>
    </row>
    <row r="213" spans="1:13">
      <c r="A213" s="41" t="s">
        <v>430</v>
      </c>
      <c r="B213" s="112">
        <v>5263.36</v>
      </c>
      <c r="C213" s="39">
        <v>286.95</v>
      </c>
      <c r="D213" s="39">
        <v>126.19</v>
      </c>
      <c r="E213" s="39">
        <v>87.64</v>
      </c>
      <c r="F213" s="39">
        <v>905.42</v>
      </c>
      <c r="G213" s="58">
        <v>892.77</v>
      </c>
      <c r="H213" s="59">
        <v>331.88</v>
      </c>
      <c r="I213" s="39">
        <v>1982.18</v>
      </c>
      <c r="J213" s="59">
        <v>333.59</v>
      </c>
      <c r="K213" s="39">
        <v>47.1</v>
      </c>
      <c r="L213" s="39">
        <v>35.53</v>
      </c>
      <c r="M213" s="39">
        <v>155.83000000000001</v>
      </c>
    </row>
    <row r="214" spans="1:13">
      <c r="A214" s="41" t="s">
        <v>431</v>
      </c>
      <c r="B214" s="112">
        <v>5713.05</v>
      </c>
      <c r="C214" s="39">
        <v>242.5</v>
      </c>
      <c r="D214" s="39">
        <v>123.93</v>
      </c>
      <c r="E214" s="39">
        <v>178.41</v>
      </c>
      <c r="F214" s="39">
        <v>1014.4</v>
      </c>
      <c r="G214" s="58">
        <v>933.77</v>
      </c>
      <c r="H214" s="59">
        <v>273.31</v>
      </c>
      <c r="I214" s="39">
        <v>1994.58</v>
      </c>
      <c r="J214" s="59">
        <v>657.23</v>
      </c>
      <c r="K214" s="39">
        <v>33.53</v>
      </c>
      <c r="L214" s="39">
        <v>34.1</v>
      </c>
      <c r="M214" s="39">
        <v>128.85</v>
      </c>
    </row>
    <row r="215" spans="1:13">
      <c r="A215" s="41" t="s">
        <v>432</v>
      </c>
      <c r="B215" s="112">
        <v>5389.95</v>
      </c>
      <c r="C215" s="39">
        <v>250.42</v>
      </c>
      <c r="D215" s="39">
        <v>122.14</v>
      </c>
      <c r="E215" s="39">
        <v>106.71</v>
      </c>
      <c r="F215" s="39">
        <v>1031.95</v>
      </c>
      <c r="G215" s="58">
        <v>978.71</v>
      </c>
      <c r="H215" s="59">
        <v>196.96</v>
      </c>
      <c r="I215" s="39">
        <v>1963.56</v>
      </c>
      <c r="J215" s="59">
        <v>504.88</v>
      </c>
      <c r="K215" s="39">
        <v>28.65</v>
      </c>
      <c r="L215" s="39">
        <v>30.79</v>
      </c>
      <c r="M215" s="39">
        <v>125.48</v>
      </c>
    </row>
    <row r="216" spans="1:13">
      <c r="A216" s="41" t="s">
        <v>433</v>
      </c>
      <c r="B216" s="112">
        <v>5220.18</v>
      </c>
      <c r="C216" s="39">
        <v>196.19</v>
      </c>
      <c r="D216" s="39">
        <v>123.73</v>
      </c>
      <c r="E216" s="39">
        <v>41.66</v>
      </c>
      <c r="F216" s="39">
        <v>1029.75</v>
      </c>
      <c r="G216" s="58">
        <v>845.97</v>
      </c>
      <c r="H216" s="59">
        <v>227.47</v>
      </c>
      <c r="I216" s="39">
        <v>2039.86</v>
      </c>
      <c r="J216" s="59">
        <v>439.09</v>
      </c>
      <c r="K216" s="39">
        <v>9.86</v>
      </c>
      <c r="L216" s="39">
        <v>39.57</v>
      </c>
      <c r="M216" s="39">
        <v>150.44999999999999</v>
      </c>
    </row>
    <row r="217" spans="1:13">
      <c r="A217" s="41" t="s">
        <v>434</v>
      </c>
      <c r="B217" s="112">
        <v>5349.37</v>
      </c>
      <c r="C217" s="39">
        <v>205.43</v>
      </c>
      <c r="D217" s="39">
        <v>119.29</v>
      </c>
      <c r="E217" s="39">
        <v>84.98</v>
      </c>
      <c r="F217" s="39">
        <v>1023.9</v>
      </c>
      <c r="G217" s="58">
        <v>1012.94</v>
      </c>
      <c r="H217" s="59">
        <v>105.68</v>
      </c>
      <c r="I217" s="39">
        <v>1928.78</v>
      </c>
      <c r="J217" s="59">
        <v>551.55999999999995</v>
      </c>
      <c r="K217" s="39">
        <v>30.79</v>
      </c>
      <c r="L217" s="39">
        <v>40.619999999999997</v>
      </c>
      <c r="M217" s="39">
        <v>152.80000000000001</v>
      </c>
    </row>
    <row r="218" spans="1:13">
      <c r="A218" s="41" t="s">
        <v>435</v>
      </c>
      <c r="B218" s="112">
        <v>5425.46</v>
      </c>
      <c r="C218" s="39">
        <v>231.21</v>
      </c>
      <c r="D218" s="39">
        <v>105.72</v>
      </c>
      <c r="E218" s="39">
        <v>73.3</v>
      </c>
      <c r="F218" s="39">
        <v>1029.02</v>
      </c>
      <c r="G218" s="58">
        <v>1058.3599999999999</v>
      </c>
      <c r="H218" s="59">
        <v>206.1</v>
      </c>
      <c r="I218" s="39">
        <v>1902.34</v>
      </c>
      <c r="J218" s="59">
        <v>532.64</v>
      </c>
      <c r="K218" s="39">
        <v>29.9</v>
      </c>
      <c r="L218" s="39">
        <v>32.99</v>
      </c>
      <c r="M218" s="39">
        <v>131.88</v>
      </c>
    </row>
    <row r="219" spans="1:13">
      <c r="A219" s="41" t="s">
        <v>436</v>
      </c>
      <c r="B219" s="112">
        <v>5493.1</v>
      </c>
      <c r="C219" s="39">
        <v>290.02</v>
      </c>
      <c r="D219" s="39">
        <v>84.65</v>
      </c>
      <c r="E219" s="39">
        <v>95.17</v>
      </c>
      <c r="F219" s="39">
        <v>1019.51</v>
      </c>
      <c r="G219" s="58">
        <v>1069.5899999999999</v>
      </c>
      <c r="H219" s="59">
        <v>203.03</v>
      </c>
      <c r="I219" s="39">
        <v>1805.09</v>
      </c>
      <c r="J219" s="59">
        <v>652.38</v>
      </c>
      <c r="K219" s="39">
        <v>33.71</v>
      </c>
      <c r="L219" s="39">
        <v>27.48</v>
      </c>
      <c r="M219" s="39">
        <v>130.85</v>
      </c>
    </row>
    <row r="220" spans="1:13">
      <c r="A220" s="41" t="s">
        <v>437</v>
      </c>
      <c r="B220" s="112">
        <v>5691.28</v>
      </c>
      <c r="C220" s="39">
        <v>311.2</v>
      </c>
      <c r="D220" s="39">
        <v>91.36</v>
      </c>
      <c r="E220" s="39">
        <v>278.05</v>
      </c>
      <c r="F220" s="39">
        <v>958.05</v>
      </c>
      <c r="G220" s="58">
        <v>907.89</v>
      </c>
      <c r="H220" s="59">
        <v>209.21</v>
      </c>
      <c r="I220" s="39">
        <v>1988.71</v>
      </c>
      <c r="J220" s="59">
        <v>571.85</v>
      </c>
      <c r="K220" s="39">
        <v>35.85</v>
      </c>
      <c r="L220" s="39">
        <v>33</v>
      </c>
      <c r="M220" s="39">
        <v>125</v>
      </c>
    </row>
    <row r="221" spans="1:13">
      <c r="A221" s="41" t="s">
        <v>438</v>
      </c>
      <c r="B221" s="112">
        <v>5309.71</v>
      </c>
      <c r="C221" s="39">
        <v>244.02</v>
      </c>
      <c r="D221" s="39">
        <v>128.97</v>
      </c>
      <c r="E221" s="39">
        <v>240.29</v>
      </c>
      <c r="F221" s="39">
        <v>963.43</v>
      </c>
      <c r="G221" s="58">
        <v>791.94</v>
      </c>
      <c r="H221" s="59">
        <v>200.46</v>
      </c>
      <c r="I221" s="39">
        <v>2098.5500000000002</v>
      </c>
      <c r="J221" s="59">
        <v>368.18</v>
      </c>
      <c r="K221" s="39">
        <v>34.86</v>
      </c>
      <c r="L221" s="39">
        <v>34.78</v>
      </c>
      <c r="M221" s="39">
        <v>107.3</v>
      </c>
    </row>
    <row r="222" spans="1:13">
      <c r="A222" s="41" t="s">
        <v>439</v>
      </c>
      <c r="B222" s="112">
        <v>5566.43</v>
      </c>
      <c r="C222" s="39">
        <v>295.88</v>
      </c>
      <c r="D222" s="39">
        <v>136.71</v>
      </c>
      <c r="E222" s="39">
        <v>277.87</v>
      </c>
      <c r="F222" s="39">
        <v>918.78</v>
      </c>
      <c r="G222" s="58">
        <v>1149.56</v>
      </c>
      <c r="H222" s="59">
        <v>167.99</v>
      </c>
      <c r="I222" s="39">
        <v>2018.9</v>
      </c>
      <c r="J222" s="59">
        <v>346.16</v>
      </c>
      <c r="K222" s="39">
        <v>37.5</v>
      </c>
      <c r="L222" s="39">
        <v>33.17</v>
      </c>
      <c r="M222" s="39">
        <v>73.5</v>
      </c>
    </row>
    <row r="223" spans="1:13">
      <c r="A223" s="41" t="s">
        <v>440</v>
      </c>
      <c r="B223" s="112">
        <v>5222.37</v>
      </c>
      <c r="C223" s="39">
        <v>295.66000000000003</v>
      </c>
      <c r="D223" s="39">
        <v>138.19</v>
      </c>
      <c r="E223" s="39">
        <v>174.89</v>
      </c>
      <c r="F223" s="39">
        <v>950.77</v>
      </c>
      <c r="G223" s="58">
        <v>892.6</v>
      </c>
      <c r="H223" s="59">
        <v>420.47</v>
      </c>
      <c r="I223" s="39">
        <v>1840.32</v>
      </c>
      <c r="J223" s="59">
        <v>476.77</v>
      </c>
      <c r="K223" s="39">
        <v>51.34</v>
      </c>
      <c r="L223" s="39">
        <v>34.99</v>
      </c>
      <c r="M223" s="39">
        <v>67.930000000000007</v>
      </c>
    </row>
    <row r="224" spans="1:13">
      <c r="A224" s="41" t="s">
        <v>441</v>
      </c>
      <c r="B224" s="112">
        <v>5357.49</v>
      </c>
      <c r="C224" s="39">
        <v>250.67</v>
      </c>
      <c r="D224" s="39">
        <v>154.86000000000001</v>
      </c>
      <c r="E224" s="39">
        <v>139.07</v>
      </c>
      <c r="F224" s="39">
        <v>961.01</v>
      </c>
      <c r="G224" s="58">
        <v>713.38</v>
      </c>
      <c r="H224" s="59">
        <v>426.04</v>
      </c>
      <c r="I224" s="39">
        <v>2033.99</v>
      </c>
      <c r="J224" s="59">
        <v>188.78</v>
      </c>
      <c r="K224" s="39">
        <v>40.770000000000003</v>
      </c>
      <c r="L224" s="39">
        <v>35.64</v>
      </c>
      <c r="M224" s="39">
        <v>95.73</v>
      </c>
    </row>
    <row r="225" spans="1:13">
      <c r="A225" s="41" t="s">
        <v>442</v>
      </c>
      <c r="B225" s="112">
        <v>5499.63</v>
      </c>
      <c r="C225" s="39">
        <v>272.63</v>
      </c>
      <c r="D225" s="39">
        <v>138.83000000000001</v>
      </c>
      <c r="E225" s="39">
        <v>93.93</v>
      </c>
      <c r="F225" s="39">
        <v>965.39</v>
      </c>
      <c r="G225" s="58">
        <v>930.24</v>
      </c>
      <c r="H225" s="59">
        <v>380.9</v>
      </c>
      <c r="I225" s="39">
        <v>2014.71</v>
      </c>
      <c r="J225" s="59">
        <v>280.97000000000003</v>
      </c>
      <c r="K225" s="39">
        <v>49.48</v>
      </c>
      <c r="L225" s="39">
        <v>25.99</v>
      </c>
      <c r="M225" s="39">
        <v>110.26</v>
      </c>
    </row>
    <row r="226" spans="1:13">
      <c r="A226" s="41" t="s">
        <v>443</v>
      </c>
      <c r="B226" s="112">
        <v>5485.79</v>
      </c>
      <c r="C226" s="39">
        <v>264.91000000000003</v>
      </c>
      <c r="D226" s="39">
        <v>134.88999999999999</v>
      </c>
      <c r="E226" s="39">
        <v>79.41</v>
      </c>
      <c r="F226" s="39">
        <v>988.8</v>
      </c>
      <c r="G226" s="58">
        <v>915.78</v>
      </c>
      <c r="H226" s="59">
        <v>280.83</v>
      </c>
      <c r="I226" s="39">
        <v>2056.84</v>
      </c>
      <c r="J226" s="59">
        <v>406.95</v>
      </c>
      <c r="K226" s="39">
        <v>35.78</v>
      </c>
      <c r="L226" s="39">
        <v>36.26</v>
      </c>
      <c r="M226" s="39">
        <v>117.19</v>
      </c>
    </row>
    <row r="227" spans="1:13">
      <c r="A227" s="41" t="s">
        <v>444</v>
      </c>
      <c r="B227" s="112">
        <v>5407.53</v>
      </c>
      <c r="C227" s="39">
        <v>234.35</v>
      </c>
      <c r="D227" s="39">
        <v>141.27000000000001</v>
      </c>
      <c r="E227" s="39">
        <v>138.27000000000001</v>
      </c>
      <c r="F227" s="39">
        <v>1026.0999999999999</v>
      </c>
      <c r="G227" s="58">
        <v>1014.11</v>
      </c>
      <c r="H227" s="59">
        <v>204.82</v>
      </c>
      <c r="I227" s="39">
        <v>1977.82</v>
      </c>
      <c r="J227" s="59">
        <v>714.21</v>
      </c>
      <c r="K227" s="39">
        <v>30.07</v>
      </c>
      <c r="L227" s="39">
        <v>31.72</v>
      </c>
      <c r="M227" s="39">
        <v>123.41</v>
      </c>
    </row>
    <row r="228" spans="1:13">
      <c r="A228" s="41" t="s">
        <v>445</v>
      </c>
      <c r="B228" s="112">
        <v>5645.77</v>
      </c>
      <c r="C228" s="39">
        <v>266.18</v>
      </c>
      <c r="D228" s="39">
        <v>124.37</v>
      </c>
      <c r="E228" s="39">
        <v>122.36</v>
      </c>
      <c r="F228" s="39">
        <v>1057.55</v>
      </c>
      <c r="G228" s="58">
        <v>958.11</v>
      </c>
      <c r="H228" s="59">
        <v>149.96</v>
      </c>
      <c r="I228" s="39">
        <v>2103.58</v>
      </c>
      <c r="J228" s="59">
        <v>520.07000000000005</v>
      </c>
      <c r="K228" s="39">
        <v>41.91</v>
      </c>
      <c r="L228" s="39">
        <v>30.17</v>
      </c>
      <c r="M228" s="39">
        <v>135.97</v>
      </c>
    </row>
    <row r="229" spans="1:13">
      <c r="A229" s="41" t="s">
        <v>446</v>
      </c>
      <c r="B229" s="112">
        <v>5552.71</v>
      </c>
      <c r="C229" s="39">
        <v>231.51</v>
      </c>
      <c r="D229" s="39">
        <v>145.41</v>
      </c>
      <c r="E229" s="39">
        <v>94.08</v>
      </c>
      <c r="F229" s="39">
        <v>990.99</v>
      </c>
      <c r="G229" s="58">
        <v>1115.43</v>
      </c>
      <c r="H229" s="59">
        <v>143.78</v>
      </c>
      <c r="I229" s="39">
        <v>2059.14</v>
      </c>
      <c r="J229" s="59">
        <v>581.64</v>
      </c>
      <c r="K229" s="39">
        <v>33.28</v>
      </c>
      <c r="L229" s="39">
        <v>44.72</v>
      </c>
      <c r="M229" s="39">
        <v>132.66999999999999</v>
      </c>
    </row>
    <row r="230" spans="1:13">
      <c r="A230" s="41" t="s">
        <v>447</v>
      </c>
      <c r="B230" s="112">
        <v>5575.47</v>
      </c>
      <c r="C230" s="39">
        <v>220.26</v>
      </c>
      <c r="D230" s="39">
        <v>124.29</v>
      </c>
      <c r="E230" s="39">
        <v>92.13</v>
      </c>
      <c r="F230" s="39">
        <v>1000.5</v>
      </c>
      <c r="G230" s="58">
        <v>1152.4100000000001</v>
      </c>
      <c r="H230" s="59">
        <v>184.22</v>
      </c>
      <c r="I230" s="39">
        <v>2064.17</v>
      </c>
      <c r="J230" s="59">
        <v>414.23</v>
      </c>
      <c r="K230" s="39">
        <v>35.03</v>
      </c>
      <c r="L230" s="39">
        <v>29.32</v>
      </c>
      <c r="M230" s="39">
        <v>133.59</v>
      </c>
    </row>
    <row r="231" spans="1:13">
      <c r="A231" s="41" t="s">
        <v>448</v>
      </c>
      <c r="B231" s="112">
        <v>5672.11</v>
      </c>
      <c r="C231" s="39">
        <v>279.70999999999998</v>
      </c>
      <c r="D231" s="39">
        <v>108.97</v>
      </c>
      <c r="E231" s="39">
        <v>84.77</v>
      </c>
      <c r="F231" s="39">
        <v>1022.44</v>
      </c>
      <c r="G231" s="58">
        <v>1049.8699999999999</v>
      </c>
      <c r="H231" s="59">
        <v>217.88</v>
      </c>
      <c r="I231" s="39">
        <v>1984.05</v>
      </c>
      <c r="J231" s="59">
        <v>721.27</v>
      </c>
      <c r="K231" s="39">
        <v>39.590000000000003</v>
      </c>
      <c r="L231" s="39">
        <v>38.43</v>
      </c>
      <c r="M231" s="39">
        <v>133.15</v>
      </c>
    </row>
    <row r="232" spans="1:13">
      <c r="A232" s="41" t="s">
        <v>449</v>
      </c>
      <c r="B232" s="112">
        <v>5653.52</v>
      </c>
      <c r="C232" s="39">
        <v>294.24</v>
      </c>
      <c r="D232" s="39">
        <v>141.51</v>
      </c>
      <c r="E232" s="39">
        <v>78.16</v>
      </c>
      <c r="F232" s="39">
        <v>990.26</v>
      </c>
      <c r="G232" s="58">
        <v>1014.73</v>
      </c>
      <c r="H232" s="59">
        <v>277.22000000000003</v>
      </c>
      <c r="I232" s="39">
        <v>2111.96</v>
      </c>
      <c r="J232" s="59">
        <v>467.63</v>
      </c>
      <c r="K232" s="39">
        <v>30.08</v>
      </c>
      <c r="L232" s="39">
        <v>38.99</v>
      </c>
      <c r="M232" s="39">
        <v>103.44</v>
      </c>
    </row>
    <row r="233" spans="1:13">
      <c r="A233" s="41" t="s">
        <v>450</v>
      </c>
      <c r="B233" s="112">
        <v>5504.43</v>
      </c>
      <c r="C233" s="39">
        <v>227.43</v>
      </c>
      <c r="D233" s="39">
        <v>145.30000000000001</v>
      </c>
      <c r="E233" s="39">
        <v>154.44999999999999</v>
      </c>
      <c r="F233" s="39">
        <v>997.57</v>
      </c>
      <c r="G233" s="58">
        <v>796.2</v>
      </c>
      <c r="H233" s="59">
        <v>355.26</v>
      </c>
      <c r="I233" s="39">
        <v>2153.88</v>
      </c>
      <c r="J233" s="59">
        <v>435.52</v>
      </c>
      <c r="K233" s="39">
        <v>23.1</v>
      </c>
      <c r="L233" s="39">
        <v>32.36</v>
      </c>
      <c r="M233" s="39">
        <v>98.89</v>
      </c>
    </row>
    <row r="234" spans="1:13">
      <c r="A234" s="41" t="s">
        <v>451</v>
      </c>
      <c r="B234" s="112">
        <v>5563.37</v>
      </c>
      <c r="C234" s="39">
        <v>222.94</v>
      </c>
      <c r="D234" s="39">
        <v>150.63</v>
      </c>
      <c r="E234" s="39">
        <v>89.07</v>
      </c>
      <c r="F234" s="39">
        <v>999.77</v>
      </c>
      <c r="G234" s="58">
        <v>946.56</v>
      </c>
      <c r="H234" s="59">
        <v>395.41</v>
      </c>
      <c r="I234" s="39">
        <v>2138.04</v>
      </c>
      <c r="J234" s="59">
        <v>429.39</v>
      </c>
      <c r="K234" s="39">
        <v>25.6</v>
      </c>
      <c r="L234" s="39">
        <v>28.96</v>
      </c>
      <c r="M234" s="39">
        <v>75.16</v>
      </c>
    </row>
    <row r="235" spans="1:13">
      <c r="A235" s="41" t="s">
        <v>452</v>
      </c>
      <c r="B235" s="112">
        <v>5272.42</v>
      </c>
      <c r="C235" s="39">
        <v>314.01</v>
      </c>
      <c r="D235" s="39">
        <v>146.22</v>
      </c>
      <c r="E235" s="39">
        <v>116.68</v>
      </c>
      <c r="F235" s="39">
        <v>942.72</v>
      </c>
      <c r="G235" s="58">
        <v>955.94</v>
      </c>
      <c r="H235" s="59">
        <v>262.48</v>
      </c>
      <c r="I235" s="39">
        <v>1801.47</v>
      </c>
      <c r="J235" s="59">
        <v>465.48</v>
      </c>
      <c r="K235" s="39">
        <v>27.11</v>
      </c>
      <c r="L235" s="39">
        <v>32.92</v>
      </c>
      <c r="M235" s="39">
        <v>87.78</v>
      </c>
    </row>
    <row r="236" spans="1:13">
      <c r="A236" s="41" t="s">
        <v>453</v>
      </c>
      <c r="B236" s="112">
        <v>5233.63</v>
      </c>
      <c r="C236" s="39">
        <v>222.23</v>
      </c>
      <c r="D236" s="39">
        <v>136.05000000000001</v>
      </c>
      <c r="E236" s="39">
        <v>94.83</v>
      </c>
      <c r="F236" s="39">
        <v>975.63</v>
      </c>
      <c r="G236" s="58">
        <v>852.44</v>
      </c>
      <c r="H236" s="59">
        <v>252.8</v>
      </c>
      <c r="I236" s="39">
        <v>2212.5700000000002</v>
      </c>
      <c r="J236" s="59">
        <v>246.75</v>
      </c>
      <c r="K236" s="39">
        <v>21.31</v>
      </c>
      <c r="L236" s="39">
        <v>35.29</v>
      </c>
      <c r="M236" s="39">
        <v>113.03</v>
      </c>
    </row>
    <row r="237" spans="1:13">
      <c r="A237" s="41" t="s">
        <v>454</v>
      </c>
      <c r="B237" s="112">
        <v>5458.58</v>
      </c>
      <c r="C237" s="39">
        <v>296.7</v>
      </c>
      <c r="D237" s="39">
        <v>158.93</v>
      </c>
      <c r="E237" s="39">
        <v>69.05</v>
      </c>
      <c r="F237" s="39">
        <v>896.65</v>
      </c>
      <c r="G237" s="58">
        <v>990.54</v>
      </c>
      <c r="H237" s="59">
        <v>333.76</v>
      </c>
      <c r="I237" s="39">
        <v>1934.22</v>
      </c>
      <c r="J237" s="59">
        <v>408.91</v>
      </c>
      <c r="K237" s="39">
        <v>48.35</v>
      </c>
      <c r="L237" s="39">
        <v>26.97</v>
      </c>
      <c r="M237" s="39">
        <v>155.31</v>
      </c>
    </row>
    <row r="238" spans="1:13">
      <c r="A238" s="41" t="s">
        <v>455</v>
      </c>
      <c r="B238" s="112">
        <v>5547.3</v>
      </c>
      <c r="C238" s="39">
        <v>286.36</v>
      </c>
      <c r="D238" s="39">
        <v>151.22</v>
      </c>
      <c r="E238" s="39">
        <v>83.48</v>
      </c>
      <c r="F238" s="39">
        <v>1010.74</v>
      </c>
      <c r="G238" s="58">
        <v>976.19</v>
      </c>
      <c r="H238" s="59">
        <v>252.03</v>
      </c>
      <c r="I238" s="39">
        <v>2195.8000000000002</v>
      </c>
      <c r="J238" s="59">
        <v>280.94</v>
      </c>
      <c r="K238" s="39">
        <v>64.709999999999994</v>
      </c>
      <c r="L238" s="39">
        <v>33.14</v>
      </c>
      <c r="M238" s="39">
        <v>121.37</v>
      </c>
    </row>
    <row r="239" spans="1:13">
      <c r="A239" s="41" t="s">
        <v>456</v>
      </c>
      <c r="B239" s="112">
        <v>5607.51</v>
      </c>
      <c r="C239" s="39">
        <v>205.54</v>
      </c>
      <c r="D239" s="39">
        <v>153.76</v>
      </c>
      <c r="E239" s="39">
        <v>106.02</v>
      </c>
      <c r="F239" s="39">
        <v>1049.96</v>
      </c>
      <c r="G239" s="58">
        <v>1091.04</v>
      </c>
      <c r="H239" s="59">
        <v>174.15</v>
      </c>
      <c r="I239" s="39">
        <v>1970.27</v>
      </c>
      <c r="J239" s="59">
        <v>553.04999999999995</v>
      </c>
      <c r="K239" s="39">
        <v>46.06</v>
      </c>
      <c r="L239" s="39">
        <v>37.22</v>
      </c>
      <c r="M239" s="39">
        <v>163.25</v>
      </c>
    </row>
    <row r="240" spans="1:13">
      <c r="A240" s="41" t="s">
        <v>457</v>
      </c>
      <c r="B240" s="112">
        <v>6013.11</v>
      </c>
      <c r="C240" s="39">
        <v>276.07</v>
      </c>
      <c r="D240" s="39">
        <v>130.62</v>
      </c>
      <c r="E240" s="39">
        <v>151.61000000000001</v>
      </c>
      <c r="F240" s="39">
        <v>1002.69</v>
      </c>
      <c r="G240" s="58">
        <v>1213.69</v>
      </c>
      <c r="H240" s="59">
        <v>143.69999999999999</v>
      </c>
      <c r="I240" s="39">
        <v>2113.64</v>
      </c>
      <c r="J240" s="59">
        <v>692.51</v>
      </c>
      <c r="K240" s="39">
        <v>29.94</v>
      </c>
      <c r="L240" s="39">
        <v>32.53</v>
      </c>
      <c r="M240" s="39">
        <v>164.73</v>
      </c>
    </row>
    <row r="241" spans="1:13">
      <c r="A241" s="41" t="s">
        <v>458</v>
      </c>
      <c r="B241" s="112">
        <v>5748.41</v>
      </c>
      <c r="C241" s="39">
        <v>245.82</v>
      </c>
      <c r="D241" s="39">
        <v>141.69999999999999</v>
      </c>
      <c r="E241" s="39">
        <v>126.16</v>
      </c>
      <c r="F241" s="39">
        <v>985.87</v>
      </c>
      <c r="G241" s="58">
        <v>1181.4100000000001</v>
      </c>
      <c r="H241" s="59">
        <v>93.8</v>
      </c>
      <c r="I241" s="39">
        <v>2103.58</v>
      </c>
      <c r="J241" s="59">
        <v>580.41</v>
      </c>
      <c r="K241" s="39">
        <v>44.75</v>
      </c>
      <c r="L241" s="39">
        <v>40.65</v>
      </c>
      <c r="M241" s="39">
        <v>144.52000000000001</v>
      </c>
    </row>
    <row r="242" spans="1:13">
      <c r="A242" s="41" t="s">
        <v>459</v>
      </c>
      <c r="B242" s="112">
        <v>5778.02</v>
      </c>
      <c r="C242" s="39">
        <v>316.98</v>
      </c>
      <c r="D242" s="39">
        <v>135.4</v>
      </c>
      <c r="E242" s="39">
        <v>126.6</v>
      </c>
      <c r="F242" s="39">
        <v>1010.01</v>
      </c>
      <c r="G242" s="58">
        <v>1164.0899999999999</v>
      </c>
      <c r="H242" s="59">
        <v>129.63999999999999</v>
      </c>
      <c r="I242" s="39">
        <v>2065.0100000000002</v>
      </c>
      <c r="J242" s="59">
        <v>537.11</v>
      </c>
      <c r="K242" s="39">
        <v>48.83</v>
      </c>
      <c r="L242" s="39">
        <v>34.64</v>
      </c>
      <c r="M242" s="39">
        <v>145.69</v>
      </c>
    </row>
    <row r="243" spans="1:13">
      <c r="A243" s="41" t="s">
        <v>460</v>
      </c>
      <c r="B243" s="112">
        <v>5833.52</v>
      </c>
      <c r="C243" s="39">
        <v>289.20999999999998</v>
      </c>
      <c r="D243" s="39">
        <v>113.93</v>
      </c>
      <c r="E243" s="39">
        <v>95.56</v>
      </c>
      <c r="F243" s="39">
        <v>976.36</v>
      </c>
      <c r="G243" s="58">
        <v>1121.24</v>
      </c>
      <c r="H243" s="59">
        <v>234.66</v>
      </c>
      <c r="I243" s="39">
        <v>2096.87</v>
      </c>
      <c r="J243" s="59">
        <v>574.5</v>
      </c>
      <c r="K243" s="39">
        <v>44.45</v>
      </c>
      <c r="L243" s="39">
        <v>36.020000000000003</v>
      </c>
      <c r="M243" s="39">
        <v>131.72</v>
      </c>
    </row>
    <row r="244" spans="1:13">
      <c r="A244" s="41" t="s">
        <v>461</v>
      </c>
      <c r="B244" s="112">
        <v>5677.66</v>
      </c>
      <c r="C244" s="39">
        <v>263.68</v>
      </c>
      <c r="D244" s="39">
        <v>139.19999999999999</v>
      </c>
      <c r="E244" s="39">
        <v>129.16999999999999</v>
      </c>
      <c r="F244" s="39">
        <v>953.69</v>
      </c>
      <c r="G244" s="58">
        <v>1076.4000000000001</v>
      </c>
      <c r="H244" s="59">
        <v>185.19</v>
      </c>
      <c r="I244" s="39">
        <v>2081.7800000000002</v>
      </c>
      <c r="J244" s="59">
        <v>525.98</v>
      </c>
      <c r="K244" s="39">
        <v>46.05</v>
      </c>
      <c r="L244" s="39">
        <v>39.49</v>
      </c>
      <c r="M244" s="39">
        <v>168.79</v>
      </c>
    </row>
    <row r="245" spans="1:13">
      <c r="A245" s="41" t="s">
        <v>462</v>
      </c>
      <c r="B245" s="112">
        <v>5679.98</v>
      </c>
      <c r="C245" s="39">
        <v>240.39</v>
      </c>
      <c r="D245" s="39">
        <v>131.1</v>
      </c>
      <c r="E245" s="39">
        <v>120.19</v>
      </c>
      <c r="F245" s="39">
        <v>1011.47</v>
      </c>
      <c r="G245" s="58">
        <v>914.07</v>
      </c>
      <c r="H245" s="59">
        <v>377.19</v>
      </c>
      <c r="I245" s="39">
        <v>2203.23</v>
      </c>
      <c r="J245" s="59">
        <v>396.22</v>
      </c>
      <c r="K245" s="39">
        <v>30.18</v>
      </c>
      <c r="L245" s="39">
        <v>29.45</v>
      </c>
      <c r="M245" s="39">
        <v>141.47999999999999</v>
      </c>
    </row>
    <row r="246" spans="1:13">
      <c r="A246" s="41" t="s">
        <v>463</v>
      </c>
      <c r="B246" s="112">
        <v>5609.96</v>
      </c>
      <c r="C246" s="39">
        <v>239.22</v>
      </c>
      <c r="D246" s="39">
        <v>129.41</v>
      </c>
      <c r="E246" s="39">
        <v>105.18</v>
      </c>
      <c r="F246" s="39">
        <v>977.62</v>
      </c>
      <c r="G246" s="58">
        <v>910.31</v>
      </c>
      <c r="H246" s="59">
        <v>346.84</v>
      </c>
      <c r="I246" s="39">
        <v>2197.48</v>
      </c>
      <c r="J246" s="59">
        <v>456.64</v>
      </c>
      <c r="K246" s="39">
        <v>42.16</v>
      </c>
      <c r="L246" s="39">
        <v>35.53</v>
      </c>
      <c r="M246" s="39">
        <v>94.16</v>
      </c>
    </row>
    <row r="247" spans="1:13">
      <c r="A247" s="41" t="s">
        <v>464</v>
      </c>
      <c r="B247" s="112">
        <v>5298.41</v>
      </c>
      <c r="C247" s="39">
        <v>309.14999999999998</v>
      </c>
      <c r="D247" s="39">
        <v>137.36000000000001</v>
      </c>
      <c r="E247" s="39">
        <v>130</v>
      </c>
      <c r="F247" s="39">
        <v>922.24</v>
      </c>
      <c r="G247" s="58">
        <v>978.81</v>
      </c>
      <c r="H247" s="59">
        <v>417.69</v>
      </c>
      <c r="I247" s="39">
        <v>1844.2</v>
      </c>
      <c r="J247" s="59">
        <v>299.39</v>
      </c>
      <c r="K247" s="39">
        <v>53.17</v>
      </c>
      <c r="L247" s="39">
        <v>20.82</v>
      </c>
      <c r="M247" s="39">
        <v>87.78</v>
      </c>
    </row>
    <row r="248" spans="1:13">
      <c r="A248" s="41" t="s">
        <v>465</v>
      </c>
      <c r="B248" s="112">
        <v>5300.5</v>
      </c>
      <c r="C248" s="39">
        <v>255.84</v>
      </c>
      <c r="D248" s="39">
        <v>109.89</v>
      </c>
      <c r="E248" s="39">
        <v>83.04</v>
      </c>
      <c r="F248" s="39">
        <v>949.3</v>
      </c>
      <c r="G248" s="58">
        <v>830.82</v>
      </c>
      <c r="H248" s="59">
        <v>422.25</v>
      </c>
      <c r="I248" s="39">
        <v>2147.62</v>
      </c>
      <c r="J248" s="59">
        <v>250.81</v>
      </c>
      <c r="K248" s="39">
        <v>46.76</v>
      </c>
      <c r="L248" s="39">
        <v>35.69</v>
      </c>
      <c r="M248" s="39">
        <v>104.98</v>
      </c>
    </row>
    <row r="249" spans="1:13">
      <c r="A249" s="41" t="s">
        <v>466</v>
      </c>
      <c r="B249" s="112">
        <v>5171.24</v>
      </c>
      <c r="C249" s="39">
        <v>287.58999999999997</v>
      </c>
      <c r="D249" s="39">
        <v>127.39</v>
      </c>
      <c r="E249" s="39">
        <v>126.19</v>
      </c>
      <c r="F249" s="39">
        <v>827.17</v>
      </c>
      <c r="G249" s="58">
        <v>946.34</v>
      </c>
      <c r="H249" s="59">
        <v>394.01</v>
      </c>
      <c r="I249" s="39">
        <v>1839.38</v>
      </c>
      <c r="J249" s="59">
        <v>349.37</v>
      </c>
      <c r="K249" s="39">
        <v>33.01</v>
      </c>
      <c r="L249" s="39">
        <v>34.96</v>
      </c>
      <c r="M249" s="39">
        <v>120.99</v>
      </c>
    </row>
    <row r="250" spans="1:13">
      <c r="A250" s="41" t="s">
        <v>467</v>
      </c>
      <c r="B250" s="112">
        <v>5742.2</v>
      </c>
      <c r="C250" s="39">
        <v>320.06</v>
      </c>
      <c r="D250" s="39">
        <v>127.39</v>
      </c>
      <c r="E250" s="39">
        <v>73.510000000000005</v>
      </c>
      <c r="F250" s="39">
        <v>977.1</v>
      </c>
      <c r="G250" s="58">
        <v>1047.3699999999999</v>
      </c>
      <c r="H250" s="59">
        <v>294.33999999999997</v>
      </c>
      <c r="I250" s="39">
        <v>2181.62</v>
      </c>
      <c r="J250" s="59">
        <v>453.85</v>
      </c>
      <c r="K250" s="39">
        <v>39.909999999999997</v>
      </c>
      <c r="L250" s="39">
        <v>24.87</v>
      </c>
      <c r="M250" s="39">
        <v>130.22</v>
      </c>
    </row>
    <row r="251" spans="1:13">
      <c r="A251" s="41" t="s">
        <v>468</v>
      </c>
      <c r="B251" s="112">
        <v>5655.89</v>
      </c>
      <c r="C251" s="39">
        <v>265.54000000000002</v>
      </c>
      <c r="D251" s="39">
        <v>121.97</v>
      </c>
      <c r="E251" s="39">
        <v>112.03</v>
      </c>
      <c r="F251" s="39">
        <v>982.95</v>
      </c>
      <c r="G251" s="58">
        <v>1039.58</v>
      </c>
      <c r="H251" s="59">
        <v>192.62</v>
      </c>
      <c r="I251" s="39">
        <v>2028.13</v>
      </c>
      <c r="J251" s="59">
        <v>570.58000000000004</v>
      </c>
      <c r="K251" s="39">
        <v>35.11</v>
      </c>
      <c r="L251" s="39">
        <v>35.78</v>
      </c>
      <c r="M251" s="39">
        <v>148.54</v>
      </c>
    </row>
    <row r="252" spans="1:13">
      <c r="A252" s="41" t="s">
        <v>469</v>
      </c>
      <c r="B252" s="112">
        <v>5624.12</v>
      </c>
      <c r="C252" s="39">
        <v>283.32</v>
      </c>
      <c r="D252" s="39">
        <v>117.11</v>
      </c>
      <c r="E252" s="39">
        <v>71.510000000000005</v>
      </c>
      <c r="F252" s="39">
        <v>1050.23</v>
      </c>
      <c r="G252" s="58">
        <v>1064.0899999999999</v>
      </c>
      <c r="H252" s="59">
        <v>122.8</v>
      </c>
      <c r="I252" s="39">
        <v>2201.1</v>
      </c>
      <c r="J252" s="59">
        <v>381.79</v>
      </c>
      <c r="K252" s="39">
        <v>33.130000000000003</v>
      </c>
      <c r="L252" s="39">
        <v>39.479999999999997</v>
      </c>
      <c r="M252" s="39">
        <v>149.52000000000001</v>
      </c>
    </row>
    <row r="253" spans="1:13">
      <c r="A253" s="41" t="s">
        <v>470</v>
      </c>
      <c r="B253" s="112">
        <v>5669.65</v>
      </c>
      <c r="C253" s="39">
        <v>288.18</v>
      </c>
      <c r="D253" s="39">
        <v>126.61</v>
      </c>
      <c r="E253" s="39">
        <v>91.91</v>
      </c>
      <c r="F253" s="39">
        <v>968.32</v>
      </c>
      <c r="G253" s="58">
        <v>1179.6600000000001</v>
      </c>
      <c r="H253" s="59">
        <v>118.32</v>
      </c>
      <c r="I253" s="39">
        <v>2050.64</v>
      </c>
      <c r="J253" s="59">
        <v>551.49</v>
      </c>
      <c r="K253" s="39">
        <v>43.4</v>
      </c>
      <c r="L253" s="39">
        <v>34.409999999999997</v>
      </c>
      <c r="M253" s="39">
        <v>159.97</v>
      </c>
    </row>
    <row r="254" spans="1:13">
      <c r="A254" s="41" t="s">
        <v>471</v>
      </c>
      <c r="B254" s="112">
        <v>5676.95</v>
      </c>
      <c r="C254" s="39">
        <v>221.25</v>
      </c>
      <c r="D254" s="39">
        <v>107.8</v>
      </c>
      <c r="E254" s="39">
        <v>98.24</v>
      </c>
      <c r="F254" s="39">
        <v>971.98</v>
      </c>
      <c r="G254" s="58">
        <v>1164.44</v>
      </c>
      <c r="H254" s="59">
        <v>172.59</v>
      </c>
      <c r="I254" s="39">
        <v>2042.88</v>
      </c>
      <c r="J254" s="59">
        <v>518.44000000000005</v>
      </c>
      <c r="K254" s="39">
        <v>65.77</v>
      </c>
      <c r="L254" s="39">
        <v>26.89</v>
      </c>
      <c r="M254" s="39">
        <v>171.93</v>
      </c>
    </row>
    <row r="255" spans="1:13">
      <c r="A255" s="41" t="s">
        <v>472</v>
      </c>
      <c r="B255" s="112">
        <v>5761.1</v>
      </c>
      <c r="C255" s="39">
        <v>261.20999999999998</v>
      </c>
      <c r="D255" s="39">
        <v>93.94</v>
      </c>
      <c r="E255" s="39">
        <v>106.98</v>
      </c>
      <c r="F255" s="39">
        <v>996.84</v>
      </c>
      <c r="G255" s="58">
        <v>1072.6099999999999</v>
      </c>
      <c r="H255" s="59">
        <v>308.52</v>
      </c>
      <c r="I255" s="39">
        <v>2078.16</v>
      </c>
      <c r="J255" s="59">
        <v>554.54</v>
      </c>
      <c r="K255" s="39">
        <v>36.53</v>
      </c>
      <c r="L255" s="39">
        <v>30.26</v>
      </c>
      <c r="M255" s="39">
        <v>135.24</v>
      </c>
    </row>
    <row r="256" spans="1:13">
      <c r="A256" s="41" t="s">
        <v>473</v>
      </c>
      <c r="B256" s="112">
        <v>5631.11</v>
      </c>
      <c r="C256" s="39">
        <v>222.13</v>
      </c>
      <c r="D256" s="39">
        <v>121.99</v>
      </c>
      <c r="E256" s="39">
        <v>91.96</v>
      </c>
      <c r="F256" s="39">
        <v>914.93</v>
      </c>
      <c r="G256" s="58">
        <v>1027.3599999999999</v>
      </c>
      <c r="H256" s="59">
        <v>348.88</v>
      </c>
      <c r="I256" s="39">
        <v>2009.53</v>
      </c>
      <c r="J256" s="59">
        <v>590.48</v>
      </c>
      <c r="K256" s="39">
        <v>53.3</v>
      </c>
      <c r="L256" s="39">
        <v>35.020000000000003</v>
      </c>
      <c r="M256" s="39">
        <v>154.09</v>
      </c>
    </row>
    <row r="257" spans="1:13">
      <c r="A257" s="41" t="s">
        <v>474</v>
      </c>
      <c r="B257" s="112">
        <v>5506.9</v>
      </c>
      <c r="C257" s="39">
        <v>204.1</v>
      </c>
      <c r="D257" s="39">
        <v>129.55000000000001</v>
      </c>
      <c r="E257" s="39">
        <v>97.83</v>
      </c>
      <c r="F257" s="39">
        <v>1056.81</v>
      </c>
      <c r="G257" s="58">
        <v>832.99</v>
      </c>
      <c r="H257" s="59">
        <v>435.89</v>
      </c>
      <c r="I257" s="39">
        <v>2239.96</v>
      </c>
      <c r="J257" s="59">
        <v>262.48</v>
      </c>
      <c r="K257" s="39">
        <v>36.26</v>
      </c>
      <c r="L257" s="39">
        <v>27.69</v>
      </c>
      <c r="M257" s="39">
        <v>128.44999999999999</v>
      </c>
    </row>
    <row r="258" spans="1:13">
      <c r="A258" s="41" t="s">
        <v>475</v>
      </c>
      <c r="B258" s="112">
        <v>5498.47</v>
      </c>
      <c r="C258" s="39">
        <v>246.32</v>
      </c>
      <c r="D258" s="39">
        <v>124.9</v>
      </c>
      <c r="E258" s="39">
        <v>97.59</v>
      </c>
      <c r="F258" s="39">
        <v>966.13</v>
      </c>
      <c r="G258" s="58">
        <v>1093.0899999999999</v>
      </c>
      <c r="H258" s="59">
        <v>261.5</v>
      </c>
      <c r="I258" s="39">
        <v>2139.9</v>
      </c>
      <c r="J258" s="59">
        <v>287.13</v>
      </c>
      <c r="K258" s="39">
        <v>30.22</v>
      </c>
      <c r="L258" s="39">
        <v>23.6</v>
      </c>
      <c r="M258" s="39">
        <v>109.75</v>
      </c>
    </row>
    <row r="259" spans="1:13">
      <c r="A259" s="41" t="s">
        <v>476</v>
      </c>
      <c r="B259" s="112">
        <v>5438.15</v>
      </c>
      <c r="C259" s="39">
        <v>251.76</v>
      </c>
      <c r="D259" s="39">
        <v>131.58000000000001</v>
      </c>
      <c r="E259" s="39">
        <v>112</v>
      </c>
      <c r="F259" s="39">
        <v>983.68</v>
      </c>
      <c r="G259" s="58">
        <v>963.12</v>
      </c>
      <c r="H259" s="59">
        <v>402.72</v>
      </c>
      <c r="I259" s="39">
        <v>1921.36</v>
      </c>
      <c r="J259" s="59">
        <v>386.78</v>
      </c>
      <c r="K259" s="39">
        <v>24.43</v>
      </c>
      <c r="L259" s="39">
        <v>33.340000000000003</v>
      </c>
      <c r="M259" s="39">
        <v>106.18</v>
      </c>
    </row>
    <row r="260" spans="1:13">
      <c r="A260" s="41" t="s">
        <v>477</v>
      </c>
      <c r="B260" s="112">
        <v>5112.66</v>
      </c>
      <c r="C260" s="39">
        <v>273.08999999999997</v>
      </c>
      <c r="D260" s="39">
        <v>92.57</v>
      </c>
      <c r="E260" s="39">
        <v>72.08</v>
      </c>
      <c r="F260" s="39">
        <v>941.26</v>
      </c>
      <c r="G260" s="58">
        <v>851.85</v>
      </c>
      <c r="H260" s="59">
        <v>332.9</v>
      </c>
      <c r="I260" s="39">
        <v>1959.03</v>
      </c>
      <c r="J260" s="59">
        <v>334.34</v>
      </c>
      <c r="K260" s="39">
        <v>17.84</v>
      </c>
      <c r="L260" s="39">
        <v>28.88</v>
      </c>
      <c r="M260" s="39">
        <v>124.33</v>
      </c>
    </row>
    <row r="261" spans="1:13">
      <c r="A261" s="41" t="s">
        <v>478</v>
      </c>
      <c r="B261" s="112">
        <v>5244.92</v>
      </c>
      <c r="C261" s="39">
        <v>285.42</v>
      </c>
      <c r="D261" s="39">
        <v>120.71</v>
      </c>
      <c r="E261" s="39">
        <v>114.74</v>
      </c>
      <c r="F261" s="39">
        <v>899.57</v>
      </c>
      <c r="G261" s="58">
        <v>1103.31</v>
      </c>
      <c r="H261" s="59">
        <v>247.45</v>
      </c>
      <c r="I261" s="39">
        <v>1852.17</v>
      </c>
      <c r="J261" s="59">
        <v>331</v>
      </c>
      <c r="K261" s="39">
        <v>15.79</v>
      </c>
      <c r="L261" s="39">
        <v>38.72</v>
      </c>
      <c r="M261" s="39">
        <v>168.64</v>
      </c>
    </row>
    <row r="262" spans="1:13">
      <c r="A262" s="41" t="s">
        <v>479</v>
      </c>
      <c r="B262" s="112">
        <v>5670.98</v>
      </c>
      <c r="C262" s="39">
        <v>251.5</v>
      </c>
      <c r="D262" s="39">
        <v>106.39</v>
      </c>
      <c r="E262" s="39">
        <v>119.72</v>
      </c>
      <c r="F262" s="39">
        <v>963.93</v>
      </c>
      <c r="G262" s="58">
        <v>1029.8800000000001</v>
      </c>
      <c r="H262" s="59">
        <v>270.95</v>
      </c>
      <c r="I262" s="39">
        <v>2107.39</v>
      </c>
      <c r="J262" s="59">
        <v>559.82000000000005</v>
      </c>
      <c r="K262" s="39">
        <v>16.309999999999999</v>
      </c>
      <c r="L262" s="39">
        <v>29.78</v>
      </c>
      <c r="M262" s="39">
        <v>160.72999999999999</v>
      </c>
    </row>
    <row r="263" spans="1:13">
      <c r="A263" s="41" t="s">
        <v>480</v>
      </c>
      <c r="B263" s="112">
        <v>5649.95</v>
      </c>
      <c r="C263" s="39">
        <v>329.84</v>
      </c>
      <c r="D263" s="39">
        <v>122.2</v>
      </c>
      <c r="E263" s="39">
        <v>138.36000000000001</v>
      </c>
      <c r="F263" s="39">
        <v>990.99</v>
      </c>
      <c r="G263" s="58">
        <v>1089.73</v>
      </c>
      <c r="H263" s="59">
        <v>206.26</v>
      </c>
      <c r="I263" s="39">
        <v>1912.94</v>
      </c>
      <c r="J263" s="59">
        <v>550.62</v>
      </c>
      <c r="K263" s="39">
        <v>14.65</v>
      </c>
      <c r="L263" s="39">
        <v>32.33</v>
      </c>
      <c r="M263" s="39">
        <v>140.38</v>
      </c>
    </row>
    <row r="264" spans="1:13">
      <c r="A264" s="41" t="s">
        <v>481</v>
      </c>
      <c r="B264" s="112">
        <v>5390.03</v>
      </c>
      <c r="C264" s="39">
        <v>222.42</v>
      </c>
      <c r="D264" s="39">
        <v>105.39</v>
      </c>
      <c r="E264" s="39">
        <v>104.77</v>
      </c>
      <c r="F264" s="39">
        <v>1026.0999999999999</v>
      </c>
      <c r="G264" s="58">
        <v>1114.21</v>
      </c>
      <c r="H264" s="59">
        <v>175.34</v>
      </c>
      <c r="I264" s="39">
        <v>2016.81</v>
      </c>
      <c r="J264" s="59">
        <v>363.38</v>
      </c>
      <c r="K264" s="39">
        <v>14.61</v>
      </c>
      <c r="L264" s="39">
        <v>32.33</v>
      </c>
      <c r="M264" s="39">
        <v>124.44</v>
      </c>
    </row>
    <row r="265" spans="1:13">
      <c r="A265" s="41" t="s">
        <v>482</v>
      </c>
      <c r="B265" s="112">
        <v>5320.98</v>
      </c>
      <c r="C265" s="39">
        <v>271.38</v>
      </c>
      <c r="D265" s="39">
        <v>119.55</v>
      </c>
      <c r="E265" s="39">
        <v>113.17</v>
      </c>
      <c r="F265" s="39">
        <v>955.89</v>
      </c>
      <c r="G265" s="58">
        <v>1055.49</v>
      </c>
      <c r="H265" s="59">
        <v>118.53</v>
      </c>
      <c r="I265" s="39">
        <v>1928.87</v>
      </c>
      <c r="J265" s="59">
        <v>461.33</v>
      </c>
      <c r="K265" s="39">
        <v>18.649999999999999</v>
      </c>
      <c r="L265" s="39">
        <v>27.86</v>
      </c>
      <c r="M265" s="39">
        <v>154.93</v>
      </c>
    </row>
    <row r="266" spans="1:13">
      <c r="A266" s="41" t="s">
        <v>483</v>
      </c>
      <c r="B266" s="112">
        <v>5161.04</v>
      </c>
      <c r="C266" s="39">
        <v>133.41</v>
      </c>
      <c r="D266" s="39">
        <v>63.48</v>
      </c>
      <c r="E266" s="39">
        <v>117.83</v>
      </c>
      <c r="F266" s="39">
        <v>1007.08</v>
      </c>
      <c r="G266" s="58">
        <v>888.29</v>
      </c>
      <c r="H266" s="59">
        <v>263.11</v>
      </c>
      <c r="I266" s="39">
        <v>2031.01</v>
      </c>
      <c r="J266" s="59">
        <v>414.27</v>
      </c>
      <c r="K266" s="39">
        <v>15.5</v>
      </c>
      <c r="L266" s="39">
        <v>25.89</v>
      </c>
      <c r="M266" s="39">
        <v>159.30000000000001</v>
      </c>
    </row>
    <row r="267" spans="1:13">
      <c r="A267" s="41" t="s">
        <v>484</v>
      </c>
      <c r="B267" s="112">
        <v>5474.81</v>
      </c>
      <c r="C267" s="39">
        <v>148.01</v>
      </c>
      <c r="D267" s="39">
        <v>31.06</v>
      </c>
      <c r="E267" s="39">
        <v>104.14</v>
      </c>
      <c r="F267" s="39">
        <v>992.45</v>
      </c>
      <c r="G267" s="58">
        <v>1158.32</v>
      </c>
      <c r="H267" s="59">
        <v>255.43</v>
      </c>
      <c r="I267" s="39">
        <v>1988.14</v>
      </c>
      <c r="J267" s="59">
        <v>513.99</v>
      </c>
      <c r="K267" s="39">
        <v>14.47</v>
      </c>
      <c r="L267" s="39">
        <v>29.52</v>
      </c>
      <c r="M267" s="39">
        <v>151.33000000000001</v>
      </c>
    </row>
    <row r="268" spans="1:13">
      <c r="A268" s="41" t="s">
        <v>485</v>
      </c>
      <c r="B268" s="112">
        <v>5411.37</v>
      </c>
      <c r="C268" s="39">
        <v>209.66</v>
      </c>
      <c r="D268" s="39">
        <v>25.72</v>
      </c>
      <c r="E268" s="39">
        <v>94.3</v>
      </c>
      <c r="F268" s="39">
        <v>974.9</v>
      </c>
      <c r="G268" s="58">
        <v>1019.23</v>
      </c>
      <c r="H268" s="59">
        <v>305.85000000000002</v>
      </c>
      <c r="I268" s="39">
        <v>2116.58</v>
      </c>
      <c r="J268" s="59">
        <v>419.88</v>
      </c>
      <c r="K268" s="39">
        <v>18.399999999999999</v>
      </c>
      <c r="L268" s="39">
        <v>30.18</v>
      </c>
      <c r="M268" s="39">
        <v>136.18</v>
      </c>
    </row>
    <row r="269" spans="1:13">
      <c r="A269" s="41" t="s">
        <v>486</v>
      </c>
      <c r="B269" s="112">
        <v>4762.79</v>
      </c>
      <c r="C269" s="39">
        <v>250.04</v>
      </c>
      <c r="D269" s="39">
        <v>39.69</v>
      </c>
      <c r="E269" s="39">
        <v>76.41</v>
      </c>
      <c r="F269" s="39">
        <v>997.57</v>
      </c>
      <c r="G269" s="58">
        <v>765.51</v>
      </c>
      <c r="H269" s="59">
        <v>348.99</v>
      </c>
      <c r="I269" s="39">
        <v>1641.19</v>
      </c>
      <c r="J269" s="59">
        <v>413.38</v>
      </c>
      <c r="K269" s="39">
        <v>21.09</v>
      </c>
      <c r="L269" s="39">
        <v>23.82</v>
      </c>
      <c r="M269" s="39">
        <v>133.16</v>
      </c>
    </row>
    <row r="270" spans="1:13">
      <c r="A270" s="41" t="s">
        <v>487</v>
      </c>
      <c r="B270" s="112">
        <v>5542</v>
      </c>
      <c r="C270" s="39">
        <v>269.11</v>
      </c>
      <c r="D270" s="39">
        <v>47.51</v>
      </c>
      <c r="E270" s="39">
        <v>98.9</v>
      </c>
      <c r="F270" s="39">
        <v>1040.72</v>
      </c>
      <c r="G270" s="58">
        <v>1032.69</v>
      </c>
      <c r="H270" s="59">
        <v>408.26</v>
      </c>
      <c r="I270" s="39">
        <v>2014.7</v>
      </c>
      <c r="J270" s="59">
        <v>422.28</v>
      </c>
      <c r="K270" s="39">
        <v>20.260000000000002</v>
      </c>
      <c r="L270" s="39">
        <v>25.52</v>
      </c>
      <c r="M270" s="39">
        <v>102.92</v>
      </c>
    </row>
    <row r="271" spans="1:13">
      <c r="A271" s="41" t="s">
        <v>488</v>
      </c>
      <c r="B271" s="112">
        <v>5338.93</v>
      </c>
      <c r="C271" s="39">
        <v>290.08999999999997</v>
      </c>
      <c r="D271" s="39">
        <v>92.92</v>
      </c>
      <c r="E271" s="39">
        <v>182.03</v>
      </c>
      <c r="F271" s="39">
        <v>937.46</v>
      </c>
      <c r="G271" s="58">
        <v>920.91</v>
      </c>
      <c r="H271" s="59">
        <v>444.76</v>
      </c>
      <c r="I271" s="39">
        <v>1943.73</v>
      </c>
      <c r="J271" s="59">
        <v>248.6</v>
      </c>
      <c r="K271" s="39">
        <v>89.24</v>
      </c>
      <c r="L271" s="39">
        <v>27.51</v>
      </c>
      <c r="M271" s="39">
        <v>98.05</v>
      </c>
    </row>
    <row r="272" spans="1:13">
      <c r="A272" s="41" t="s">
        <v>489</v>
      </c>
      <c r="B272" s="112">
        <v>5243.74</v>
      </c>
      <c r="C272" s="39">
        <v>258.41000000000003</v>
      </c>
      <c r="D272" s="39">
        <v>119.56</v>
      </c>
      <c r="E272" s="39">
        <v>166.06</v>
      </c>
      <c r="F272" s="39">
        <v>946.32</v>
      </c>
      <c r="G272" s="58">
        <v>947.43</v>
      </c>
      <c r="H272" s="59">
        <v>396.31</v>
      </c>
      <c r="I272" s="39">
        <v>1991.23</v>
      </c>
      <c r="J272" s="59">
        <v>200.54</v>
      </c>
      <c r="K272" s="39">
        <v>17.989999999999998</v>
      </c>
      <c r="L272" s="39">
        <v>22.56</v>
      </c>
      <c r="M272" s="39">
        <v>103.34</v>
      </c>
    </row>
    <row r="273" spans="1:13">
      <c r="A273" s="41" t="s">
        <v>490</v>
      </c>
      <c r="B273" s="112">
        <v>5207.24</v>
      </c>
      <c r="C273" s="39">
        <v>272.88</v>
      </c>
      <c r="D273" s="39">
        <v>98.83</v>
      </c>
      <c r="E273" s="39">
        <v>82.61</v>
      </c>
      <c r="F273" s="39">
        <v>941.06</v>
      </c>
      <c r="G273" s="58">
        <v>640.52</v>
      </c>
      <c r="H273" s="59">
        <v>537.51</v>
      </c>
      <c r="I273" s="39">
        <v>2052.3200000000002</v>
      </c>
      <c r="J273" s="59">
        <v>331.16</v>
      </c>
      <c r="K273" s="39">
        <v>25.53</v>
      </c>
      <c r="L273" s="39">
        <v>24.57</v>
      </c>
      <c r="M273" s="39">
        <v>134.83000000000001</v>
      </c>
    </row>
    <row r="274" spans="1:13">
      <c r="A274" s="41" t="s">
        <v>491</v>
      </c>
      <c r="B274" s="112">
        <v>3086.8</v>
      </c>
      <c r="C274" s="39">
        <v>200.71</v>
      </c>
      <c r="D274" s="39">
        <v>96.95</v>
      </c>
      <c r="E274" s="39">
        <v>75.599999999999994</v>
      </c>
      <c r="F274" s="39">
        <v>541.19000000000005</v>
      </c>
      <c r="G274" s="58">
        <v>227.53</v>
      </c>
      <c r="H274" s="59">
        <v>285.82</v>
      </c>
      <c r="I274" s="39">
        <v>1198.77</v>
      </c>
      <c r="J274" s="59">
        <v>276.75</v>
      </c>
      <c r="K274" s="39">
        <v>16.399999999999999</v>
      </c>
      <c r="L274" s="39">
        <v>20.85</v>
      </c>
      <c r="M274" s="39">
        <v>55.13</v>
      </c>
    </row>
    <row r="275" spans="1:13">
      <c r="A275" s="41" t="s">
        <v>492</v>
      </c>
      <c r="B275" s="112">
        <v>2753.31</v>
      </c>
      <c r="C275" s="39">
        <v>203.74</v>
      </c>
      <c r="D275" s="39">
        <v>86</v>
      </c>
      <c r="E275" s="39">
        <v>177.06</v>
      </c>
      <c r="F275" s="39">
        <v>304.14</v>
      </c>
      <c r="G275" s="58">
        <v>170.35</v>
      </c>
      <c r="H275" s="59">
        <v>325.74</v>
      </c>
      <c r="I275" s="39">
        <v>993.3</v>
      </c>
      <c r="J275" s="59">
        <v>307.06</v>
      </c>
      <c r="K275" s="39">
        <v>22.3</v>
      </c>
      <c r="L275" s="39">
        <v>15.92</v>
      </c>
      <c r="M275" s="39">
        <v>99.42</v>
      </c>
    </row>
    <row r="276" spans="1:13">
      <c r="A276" s="41" t="s">
        <v>493</v>
      </c>
      <c r="B276" s="112">
        <v>3372.7</v>
      </c>
      <c r="C276" s="39">
        <v>182.95</v>
      </c>
      <c r="D276" s="39">
        <v>94.09</v>
      </c>
      <c r="E276" s="39">
        <v>140.94</v>
      </c>
      <c r="F276" s="39">
        <v>639.76</v>
      </c>
      <c r="G276" s="58">
        <v>188.35</v>
      </c>
      <c r="H276" s="59">
        <v>127.62</v>
      </c>
      <c r="I276" s="39">
        <v>1320.18</v>
      </c>
      <c r="J276" s="59">
        <v>418.71</v>
      </c>
      <c r="K276" s="39">
        <v>17.29</v>
      </c>
      <c r="L276" s="39">
        <v>19.93</v>
      </c>
      <c r="M276" s="39">
        <v>164.19</v>
      </c>
    </row>
    <row r="277" spans="1:13">
      <c r="A277" s="41" t="s">
        <v>494</v>
      </c>
      <c r="B277" s="112">
        <v>4145.62</v>
      </c>
      <c r="C277" s="39">
        <v>214.94</v>
      </c>
      <c r="D277" s="39">
        <v>94.03</v>
      </c>
      <c r="E277" s="39">
        <v>132.41999999999999</v>
      </c>
      <c r="F277" s="39">
        <v>716.37</v>
      </c>
      <c r="G277" s="58">
        <v>294.89999999999998</v>
      </c>
      <c r="H277" s="59">
        <v>100.38</v>
      </c>
      <c r="I277" s="39">
        <v>1861.52</v>
      </c>
      <c r="J277" s="59">
        <v>441.02</v>
      </c>
      <c r="K277" s="39">
        <v>23.38</v>
      </c>
      <c r="L277" s="39">
        <v>25.91</v>
      </c>
      <c r="M277" s="39">
        <v>162.34</v>
      </c>
    </row>
    <row r="278" spans="1:13">
      <c r="A278" s="41" t="s">
        <v>495</v>
      </c>
      <c r="B278" s="112">
        <v>4238.55</v>
      </c>
      <c r="C278" s="39">
        <v>221.99</v>
      </c>
      <c r="D278" s="39">
        <v>62.58</v>
      </c>
      <c r="E278" s="39">
        <v>71.78</v>
      </c>
      <c r="F278" s="39">
        <v>858.66</v>
      </c>
      <c r="G278" s="58">
        <v>407.21</v>
      </c>
      <c r="H278" s="59">
        <v>57.6</v>
      </c>
      <c r="I278" s="39">
        <v>1795.69</v>
      </c>
      <c r="J278" s="59">
        <v>488.97</v>
      </c>
      <c r="K278" s="39">
        <v>16.75</v>
      </c>
      <c r="L278" s="39">
        <v>23.42</v>
      </c>
      <c r="M278" s="39">
        <v>164.34</v>
      </c>
    </row>
    <row r="279" spans="1:13">
      <c r="A279" s="41" t="s">
        <v>496</v>
      </c>
      <c r="B279" s="112">
        <v>4628.43</v>
      </c>
      <c r="C279" s="39">
        <v>210.15</v>
      </c>
      <c r="D279" s="39">
        <v>76.28</v>
      </c>
      <c r="E279" s="39">
        <v>133.27000000000001</v>
      </c>
      <c r="F279" s="39">
        <v>868.6</v>
      </c>
      <c r="G279" s="58">
        <v>395.09</v>
      </c>
      <c r="H279" s="59">
        <v>217.52</v>
      </c>
      <c r="I279" s="39">
        <v>1770.19</v>
      </c>
      <c r="J279" s="59">
        <v>657.08</v>
      </c>
      <c r="K279" s="39">
        <v>18.100000000000001</v>
      </c>
      <c r="L279" s="39">
        <v>29.29</v>
      </c>
      <c r="M279" s="39">
        <v>152.44</v>
      </c>
    </row>
    <row r="280" spans="1:13">
      <c r="A280" s="41" t="s">
        <v>497</v>
      </c>
      <c r="B280" s="112">
        <v>4460.2299999999996</v>
      </c>
      <c r="C280" s="39">
        <v>222.76</v>
      </c>
      <c r="D280" s="39">
        <v>106.89</v>
      </c>
      <c r="E280" s="39">
        <v>30.87</v>
      </c>
      <c r="F280" s="39">
        <v>896.9</v>
      </c>
      <c r="G280" s="58">
        <v>373.27</v>
      </c>
      <c r="H280" s="59">
        <v>270.83999999999997</v>
      </c>
      <c r="I280" s="39">
        <v>1807.76</v>
      </c>
      <c r="J280" s="59">
        <v>486.6</v>
      </c>
      <c r="K280" s="39">
        <v>23.45</v>
      </c>
      <c r="L280" s="39">
        <v>29.14</v>
      </c>
      <c r="M280" s="39">
        <v>163.47</v>
      </c>
    </row>
    <row r="281" spans="1:13">
      <c r="A281" s="41" t="s">
        <v>498</v>
      </c>
      <c r="B281" s="112">
        <v>4206.8500000000004</v>
      </c>
      <c r="C281" s="39">
        <v>219.86</v>
      </c>
      <c r="D281" s="39">
        <v>90.15</v>
      </c>
      <c r="E281" s="39">
        <v>32.22</v>
      </c>
      <c r="F281" s="39">
        <v>799.59</v>
      </c>
      <c r="G281" s="58">
        <v>344.28</v>
      </c>
      <c r="H281" s="59">
        <v>260.7</v>
      </c>
      <c r="I281" s="39">
        <v>1816.9</v>
      </c>
      <c r="J281" s="59">
        <v>390.51</v>
      </c>
      <c r="K281" s="39">
        <v>20</v>
      </c>
      <c r="L281" s="39">
        <v>26.14</v>
      </c>
      <c r="M281" s="39">
        <v>157.07</v>
      </c>
    </row>
    <row r="282" spans="1:13">
      <c r="A282" s="41" t="s">
        <v>499</v>
      </c>
      <c r="B282" s="112">
        <v>4061.74</v>
      </c>
      <c r="C282" s="39">
        <v>240</v>
      </c>
      <c r="D282" s="39">
        <v>96.43</v>
      </c>
      <c r="E282" s="39">
        <v>48.17</v>
      </c>
      <c r="F282" s="39">
        <v>691.61</v>
      </c>
      <c r="G282" s="58">
        <v>304.74</v>
      </c>
      <c r="H282" s="59">
        <v>443.88</v>
      </c>
      <c r="I282" s="39">
        <v>1731.7</v>
      </c>
      <c r="J282" s="59">
        <v>284.39999999999998</v>
      </c>
      <c r="K282" s="39">
        <v>20.36</v>
      </c>
      <c r="L282" s="39">
        <v>27.79</v>
      </c>
      <c r="M282" s="39">
        <v>116.27</v>
      </c>
    </row>
    <row r="283" spans="1:13">
      <c r="A283" s="41" t="s">
        <v>500</v>
      </c>
      <c r="B283" s="112">
        <v>3717.27</v>
      </c>
      <c r="C283" s="39">
        <v>234.87</v>
      </c>
      <c r="D283" s="39">
        <v>113.71</v>
      </c>
      <c r="E283" s="39">
        <v>11.77</v>
      </c>
      <c r="F283" s="39">
        <v>719.9</v>
      </c>
      <c r="G283" s="58">
        <v>254.14</v>
      </c>
      <c r="H283" s="59">
        <v>424.21</v>
      </c>
      <c r="I283" s="39">
        <v>1449.29</v>
      </c>
      <c r="J283" s="59">
        <v>309.99</v>
      </c>
      <c r="K283" s="39">
        <v>31.3</v>
      </c>
      <c r="L283" s="39">
        <v>20.079999999999998</v>
      </c>
      <c r="M283" s="39">
        <v>82.29</v>
      </c>
    </row>
    <row r="284" spans="1:13">
      <c r="A284" s="41" t="s">
        <v>501</v>
      </c>
      <c r="B284" s="112">
        <v>3588.04</v>
      </c>
      <c r="C284" s="39">
        <v>243.81</v>
      </c>
      <c r="D284" s="39">
        <v>104.21</v>
      </c>
      <c r="E284" s="39">
        <v>21.84</v>
      </c>
      <c r="F284" s="39">
        <v>524.6</v>
      </c>
      <c r="G284" s="58">
        <v>215.03</v>
      </c>
      <c r="H284" s="59">
        <v>424.04</v>
      </c>
      <c r="I284" s="39">
        <v>1531.81</v>
      </c>
      <c r="J284" s="59">
        <v>308.95</v>
      </c>
      <c r="K284" s="39">
        <v>29.07</v>
      </c>
      <c r="L284" s="39">
        <v>22.7</v>
      </c>
      <c r="M284" s="39">
        <v>112.71</v>
      </c>
    </row>
    <row r="285" spans="1:13">
      <c r="A285" s="41" t="s">
        <v>502</v>
      </c>
      <c r="B285" s="112">
        <v>3832.11</v>
      </c>
      <c r="C285" s="39">
        <v>261.11</v>
      </c>
      <c r="D285" s="39">
        <v>117.73</v>
      </c>
      <c r="E285" s="39">
        <v>21.36</v>
      </c>
      <c r="F285" s="39">
        <v>585.07000000000005</v>
      </c>
      <c r="G285" s="58">
        <v>259.24</v>
      </c>
      <c r="H285" s="59">
        <v>359.91</v>
      </c>
      <c r="I285" s="39">
        <v>1584.55</v>
      </c>
      <c r="J285" s="59">
        <v>362.81</v>
      </c>
      <c r="K285" s="39">
        <v>32.79</v>
      </c>
      <c r="L285" s="39">
        <v>27.12</v>
      </c>
      <c r="M285" s="39">
        <v>172.84</v>
      </c>
    </row>
    <row r="286" spans="1:13">
      <c r="A286" s="41" t="s">
        <v>503</v>
      </c>
      <c r="B286" s="112">
        <v>4181.8500000000004</v>
      </c>
      <c r="C286" s="39">
        <v>222.13</v>
      </c>
      <c r="D286" s="39">
        <v>56.23</v>
      </c>
      <c r="E286" s="39">
        <v>43.33</v>
      </c>
      <c r="F286" s="39">
        <v>777.34</v>
      </c>
      <c r="G286" s="58">
        <v>261.74</v>
      </c>
      <c r="H286" s="59">
        <v>319.08999999999997</v>
      </c>
      <c r="I286" s="39">
        <v>1749.74</v>
      </c>
      <c r="J286" s="59">
        <v>452.11</v>
      </c>
      <c r="K286" s="39">
        <v>30.31</v>
      </c>
      <c r="L286" s="39">
        <v>22.12</v>
      </c>
      <c r="M286" s="39">
        <v>189.27</v>
      </c>
    </row>
    <row r="287" spans="1:13">
      <c r="A287" s="41" t="s">
        <v>504</v>
      </c>
      <c r="B287" s="112">
        <v>4249.6099999999997</v>
      </c>
      <c r="C287" s="39">
        <v>198.3</v>
      </c>
      <c r="D287" s="39">
        <v>36.57</v>
      </c>
      <c r="E287" s="39">
        <v>15.08</v>
      </c>
      <c r="F287" s="39">
        <v>914.75</v>
      </c>
      <c r="G287" s="58">
        <v>273.14999999999998</v>
      </c>
      <c r="H287" s="59">
        <v>258.89</v>
      </c>
      <c r="I287" s="39">
        <v>1878.1</v>
      </c>
      <c r="J287" s="59">
        <v>404.66</v>
      </c>
      <c r="K287" s="39">
        <v>34.61</v>
      </c>
      <c r="L287" s="39">
        <v>26.18</v>
      </c>
      <c r="M287" s="39">
        <v>151.65</v>
      </c>
    </row>
    <row r="288" spans="1:13">
      <c r="A288" s="41" t="s">
        <v>522</v>
      </c>
      <c r="B288" s="112">
        <v>4332.45</v>
      </c>
      <c r="C288" s="39">
        <v>196.67</v>
      </c>
      <c r="D288" s="39">
        <v>32.42</v>
      </c>
      <c r="E288" s="39">
        <v>21.69</v>
      </c>
      <c r="F288" s="39">
        <v>959.79</v>
      </c>
      <c r="G288" s="58">
        <v>315.66000000000003</v>
      </c>
      <c r="H288" s="59">
        <v>147.54</v>
      </c>
      <c r="I288" s="39">
        <v>1928.43</v>
      </c>
      <c r="J288" s="59">
        <v>416.42</v>
      </c>
      <c r="K288" s="39">
        <v>24.94</v>
      </c>
      <c r="L288" s="39">
        <v>22.42</v>
      </c>
      <c r="M288" s="39">
        <v>188.99</v>
      </c>
    </row>
    <row r="289" spans="1:13">
      <c r="A289" s="41" t="s">
        <v>509</v>
      </c>
      <c r="B289" s="112">
        <v>4316.12</v>
      </c>
      <c r="C289" s="39">
        <v>209.77</v>
      </c>
      <c r="D289" s="39">
        <v>78.430000000000007</v>
      </c>
      <c r="E289" s="39">
        <v>2.48</v>
      </c>
      <c r="F289" s="39">
        <v>941.29</v>
      </c>
      <c r="G289" s="58">
        <v>392.3</v>
      </c>
      <c r="H289" s="59">
        <v>78.55</v>
      </c>
      <c r="I289" s="39">
        <v>1866.99</v>
      </c>
      <c r="J289" s="59">
        <v>488.36</v>
      </c>
      <c r="K289" s="39">
        <v>16.09</v>
      </c>
      <c r="L289" s="39">
        <v>25.6</v>
      </c>
      <c r="M289" s="39">
        <v>159.6</v>
      </c>
    </row>
    <row r="290" spans="1:13">
      <c r="A290" s="41" t="s">
        <v>508</v>
      </c>
      <c r="B290" s="112">
        <v>4425.3999999999996</v>
      </c>
      <c r="C290" s="39">
        <v>189.75</v>
      </c>
      <c r="D290" s="39">
        <v>91.71</v>
      </c>
      <c r="E290" s="39">
        <v>2.14</v>
      </c>
      <c r="F290" s="39">
        <v>963.42</v>
      </c>
      <c r="G290" s="58">
        <v>545.55999999999995</v>
      </c>
      <c r="H290" s="59">
        <v>50.28</v>
      </c>
      <c r="I290" s="39">
        <v>1975.9</v>
      </c>
      <c r="J290" s="59">
        <v>291.19</v>
      </c>
      <c r="K290" s="39">
        <v>35.26</v>
      </c>
      <c r="L290" s="39">
        <v>23.94</v>
      </c>
      <c r="M290" s="39">
        <v>182.09</v>
      </c>
    </row>
    <row r="291" spans="1:13" ht="17.25" customHeight="1">
      <c r="A291" s="60" t="s">
        <v>526</v>
      </c>
      <c r="B291" s="112">
        <v>4805.34</v>
      </c>
      <c r="C291" s="39">
        <v>195.54</v>
      </c>
      <c r="D291" s="39">
        <v>91.27</v>
      </c>
      <c r="E291" s="39">
        <v>8.9600000000000009</v>
      </c>
      <c r="F291" s="39">
        <v>959.92</v>
      </c>
      <c r="G291" s="58">
        <v>487.64</v>
      </c>
      <c r="H291" s="59">
        <v>259.98</v>
      </c>
      <c r="I291" s="39">
        <v>1872.11</v>
      </c>
      <c r="J291" s="59">
        <v>643.24</v>
      </c>
      <c r="K291" s="39">
        <v>23.4</v>
      </c>
      <c r="L291" s="39">
        <v>20.5</v>
      </c>
      <c r="M291" s="39">
        <v>167.62</v>
      </c>
    </row>
    <row r="292" spans="1:13" ht="15.75" customHeight="1">
      <c r="A292" s="60" t="s">
        <v>527</v>
      </c>
      <c r="B292" s="112">
        <v>4803.8100000000004</v>
      </c>
      <c r="C292" s="39">
        <v>221.07</v>
      </c>
      <c r="D292" s="39">
        <v>79.98</v>
      </c>
      <c r="E292" s="39">
        <v>1.9</v>
      </c>
      <c r="F292" s="39">
        <v>941.44</v>
      </c>
      <c r="G292" s="58">
        <v>572.23</v>
      </c>
      <c r="H292" s="59">
        <v>336.99</v>
      </c>
      <c r="I292" s="39">
        <v>1956.57</v>
      </c>
      <c r="J292" s="59">
        <v>417.78</v>
      </c>
      <c r="K292" s="39">
        <v>25.37</v>
      </c>
      <c r="L292" s="39">
        <v>39.270000000000003</v>
      </c>
      <c r="M292" s="39">
        <v>155.12</v>
      </c>
    </row>
    <row r="293" spans="1:13">
      <c r="A293" s="60" t="s">
        <v>528</v>
      </c>
      <c r="B293" s="112">
        <v>4701.3900000000003</v>
      </c>
      <c r="C293" s="39">
        <v>265.87</v>
      </c>
      <c r="D293" s="39">
        <v>65.34</v>
      </c>
      <c r="E293" s="39">
        <v>0.52</v>
      </c>
      <c r="F293" s="39">
        <v>924.92</v>
      </c>
      <c r="G293" s="58">
        <v>530.52</v>
      </c>
      <c r="H293" s="59">
        <v>297.06</v>
      </c>
      <c r="I293" s="39">
        <v>1946.17</v>
      </c>
      <c r="J293" s="59">
        <v>402.26</v>
      </c>
      <c r="K293" s="39">
        <v>25.54</v>
      </c>
      <c r="L293" s="39">
        <v>20.22</v>
      </c>
      <c r="M293" s="39">
        <v>164.05</v>
      </c>
    </row>
    <row r="294" spans="1:13">
      <c r="A294" s="60" t="s">
        <v>532</v>
      </c>
      <c r="B294" s="112">
        <v>4862.67</v>
      </c>
      <c r="C294" s="39">
        <v>262.92</v>
      </c>
      <c r="D294" s="39">
        <v>83.03</v>
      </c>
      <c r="E294" s="39">
        <v>3.76</v>
      </c>
      <c r="F294" s="39">
        <v>947.06</v>
      </c>
      <c r="G294" s="58">
        <v>715.73</v>
      </c>
      <c r="H294" s="59">
        <v>289.88</v>
      </c>
      <c r="I294" s="39">
        <v>1987.96</v>
      </c>
      <c r="J294" s="59">
        <v>342.94</v>
      </c>
      <c r="K294" s="39">
        <v>20.74</v>
      </c>
      <c r="L294" s="39">
        <v>24.23</v>
      </c>
      <c r="M294" s="39">
        <v>110.54</v>
      </c>
    </row>
    <row r="295" spans="1:13">
      <c r="A295" s="60" t="s">
        <v>545</v>
      </c>
      <c r="B295" s="112">
        <v>4171.38</v>
      </c>
      <c r="C295" s="39">
        <v>283.58</v>
      </c>
      <c r="D295" s="39">
        <v>63.38</v>
      </c>
      <c r="E295" s="39">
        <v>6.64</v>
      </c>
      <c r="F295" s="39">
        <v>843.81</v>
      </c>
      <c r="G295" s="58">
        <v>493.11</v>
      </c>
      <c r="H295" s="59">
        <v>375.4</v>
      </c>
      <c r="I295" s="39">
        <v>1591.75</v>
      </c>
      <c r="J295" s="59">
        <v>323.19</v>
      </c>
      <c r="K295" s="39">
        <v>21.86</v>
      </c>
      <c r="L295" s="39">
        <v>19.079999999999998</v>
      </c>
      <c r="M295" s="39">
        <v>97.64</v>
      </c>
    </row>
    <row r="296" spans="1:13">
      <c r="A296" s="60" t="s">
        <v>546</v>
      </c>
      <c r="B296" s="112">
        <v>4460.25</v>
      </c>
      <c r="C296" s="39">
        <v>273.61</v>
      </c>
      <c r="D296" s="39">
        <v>56.85</v>
      </c>
      <c r="E296" s="39">
        <v>4.1100000000000003</v>
      </c>
      <c r="F296" s="39">
        <v>867.86</v>
      </c>
      <c r="G296" s="58">
        <v>492.51</v>
      </c>
      <c r="H296" s="59">
        <v>390.49</v>
      </c>
      <c r="I296" s="39">
        <v>1862.54</v>
      </c>
      <c r="J296" s="59">
        <v>309.12</v>
      </c>
      <c r="K296" s="39">
        <v>14.02</v>
      </c>
      <c r="L296" s="39">
        <v>20.57</v>
      </c>
      <c r="M296" s="39">
        <v>111</v>
      </c>
    </row>
    <row r="297" spans="1:13">
      <c r="A297" s="60" t="s">
        <v>548</v>
      </c>
      <c r="B297" s="112">
        <v>4598.38</v>
      </c>
      <c r="C297" s="39">
        <v>291.32</v>
      </c>
      <c r="D297" s="39">
        <v>74.36</v>
      </c>
      <c r="E297" s="39">
        <v>2.5499999999999998</v>
      </c>
      <c r="F297" s="39">
        <v>857.74</v>
      </c>
      <c r="G297" s="58">
        <v>635.87</v>
      </c>
      <c r="H297" s="59">
        <v>217.07</v>
      </c>
      <c r="I297" s="39">
        <v>1939.11</v>
      </c>
      <c r="J297" s="59">
        <v>300</v>
      </c>
      <c r="K297" s="39">
        <v>20.41</v>
      </c>
      <c r="L297" s="39">
        <v>27.62</v>
      </c>
      <c r="M297" s="39">
        <v>168.07</v>
      </c>
    </row>
    <row r="298" spans="1:13">
      <c r="A298" s="60" t="s">
        <v>549</v>
      </c>
      <c r="B298" s="112">
        <v>4650.41</v>
      </c>
      <c r="C298" s="39">
        <v>230.38</v>
      </c>
      <c r="D298" s="39">
        <v>58.21</v>
      </c>
      <c r="E298" s="39">
        <v>11.03</v>
      </c>
      <c r="F298" s="39">
        <v>874.74</v>
      </c>
      <c r="G298" s="58">
        <v>834.27</v>
      </c>
      <c r="H298" s="59">
        <v>189.89</v>
      </c>
      <c r="I298" s="39">
        <v>1967.01</v>
      </c>
      <c r="J298" s="59">
        <v>252.85</v>
      </c>
      <c r="K298" s="39">
        <v>18.86</v>
      </c>
      <c r="L298" s="39">
        <v>35.450000000000003</v>
      </c>
      <c r="M298" s="39">
        <v>121.01</v>
      </c>
    </row>
    <row r="299" spans="1:13">
      <c r="A299" s="60" t="s">
        <v>550</v>
      </c>
      <c r="B299" s="112">
        <v>4811.87</v>
      </c>
      <c r="C299" s="39">
        <v>231.56</v>
      </c>
      <c r="D299" s="39">
        <v>56.08</v>
      </c>
      <c r="E299" s="39">
        <v>1.65</v>
      </c>
      <c r="F299" s="39">
        <v>974.74</v>
      </c>
      <c r="G299" s="58">
        <v>907.73</v>
      </c>
      <c r="H299" s="59">
        <v>152.18</v>
      </c>
      <c r="I299" s="39">
        <v>2039.03</v>
      </c>
      <c r="J299" s="59">
        <v>134.63</v>
      </c>
      <c r="K299" s="39">
        <v>67.69</v>
      </c>
      <c r="L299" s="39">
        <v>25.87</v>
      </c>
      <c r="M299" s="39">
        <v>162.30000000000001</v>
      </c>
    </row>
    <row r="300" spans="1:13">
      <c r="A300" s="60" t="s">
        <v>556</v>
      </c>
      <c r="B300" s="112">
        <v>4601.43</v>
      </c>
      <c r="C300" s="39">
        <v>185.35</v>
      </c>
      <c r="D300" s="39">
        <v>78.62</v>
      </c>
      <c r="E300" s="39">
        <v>6.17</v>
      </c>
      <c r="F300" s="39">
        <v>973.12</v>
      </c>
      <c r="G300" s="58">
        <v>872.53</v>
      </c>
      <c r="H300" s="59">
        <v>152.27000000000001</v>
      </c>
      <c r="I300" s="39">
        <v>1859.77</v>
      </c>
      <c r="J300" s="59">
        <v>246.27</v>
      </c>
      <c r="K300" s="39">
        <v>18.8</v>
      </c>
      <c r="L300" s="39">
        <v>29.61</v>
      </c>
      <c r="M300" s="39">
        <v>129.72</v>
      </c>
    </row>
    <row r="301" spans="1:13">
      <c r="A301" s="60" t="s">
        <v>557</v>
      </c>
      <c r="B301" s="112">
        <v>4581.26</v>
      </c>
      <c r="C301" s="39">
        <v>225.71</v>
      </c>
      <c r="D301" s="39">
        <v>73.989999999999995</v>
      </c>
      <c r="E301" s="39">
        <v>1.7</v>
      </c>
      <c r="F301" s="39">
        <v>885.29</v>
      </c>
      <c r="G301" s="58">
        <v>979.14</v>
      </c>
      <c r="H301" s="59">
        <v>83.55</v>
      </c>
      <c r="I301" s="39">
        <v>1845.72</v>
      </c>
      <c r="J301" s="59">
        <v>236.57</v>
      </c>
      <c r="K301" s="39">
        <v>25.86</v>
      </c>
      <c r="L301" s="39">
        <v>22.05</v>
      </c>
      <c r="M301" s="39">
        <v>132.65</v>
      </c>
    </row>
    <row r="302" spans="1:13">
      <c r="A302" s="60" t="s">
        <v>560</v>
      </c>
      <c r="B302" s="112">
        <v>4943.8900000000003</v>
      </c>
      <c r="C302" s="39">
        <v>225.87</v>
      </c>
      <c r="D302" s="39">
        <v>67.06</v>
      </c>
      <c r="E302" s="39">
        <v>1.19</v>
      </c>
      <c r="F302" s="39">
        <v>941.23</v>
      </c>
      <c r="G302" s="58">
        <v>1007.3</v>
      </c>
      <c r="H302" s="59">
        <v>136.19</v>
      </c>
      <c r="I302" s="39">
        <v>1948.21</v>
      </c>
      <c r="J302" s="59">
        <v>352.97</v>
      </c>
      <c r="K302" s="39">
        <v>21.92</v>
      </c>
      <c r="L302" s="39">
        <v>28.76</v>
      </c>
      <c r="M302" s="39">
        <v>140.86000000000001</v>
      </c>
    </row>
    <row r="303" spans="1:13">
      <c r="A303" s="60" t="s">
        <v>562</v>
      </c>
      <c r="B303" s="112">
        <v>4824.13</v>
      </c>
      <c r="C303" s="39">
        <v>209.19</v>
      </c>
      <c r="D303" s="39">
        <v>64.489999999999995</v>
      </c>
      <c r="E303" s="39">
        <v>4.8</v>
      </c>
      <c r="F303" s="39">
        <v>927.33</v>
      </c>
      <c r="G303" s="58">
        <v>914.36</v>
      </c>
      <c r="H303" s="59">
        <v>192.07</v>
      </c>
      <c r="I303" s="39">
        <v>2072.77</v>
      </c>
      <c r="J303" s="59">
        <v>195.26</v>
      </c>
      <c r="K303" s="39">
        <v>38.96</v>
      </c>
      <c r="L303" s="39">
        <v>18.73</v>
      </c>
      <c r="M303" s="39">
        <v>143.72</v>
      </c>
    </row>
    <row r="304" spans="1:13">
      <c r="A304" s="60" t="s">
        <v>563</v>
      </c>
      <c r="B304" s="112">
        <v>4881.12</v>
      </c>
      <c r="C304" s="39">
        <v>213.19</v>
      </c>
      <c r="D304" s="39">
        <v>56.44</v>
      </c>
      <c r="E304" s="39">
        <v>5.19</v>
      </c>
      <c r="F304" s="39">
        <v>955.47</v>
      </c>
      <c r="G304" s="58">
        <v>896.14</v>
      </c>
      <c r="H304" s="59">
        <v>252.12</v>
      </c>
      <c r="I304" s="39">
        <v>2028.27</v>
      </c>
      <c r="J304" s="59">
        <v>182.16</v>
      </c>
      <c r="K304" s="39">
        <v>18.64</v>
      </c>
      <c r="L304" s="39">
        <v>18.59</v>
      </c>
      <c r="M304" s="39">
        <v>130.85</v>
      </c>
    </row>
    <row r="305" spans="1:13">
      <c r="A305" s="60" t="s">
        <v>567</v>
      </c>
      <c r="B305" s="112">
        <v>4562.95</v>
      </c>
      <c r="C305" s="39">
        <v>193.82</v>
      </c>
      <c r="D305" s="39">
        <v>68.73</v>
      </c>
      <c r="E305" s="39">
        <v>1.96</v>
      </c>
      <c r="F305" s="39">
        <v>934.46</v>
      </c>
      <c r="G305" s="58">
        <v>742.97</v>
      </c>
      <c r="H305" s="59">
        <v>246.27</v>
      </c>
      <c r="I305" s="39">
        <v>1949.85</v>
      </c>
      <c r="J305" s="59">
        <v>184.54</v>
      </c>
      <c r="K305" s="39">
        <v>23.94</v>
      </c>
      <c r="L305" s="39">
        <v>14.69</v>
      </c>
      <c r="M305" s="39">
        <v>129.19</v>
      </c>
    </row>
    <row r="306" spans="1:13">
      <c r="A306" s="64" t="s">
        <v>583</v>
      </c>
      <c r="B306" s="112">
        <v>4802.8100000000004</v>
      </c>
      <c r="C306" s="39">
        <v>223.43</v>
      </c>
      <c r="D306" s="39">
        <v>67.38</v>
      </c>
      <c r="E306" s="39">
        <v>5.09</v>
      </c>
      <c r="F306" s="39">
        <v>931.5</v>
      </c>
      <c r="G306" s="58">
        <v>774.06</v>
      </c>
      <c r="H306" s="59">
        <v>386.98</v>
      </c>
      <c r="I306" s="39">
        <v>1844.71</v>
      </c>
      <c r="J306" s="59">
        <v>257.12</v>
      </c>
      <c r="K306" s="39">
        <v>14.78</v>
      </c>
      <c r="L306" s="39">
        <v>17.47</v>
      </c>
      <c r="M306" s="39">
        <v>96.45</v>
      </c>
    </row>
    <row r="307" spans="1:13">
      <c r="A307" s="64" t="s">
        <v>582</v>
      </c>
      <c r="B307" s="112">
        <v>4556.5</v>
      </c>
      <c r="C307" s="39">
        <v>258.48</v>
      </c>
      <c r="D307" s="39">
        <v>46.83</v>
      </c>
      <c r="E307" s="39">
        <v>4.8899999999999997</v>
      </c>
      <c r="F307" s="39">
        <v>930</v>
      </c>
      <c r="G307" s="58">
        <v>771.77</v>
      </c>
      <c r="H307" s="59">
        <v>339.41</v>
      </c>
      <c r="I307" s="39">
        <v>1839.97</v>
      </c>
      <c r="J307" s="59">
        <v>125.96</v>
      </c>
      <c r="K307" s="39">
        <v>17.600000000000001</v>
      </c>
      <c r="L307" s="39">
        <v>30.82</v>
      </c>
      <c r="M307" s="39">
        <v>103.74</v>
      </c>
    </row>
    <row r="308" spans="1:13">
      <c r="A308" s="64" t="s">
        <v>584</v>
      </c>
      <c r="B308" s="112">
        <v>4490.04</v>
      </c>
      <c r="C308" s="39">
        <v>234.2</v>
      </c>
      <c r="D308" s="39">
        <v>48.52</v>
      </c>
      <c r="E308" s="39">
        <v>3.2</v>
      </c>
      <c r="F308" s="39">
        <v>980.88</v>
      </c>
      <c r="G308" s="58">
        <v>744.83</v>
      </c>
      <c r="H308" s="59">
        <v>329.41</v>
      </c>
      <c r="I308" s="39">
        <v>1831.23</v>
      </c>
      <c r="J308" s="59">
        <v>112.73</v>
      </c>
      <c r="K308" s="39">
        <v>17.16</v>
      </c>
      <c r="L308" s="39">
        <v>21.2</v>
      </c>
      <c r="M308" s="39">
        <v>116.54</v>
      </c>
    </row>
    <row r="309" spans="1:13">
      <c r="A309" s="64" t="s">
        <v>586</v>
      </c>
      <c r="B309" s="112">
        <v>4757.22</v>
      </c>
      <c r="C309" s="39">
        <v>268.39999999999998</v>
      </c>
      <c r="D309" s="39">
        <v>59.24</v>
      </c>
      <c r="E309" s="39">
        <v>4.9000000000000004</v>
      </c>
      <c r="F309" s="39">
        <v>841.88</v>
      </c>
      <c r="G309" s="58">
        <v>759.85</v>
      </c>
      <c r="H309" s="59">
        <v>360.86</v>
      </c>
      <c r="I309" s="39">
        <v>1965.13</v>
      </c>
      <c r="J309" s="59">
        <v>256.57</v>
      </c>
      <c r="K309" s="39">
        <v>20.11</v>
      </c>
      <c r="L309" s="39">
        <v>22.86</v>
      </c>
      <c r="M309" s="39">
        <v>146.63</v>
      </c>
    </row>
    <row r="310" spans="1:13">
      <c r="A310" s="64" t="s">
        <v>589</v>
      </c>
      <c r="B310" s="112">
        <v>4401.03</v>
      </c>
      <c r="C310" s="39">
        <v>204.77</v>
      </c>
      <c r="D310" s="39">
        <v>50.9</v>
      </c>
      <c r="E310" s="39">
        <v>0.57999999999999996</v>
      </c>
      <c r="F310" s="39">
        <v>913.51</v>
      </c>
      <c r="G310" s="58">
        <v>878.24</v>
      </c>
      <c r="H310" s="59">
        <v>190.11</v>
      </c>
      <c r="I310" s="39">
        <v>1801.35</v>
      </c>
      <c r="J310" s="59">
        <v>167.24</v>
      </c>
      <c r="K310" s="39">
        <v>15.87</v>
      </c>
      <c r="L310" s="39">
        <v>19.47</v>
      </c>
      <c r="M310" s="39">
        <v>115.45</v>
      </c>
    </row>
    <row r="311" spans="1:13">
      <c r="A311" s="64" t="s">
        <v>591</v>
      </c>
      <c r="B311" s="112">
        <v>4872.6000000000004</v>
      </c>
      <c r="C311" s="39">
        <v>219.99</v>
      </c>
      <c r="D311" s="39">
        <v>59.87</v>
      </c>
      <c r="E311" s="39">
        <v>2.04</v>
      </c>
      <c r="F311" s="39">
        <v>969.62</v>
      </c>
      <c r="G311" s="58">
        <v>984.91</v>
      </c>
      <c r="H311" s="59">
        <v>186.57</v>
      </c>
      <c r="I311" s="39">
        <v>1962.28</v>
      </c>
      <c r="J311" s="59">
        <v>188.06</v>
      </c>
      <c r="K311" s="39">
        <v>17.670000000000002</v>
      </c>
      <c r="L311" s="39">
        <v>68.7</v>
      </c>
      <c r="M311" s="39">
        <v>124.61</v>
      </c>
    </row>
    <row r="312" spans="1:13">
      <c r="A312" s="64" t="s">
        <v>593</v>
      </c>
      <c r="B312" s="112">
        <v>5009.62</v>
      </c>
      <c r="C312" s="39">
        <v>198.09</v>
      </c>
      <c r="D312" s="39">
        <v>59.35</v>
      </c>
      <c r="E312" s="39">
        <v>11.18</v>
      </c>
      <c r="F312" s="39">
        <v>981.15</v>
      </c>
      <c r="G312" s="58">
        <v>1007.13</v>
      </c>
      <c r="H312" s="59">
        <v>199.51</v>
      </c>
      <c r="I312" s="39">
        <v>2122.7399999999998</v>
      </c>
      <c r="J312" s="59">
        <v>181.16</v>
      </c>
      <c r="K312" s="39">
        <v>13.72</v>
      </c>
      <c r="L312" s="39">
        <v>24.71</v>
      </c>
      <c r="M312" s="39">
        <v>152.24</v>
      </c>
    </row>
    <row r="313" spans="1:13">
      <c r="A313" s="64" t="s">
        <v>597</v>
      </c>
      <c r="B313" s="112">
        <v>4756.8</v>
      </c>
      <c r="C313" s="39">
        <v>157.28</v>
      </c>
      <c r="D313" s="39">
        <v>61.48</v>
      </c>
      <c r="E313" s="39">
        <v>7.89</v>
      </c>
      <c r="F313" s="39">
        <v>985.16</v>
      </c>
      <c r="G313" s="58">
        <v>1072.2</v>
      </c>
      <c r="H313" s="59">
        <v>147.25</v>
      </c>
      <c r="I313" s="39">
        <v>1896.32</v>
      </c>
      <c r="J313" s="59">
        <v>160.32</v>
      </c>
      <c r="K313" s="39">
        <v>39.630000000000003</v>
      </c>
      <c r="L313" s="39">
        <v>19.899999999999999</v>
      </c>
      <c r="M313" s="39">
        <v>157.21</v>
      </c>
    </row>
    <row r="314" spans="1:13">
      <c r="A314" s="64" t="s">
        <v>600</v>
      </c>
      <c r="B314" s="112">
        <v>4792.32</v>
      </c>
      <c r="C314" s="39">
        <v>148.31</v>
      </c>
      <c r="D314" s="39">
        <v>57.71</v>
      </c>
      <c r="E314" s="39">
        <v>3.51</v>
      </c>
      <c r="F314" s="39">
        <v>978.52</v>
      </c>
      <c r="G314" s="58">
        <v>1078.1500000000001</v>
      </c>
      <c r="H314" s="59">
        <v>152.97</v>
      </c>
      <c r="I314" s="39">
        <v>1869.76</v>
      </c>
      <c r="J314" s="59">
        <v>229.15</v>
      </c>
      <c r="K314" s="39">
        <v>19.100000000000001</v>
      </c>
      <c r="L314" s="39">
        <v>26.52</v>
      </c>
      <c r="M314" s="39">
        <v>142.03</v>
      </c>
    </row>
    <row r="315" spans="1:13">
      <c r="A315" s="64" t="s">
        <v>602</v>
      </c>
      <c r="B315" s="112">
        <v>4806.1899999999996</v>
      </c>
      <c r="C315" s="39">
        <v>174.42</v>
      </c>
      <c r="D315" s="39">
        <v>50.9</v>
      </c>
      <c r="E315" s="39">
        <v>9.9700000000000006</v>
      </c>
      <c r="F315" s="39">
        <v>992.28</v>
      </c>
      <c r="G315" s="58">
        <v>1025.57</v>
      </c>
      <c r="H315" s="59">
        <v>173.38</v>
      </c>
      <c r="I315" s="39">
        <v>1868.62</v>
      </c>
      <c r="J315" s="59">
        <v>220.52</v>
      </c>
      <c r="K315" s="39">
        <v>17.39</v>
      </c>
      <c r="L315" s="39">
        <v>21.82</v>
      </c>
      <c r="M315" s="39">
        <v>136.88</v>
      </c>
    </row>
    <row r="316" spans="1:13">
      <c r="A316" s="64" t="s">
        <v>606</v>
      </c>
      <c r="B316" s="112">
        <v>4859</v>
      </c>
      <c r="C316" s="39">
        <v>189.52</v>
      </c>
      <c r="D316" s="39">
        <v>63.17</v>
      </c>
      <c r="E316" s="39">
        <v>33.090000000000003</v>
      </c>
      <c r="F316" s="39">
        <v>988.54</v>
      </c>
      <c r="G316" s="58">
        <v>1028.8900000000001</v>
      </c>
      <c r="H316" s="59">
        <v>256.27999999999997</v>
      </c>
      <c r="I316" s="39">
        <v>1908.32</v>
      </c>
      <c r="J316" s="59">
        <v>186.22</v>
      </c>
      <c r="K316" s="39">
        <v>15.25</v>
      </c>
      <c r="L316" s="39">
        <v>19.989999999999998</v>
      </c>
      <c r="M316" s="39">
        <v>125.45</v>
      </c>
    </row>
    <row r="317" spans="1:13">
      <c r="A317" s="60" t="s">
        <v>608</v>
      </c>
      <c r="B317" s="112">
        <v>4761.17</v>
      </c>
      <c r="C317" s="39">
        <v>171.51</v>
      </c>
      <c r="D317" s="39">
        <v>57.52</v>
      </c>
      <c r="E317" s="39">
        <v>12.86</v>
      </c>
      <c r="F317" s="39">
        <v>946.5</v>
      </c>
      <c r="G317" s="58">
        <v>878.11</v>
      </c>
      <c r="H317" s="59">
        <v>300.06</v>
      </c>
      <c r="I317" s="39">
        <v>1928.21</v>
      </c>
      <c r="J317" s="59">
        <v>220.51</v>
      </c>
      <c r="K317" s="39">
        <v>17.03</v>
      </c>
      <c r="L317" s="39">
        <v>32.82</v>
      </c>
      <c r="M317" s="39">
        <v>135.19999999999999</v>
      </c>
    </row>
    <row r="318" spans="1:13">
      <c r="A318" s="60" t="s">
        <v>623</v>
      </c>
      <c r="B318" s="112">
        <v>4655.24</v>
      </c>
      <c r="C318" s="39">
        <v>235.14</v>
      </c>
      <c r="D318" s="39">
        <v>53.4</v>
      </c>
      <c r="E318" s="39">
        <v>1.7</v>
      </c>
      <c r="F318" s="39">
        <v>941.93</v>
      </c>
      <c r="G318" s="58">
        <v>847.72</v>
      </c>
      <c r="H318" s="59">
        <v>343.01</v>
      </c>
      <c r="I318" s="39">
        <v>1943.95</v>
      </c>
      <c r="J318" s="59">
        <v>136.5</v>
      </c>
      <c r="K318" s="39">
        <v>12.97</v>
      </c>
      <c r="L318" s="39">
        <v>17.09</v>
      </c>
      <c r="M318" s="39">
        <v>79.930000000000007</v>
      </c>
    </row>
    <row r="319" spans="1:13">
      <c r="A319" s="60" t="s">
        <v>635</v>
      </c>
      <c r="B319" s="112">
        <v>4563.3900000000003</v>
      </c>
      <c r="C319" s="39">
        <v>232.42</v>
      </c>
      <c r="D319" s="39">
        <v>50.54</v>
      </c>
      <c r="E319" s="39">
        <v>5.72</v>
      </c>
      <c r="F319" s="39">
        <v>948.36</v>
      </c>
      <c r="G319" s="58">
        <v>857.65</v>
      </c>
      <c r="H319" s="59">
        <v>357.72</v>
      </c>
      <c r="I319" s="39">
        <v>1755.91</v>
      </c>
      <c r="J319" s="59">
        <v>180.33</v>
      </c>
      <c r="K319" s="39">
        <v>19.72</v>
      </c>
      <c r="L319" s="39">
        <v>22.47</v>
      </c>
      <c r="M319" s="39">
        <v>79.03</v>
      </c>
    </row>
    <row r="320" spans="1:13">
      <c r="A320" s="60" t="s">
        <v>636</v>
      </c>
      <c r="B320" s="112">
        <v>4670.67</v>
      </c>
      <c r="C320" s="39">
        <v>188.91</v>
      </c>
      <c r="D320" s="39">
        <v>67.150000000000006</v>
      </c>
      <c r="E320" s="39">
        <v>3.89</v>
      </c>
      <c r="F320" s="39">
        <v>985.83</v>
      </c>
      <c r="G320" s="58">
        <v>809.7</v>
      </c>
      <c r="H320" s="59">
        <v>313.45</v>
      </c>
      <c r="I320" s="39">
        <v>1927.01</v>
      </c>
      <c r="J320" s="59">
        <v>157.06</v>
      </c>
      <c r="K320" s="39">
        <v>14.88</v>
      </c>
      <c r="L320" s="39">
        <v>13.59</v>
      </c>
      <c r="M320" s="39">
        <v>123.51</v>
      </c>
    </row>
    <row r="321" spans="1:15">
      <c r="A321" s="64" t="s">
        <v>638</v>
      </c>
      <c r="B321" s="112">
        <v>4584.1899999999996</v>
      </c>
      <c r="C321" s="39">
        <v>178.99</v>
      </c>
      <c r="D321" s="39">
        <v>82.42</v>
      </c>
      <c r="E321" s="39">
        <v>3.46</v>
      </c>
      <c r="F321" s="39">
        <v>907.23</v>
      </c>
      <c r="G321" s="58">
        <v>909.23</v>
      </c>
      <c r="H321" s="59">
        <v>307.83</v>
      </c>
      <c r="I321" s="39">
        <v>1776.34</v>
      </c>
      <c r="J321" s="59">
        <v>184.73</v>
      </c>
      <c r="K321" s="39">
        <v>36.25</v>
      </c>
      <c r="L321" s="39">
        <v>29.87</v>
      </c>
      <c r="M321" s="39">
        <v>107.01</v>
      </c>
    </row>
    <row r="322" spans="1:15">
      <c r="A322" s="60" t="s">
        <v>639</v>
      </c>
      <c r="B322" s="112">
        <v>4791.74</v>
      </c>
      <c r="C322" s="39">
        <v>223.28</v>
      </c>
      <c r="D322" s="39">
        <v>89.57</v>
      </c>
      <c r="E322" s="39">
        <v>3.46</v>
      </c>
      <c r="F322" s="39">
        <v>946.24</v>
      </c>
      <c r="G322" s="58">
        <v>973.05</v>
      </c>
      <c r="H322" s="59">
        <v>246.35</v>
      </c>
      <c r="I322" s="39">
        <v>1977.92</v>
      </c>
      <c r="J322" s="59">
        <v>131.91999999999999</v>
      </c>
      <c r="K322" s="39">
        <v>20.12</v>
      </c>
      <c r="L322" s="39">
        <v>19.809999999999999</v>
      </c>
      <c r="M322" s="39">
        <v>134.11000000000001</v>
      </c>
      <c r="O322" s="123"/>
    </row>
    <row r="323" spans="1:15">
      <c r="A323" s="60" t="s">
        <v>640</v>
      </c>
      <c r="B323" s="112">
        <v>4977.51</v>
      </c>
      <c r="C323" s="39">
        <v>213.99</v>
      </c>
      <c r="D323" s="39">
        <v>78.209999999999994</v>
      </c>
      <c r="E323" s="39">
        <v>5.0599999999999996</v>
      </c>
      <c r="F323" s="39">
        <v>1009.56</v>
      </c>
      <c r="G323" s="58">
        <v>1042.79</v>
      </c>
      <c r="H323" s="59">
        <v>170.08</v>
      </c>
      <c r="I323" s="39">
        <v>2024.23</v>
      </c>
      <c r="J323" s="59">
        <v>149.58000000000001</v>
      </c>
      <c r="K323" s="39">
        <v>18.36</v>
      </c>
      <c r="L323" s="39">
        <v>27.8</v>
      </c>
      <c r="M323" s="39">
        <v>111.47</v>
      </c>
      <c r="O323" s="132"/>
    </row>
    <row r="324" spans="1:15">
      <c r="A324" s="60" t="s">
        <v>642</v>
      </c>
      <c r="B324" s="112">
        <v>4886.79</v>
      </c>
      <c r="C324" s="39">
        <v>172.3</v>
      </c>
      <c r="D324" s="39">
        <v>89.59</v>
      </c>
      <c r="E324" s="39">
        <v>7.0000000000000007E-2</v>
      </c>
      <c r="F324" s="39">
        <v>1021.73</v>
      </c>
      <c r="G324" s="58">
        <v>1050.76</v>
      </c>
      <c r="H324" s="59">
        <v>154.61000000000001</v>
      </c>
      <c r="I324" s="39">
        <v>1969.94</v>
      </c>
      <c r="J324" s="59">
        <v>202.61</v>
      </c>
      <c r="K324" s="39">
        <v>13.39</v>
      </c>
      <c r="L324" s="39">
        <v>22.01</v>
      </c>
      <c r="M324" s="39">
        <v>146.88</v>
      </c>
    </row>
    <row r="325" spans="1:15">
      <c r="A325" s="60" t="s">
        <v>643</v>
      </c>
      <c r="B325" s="112">
        <v>5055.51</v>
      </c>
      <c r="C325" s="39">
        <v>177.98</v>
      </c>
      <c r="D325" s="39">
        <v>82.67</v>
      </c>
      <c r="E325" s="39">
        <v>6.43</v>
      </c>
      <c r="F325" s="39">
        <v>993.62</v>
      </c>
      <c r="G325" s="58">
        <v>1212.6199999999999</v>
      </c>
      <c r="H325" s="59">
        <v>163.83000000000001</v>
      </c>
      <c r="I325" s="39">
        <v>1973.38</v>
      </c>
      <c r="J325" s="59">
        <v>239.41</v>
      </c>
      <c r="K325" s="39">
        <v>18.48</v>
      </c>
      <c r="L325" s="39">
        <v>25.5</v>
      </c>
      <c r="M325" s="39">
        <v>127.69</v>
      </c>
      <c r="O325" s="124"/>
    </row>
    <row r="326" spans="1:15">
      <c r="A326" s="60" t="s">
        <v>647</v>
      </c>
      <c r="B326" s="112">
        <v>5052.34</v>
      </c>
      <c r="C326" s="39">
        <v>139.24</v>
      </c>
      <c r="D326" s="39">
        <v>76.94</v>
      </c>
      <c r="E326" s="39">
        <v>7.0000000000000007E-2</v>
      </c>
      <c r="F326" s="39">
        <v>986.63</v>
      </c>
      <c r="G326" s="58">
        <v>1133.1099999999999</v>
      </c>
      <c r="H326" s="59">
        <v>209.37</v>
      </c>
      <c r="I326" s="39">
        <v>2099.73</v>
      </c>
      <c r="J326" s="59">
        <v>188.62</v>
      </c>
      <c r="K326" s="39">
        <v>20.84</v>
      </c>
      <c r="L326" s="39">
        <v>25.01</v>
      </c>
      <c r="M326" s="39">
        <v>109.61</v>
      </c>
    </row>
    <row r="327" spans="1:15">
      <c r="A327" s="60" t="s">
        <v>648</v>
      </c>
      <c r="B327" s="112">
        <v>4802.1000000000004</v>
      </c>
      <c r="C327" s="39">
        <v>137.36000000000001</v>
      </c>
      <c r="D327" s="39">
        <v>64.069999999999993</v>
      </c>
      <c r="E327" s="39">
        <v>10.88</v>
      </c>
      <c r="F327" s="39">
        <v>1001.12</v>
      </c>
      <c r="G327" s="58">
        <v>1092.28</v>
      </c>
      <c r="H327" s="59">
        <v>288.18</v>
      </c>
      <c r="I327" s="39">
        <v>1811.1</v>
      </c>
      <c r="J327" s="59">
        <v>197.24</v>
      </c>
      <c r="K327" s="39">
        <v>19.149999999999999</v>
      </c>
      <c r="L327" s="39">
        <v>24.14</v>
      </c>
      <c r="M327" s="39">
        <v>113.72</v>
      </c>
    </row>
    <row r="328" spans="1:15">
      <c r="G328" s="123"/>
    </row>
    <row r="329" spans="1:15">
      <c r="G329" s="123"/>
    </row>
    <row r="330" spans="1:15" s="133" customFormat="1">
      <c r="A330" s="38"/>
      <c r="B330" s="38"/>
      <c r="C330" s="38"/>
      <c r="D330" s="38"/>
      <c r="E330" s="38"/>
      <c r="F330" s="38"/>
      <c r="G330" s="131"/>
      <c r="H330" s="38"/>
      <c r="I330" s="38"/>
      <c r="J330" s="38"/>
      <c r="K330" s="38"/>
      <c r="L330" s="38"/>
      <c r="M330" s="38"/>
    </row>
    <row r="331" spans="1:15">
      <c r="G331" s="123"/>
    </row>
    <row r="332" spans="1:15">
      <c r="A332" s="133"/>
      <c r="B332" s="134"/>
      <c r="C332" s="134"/>
      <c r="D332" s="134"/>
      <c r="E332" s="134"/>
      <c r="F332" s="134"/>
      <c r="G332" s="135"/>
      <c r="H332" s="134"/>
      <c r="I332" s="134"/>
      <c r="J332" s="134"/>
      <c r="K332" s="134"/>
      <c r="L332" s="134"/>
      <c r="M332" s="134"/>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45"/>
  <sheetViews>
    <sheetView workbookViewId="0">
      <selection activeCell="P21" sqref="P21"/>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2024</v>
      </c>
      <c r="R5" t="s">
        <v>50</v>
      </c>
    </row>
    <row r="6" spans="2:30" ht="13.5" thickBot="1">
      <c r="O6" s="9" t="s">
        <v>17</v>
      </c>
      <c r="P6" s="10">
        <v>9</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50">
        <v>28</v>
      </c>
      <c r="P9" s="6" t="str">
        <f>$R$5&amp;P$8&amp;$O9</f>
        <v>Annual!A28</v>
      </c>
      <c r="Q9" s="6" t="str">
        <f t="shared" ref="Q9:U13" si="0">$R$5&amp;Q$8&amp;$O9</f>
        <v>Annual!B28</v>
      </c>
      <c r="R9" s="6" t="str">
        <f t="shared" si="0"/>
        <v>Annual!C28</v>
      </c>
      <c r="S9" s="6" t="str">
        <f t="shared" si="0"/>
        <v>Annual!D28</v>
      </c>
      <c r="T9" s="6" t="str">
        <f t="shared" si="0"/>
        <v>Annual!E28</v>
      </c>
      <c r="U9" s="6" t="str">
        <f t="shared" si="0"/>
        <v>Annual!F28</v>
      </c>
      <c r="V9" s="6" t="str">
        <f t="shared" ref="V9:AD13" si="1">$R$5&amp;V$8&amp;$O9</f>
        <v>Annual!G28</v>
      </c>
      <c r="W9" s="6" t="str">
        <f t="shared" si="1"/>
        <v>Annual!H28</v>
      </c>
      <c r="X9" s="6" t="str">
        <f t="shared" si="1"/>
        <v>Annual!I28</v>
      </c>
      <c r="Y9" s="6" t="str">
        <f t="shared" si="1"/>
        <v>Annual!J28</v>
      </c>
      <c r="Z9" s="6" t="str">
        <f t="shared" si="1"/>
        <v>Annual!K28</v>
      </c>
      <c r="AA9" s="6" t="str">
        <f t="shared" si="1"/>
        <v>Annual!L28</v>
      </c>
      <c r="AB9" s="6" t="str">
        <f t="shared" si="1"/>
        <v>Annual!M28</v>
      </c>
      <c r="AC9" s="6" t="str">
        <f t="shared" si="1"/>
        <v>Annual!N28</v>
      </c>
      <c r="AD9" s="6" t="str">
        <f t="shared" si="1"/>
        <v>Annual!O28</v>
      </c>
    </row>
    <row r="10" spans="2:30">
      <c r="O10">
        <f>O9+1</f>
        <v>29</v>
      </c>
      <c r="P10" s="6" t="str">
        <f>$R$5&amp;P$8&amp;$O10</f>
        <v>Annual!A29</v>
      </c>
      <c r="Q10" s="6" t="str">
        <f t="shared" si="0"/>
        <v>Annual!B29</v>
      </c>
      <c r="R10" s="6" t="str">
        <f t="shared" si="0"/>
        <v>Annual!C29</v>
      </c>
      <c r="S10" s="6" t="str">
        <f t="shared" si="0"/>
        <v>Annual!D29</v>
      </c>
      <c r="T10" s="6" t="str">
        <f t="shared" si="0"/>
        <v>Annual!E29</v>
      </c>
      <c r="U10" s="6" t="str">
        <f t="shared" si="0"/>
        <v>Annual!F29</v>
      </c>
      <c r="V10" s="6" t="str">
        <f t="shared" si="1"/>
        <v>Annual!G29</v>
      </c>
      <c r="W10" s="6" t="str">
        <f t="shared" si="1"/>
        <v>Annual!H29</v>
      </c>
      <c r="X10" s="6" t="str">
        <f t="shared" si="1"/>
        <v>Annual!I29</v>
      </c>
      <c r="Y10" s="6" t="str">
        <f t="shared" si="1"/>
        <v>Annual!J29</v>
      </c>
      <c r="Z10" s="6" t="str">
        <f t="shared" si="1"/>
        <v>Annual!K29</v>
      </c>
      <c r="AA10" s="6" t="str">
        <f t="shared" si="1"/>
        <v>Annual!L29</v>
      </c>
      <c r="AB10" s="6" t="str">
        <f t="shared" si="1"/>
        <v>Annual!M29</v>
      </c>
      <c r="AC10" s="6" t="str">
        <f t="shared" si="1"/>
        <v>Annual!N29</v>
      </c>
      <c r="AD10" s="6" t="str">
        <f t="shared" si="1"/>
        <v>Annual!O29</v>
      </c>
    </row>
    <row r="11" spans="2:30">
      <c r="O11">
        <f>O10+1</f>
        <v>30</v>
      </c>
      <c r="P11" s="6" t="str">
        <f>$R$5&amp;P$8&amp;$O11</f>
        <v>Annual!A30</v>
      </c>
      <c r="Q11" s="6" t="str">
        <f t="shared" si="0"/>
        <v>Annual!B30</v>
      </c>
      <c r="R11" s="6" t="str">
        <f t="shared" si="0"/>
        <v>Annual!C30</v>
      </c>
      <c r="S11" s="6" t="str">
        <f t="shared" si="0"/>
        <v>Annual!D30</v>
      </c>
      <c r="T11" s="6" t="str">
        <f t="shared" si="0"/>
        <v>Annual!E30</v>
      </c>
      <c r="U11" s="6" t="str">
        <f t="shared" si="0"/>
        <v>Annual!F30</v>
      </c>
      <c r="V11" s="6" t="str">
        <f t="shared" si="1"/>
        <v>Annual!G30</v>
      </c>
      <c r="W11" s="6" t="str">
        <f t="shared" si="1"/>
        <v>Annual!H30</v>
      </c>
      <c r="X11" s="6" t="str">
        <f t="shared" si="1"/>
        <v>Annual!I30</v>
      </c>
      <c r="Y11" s="6" t="str">
        <f t="shared" si="1"/>
        <v>Annual!J30</v>
      </c>
      <c r="Z11" s="6" t="str">
        <f t="shared" si="1"/>
        <v>Annual!K30</v>
      </c>
      <c r="AA11" s="6" t="str">
        <f t="shared" si="1"/>
        <v>Annual!L30</v>
      </c>
      <c r="AB11" s="6" t="str">
        <f t="shared" si="1"/>
        <v>Annual!M30</v>
      </c>
      <c r="AC11" s="6" t="str">
        <f t="shared" si="1"/>
        <v>Annual!N30</v>
      </c>
      <c r="AD11" s="6" t="str">
        <f t="shared" si="1"/>
        <v>Annual!O30</v>
      </c>
    </row>
    <row r="12" spans="2:30">
      <c r="O12">
        <f>O11+1</f>
        <v>31</v>
      </c>
      <c r="P12" s="6" t="str">
        <f>$R$5&amp;P$8&amp;$O12</f>
        <v>Annual!A31</v>
      </c>
      <c r="Q12" s="6" t="str">
        <f t="shared" si="0"/>
        <v>Annual!B31</v>
      </c>
      <c r="R12" s="6" t="str">
        <f t="shared" si="0"/>
        <v>Annual!C31</v>
      </c>
      <c r="S12" s="6" t="str">
        <f t="shared" si="0"/>
        <v>Annual!D31</v>
      </c>
      <c r="T12" s="6" t="str">
        <f t="shared" si="0"/>
        <v>Annual!E31</v>
      </c>
      <c r="U12" s="6" t="str">
        <f t="shared" si="0"/>
        <v>Annual!F31</v>
      </c>
      <c r="V12" s="6" t="str">
        <f t="shared" si="1"/>
        <v>Annual!G31</v>
      </c>
      <c r="W12" s="6" t="str">
        <f t="shared" si="1"/>
        <v>Annual!H31</v>
      </c>
      <c r="X12" s="6" t="str">
        <f t="shared" si="1"/>
        <v>Annual!I31</v>
      </c>
      <c r="Y12" s="6" t="str">
        <f t="shared" si="1"/>
        <v>Annual!J31</v>
      </c>
      <c r="Z12" s="6" t="str">
        <f t="shared" si="1"/>
        <v>Annual!K31</v>
      </c>
      <c r="AA12" s="6" t="str">
        <f t="shared" si="1"/>
        <v>Annual!L31</v>
      </c>
      <c r="AB12" s="6" t="str">
        <f t="shared" si="1"/>
        <v>Annual!M31</v>
      </c>
      <c r="AC12" s="6" t="str">
        <f t="shared" si="1"/>
        <v>Annual!N31</v>
      </c>
      <c r="AD12" s="6" t="str">
        <f t="shared" si="1"/>
        <v>Annual!O31</v>
      </c>
    </row>
    <row r="13" spans="2:30">
      <c r="O13">
        <f>O12+1</f>
        <v>32</v>
      </c>
      <c r="P13" s="6" t="str">
        <f>$R$5&amp;P$8&amp;$O13</f>
        <v>Annual!A32</v>
      </c>
      <c r="Q13" s="6" t="str">
        <f t="shared" si="0"/>
        <v>Annual!B32</v>
      </c>
      <c r="R13" s="6" t="str">
        <f t="shared" si="0"/>
        <v>Annual!C32</v>
      </c>
      <c r="S13" s="6" t="str">
        <f t="shared" si="0"/>
        <v>Annual!D32</v>
      </c>
      <c r="T13" s="6" t="str">
        <f t="shared" si="0"/>
        <v>Annual!E32</v>
      </c>
      <c r="U13" s="6" t="str">
        <f t="shared" si="0"/>
        <v>Annual!F32</v>
      </c>
      <c r="V13" s="6" t="str">
        <f t="shared" si="1"/>
        <v>Annual!G32</v>
      </c>
      <c r="W13" s="6" t="str">
        <f t="shared" si="1"/>
        <v>Annual!H32</v>
      </c>
      <c r="X13" s="6" t="str">
        <f t="shared" si="1"/>
        <v>Annual!I32</v>
      </c>
      <c r="Y13" s="6" t="str">
        <f t="shared" si="1"/>
        <v>Annual!J32</v>
      </c>
      <c r="Z13" s="6" t="str">
        <f t="shared" si="1"/>
        <v>Annual!K32</v>
      </c>
      <c r="AA13" s="6" t="str">
        <f t="shared" si="1"/>
        <v>Annual!L32</v>
      </c>
      <c r="AB13" s="6" t="str">
        <f t="shared" si="1"/>
        <v>Annual!M32</v>
      </c>
      <c r="AC13" s="6" t="str">
        <f t="shared" si="1"/>
        <v>Annual!N32</v>
      </c>
      <c r="AD13" s="6" t="str">
        <f t="shared" si="1"/>
        <v>Annual!O32</v>
      </c>
    </row>
    <row r="16" spans="2:30">
      <c r="B16" s="12"/>
      <c r="C16" s="12"/>
      <c r="D16" s="12"/>
      <c r="R16" t="s">
        <v>49</v>
      </c>
    </row>
    <row r="17" spans="1:32">
      <c r="C17" s="4" t="s">
        <v>33</v>
      </c>
    </row>
    <row r="18" spans="1:32">
      <c r="C18" s="1"/>
      <c r="D18" s="2"/>
      <c r="E18" s="2"/>
      <c r="F18" s="16"/>
      <c r="G18" s="16"/>
      <c r="H18" s="141" t="s">
        <v>0</v>
      </c>
      <c r="I18" s="141"/>
      <c r="J18" s="16"/>
      <c r="K18" s="1"/>
      <c r="L18" s="1"/>
    </row>
    <row r="19" spans="1:32">
      <c r="C19" s="1"/>
      <c r="D19" s="2" t="s">
        <v>2</v>
      </c>
      <c r="E19" s="2"/>
      <c r="F19" s="1"/>
      <c r="G19" s="2"/>
      <c r="H19" s="2" t="s">
        <v>3</v>
      </c>
      <c r="I19" s="16"/>
      <c r="J19" s="141" t="s">
        <v>69</v>
      </c>
      <c r="K19" s="142"/>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50">
        <v>312</v>
      </c>
      <c r="Q20" s="6" t="str">
        <f t="shared" ref="Q20:AF35" si="2">$R$16&amp;Q$19&amp;$P20</f>
        <v>Month!A312</v>
      </c>
      <c r="R20" s="6" t="str">
        <f>$R$16&amp;R$19&amp;$P20</f>
        <v>Month!B312</v>
      </c>
      <c r="S20" s="6" t="str">
        <f t="shared" si="2"/>
        <v>Month!C312</v>
      </c>
      <c r="T20" s="6" t="str">
        <f t="shared" si="2"/>
        <v>Month!D312</v>
      </c>
      <c r="U20" s="6" t="str">
        <f t="shared" si="2"/>
        <v>Month!E312</v>
      </c>
      <c r="V20" s="6" t="str">
        <f t="shared" si="2"/>
        <v>Month!F312</v>
      </c>
      <c r="W20" s="6" t="str">
        <f t="shared" si="2"/>
        <v>Month!G312</v>
      </c>
      <c r="X20" s="6" t="str">
        <f t="shared" si="2"/>
        <v>Month!H312</v>
      </c>
      <c r="Y20" s="6" t="str">
        <f t="shared" si="2"/>
        <v>Month!I312</v>
      </c>
      <c r="Z20" s="6" t="str">
        <f t="shared" si="2"/>
        <v>Month!J312</v>
      </c>
      <c r="AA20" s="6" t="str">
        <f t="shared" si="2"/>
        <v>Month!K312</v>
      </c>
      <c r="AB20" s="6" t="str">
        <f t="shared" si="2"/>
        <v>Month!L312</v>
      </c>
      <c r="AC20" s="6" t="str">
        <f t="shared" si="2"/>
        <v>Month!M312</v>
      </c>
      <c r="AD20" s="6" t="str">
        <f t="shared" si="2"/>
        <v>Month!N312</v>
      </c>
      <c r="AE20" s="6" t="str">
        <f t="shared" si="2"/>
        <v>Month!O312</v>
      </c>
      <c r="AF20" s="6" t="str">
        <f t="shared" si="2"/>
        <v>Month!P312</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313</v>
      </c>
      <c r="Q21" s="6" t="str">
        <f t="shared" si="2"/>
        <v>Month!A313</v>
      </c>
      <c r="R21" s="6" t="str">
        <f t="shared" si="2"/>
        <v>Month!B313</v>
      </c>
      <c r="S21" s="6" t="str">
        <f t="shared" si="2"/>
        <v>Month!C313</v>
      </c>
      <c r="T21" s="6" t="str">
        <f t="shared" si="2"/>
        <v>Month!D313</v>
      </c>
      <c r="U21" s="6" t="str">
        <f t="shared" si="2"/>
        <v>Month!E313</v>
      </c>
      <c r="V21" s="6" t="str">
        <f t="shared" si="2"/>
        <v>Month!F313</v>
      </c>
      <c r="W21" s="6" t="str">
        <f t="shared" si="2"/>
        <v>Month!G313</v>
      </c>
      <c r="X21" s="6" t="str">
        <f t="shared" si="2"/>
        <v>Month!H313</v>
      </c>
      <c r="Y21" s="6" t="str">
        <f t="shared" si="2"/>
        <v>Month!I313</v>
      </c>
      <c r="Z21" s="6" t="str">
        <f t="shared" si="2"/>
        <v>Month!J313</v>
      </c>
      <c r="AA21" s="6" t="str">
        <f t="shared" si="2"/>
        <v>Month!K313</v>
      </c>
      <c r="AB21" s="6" t="str">
        <f t="shared" si="2"/>
        <v>Month!L313</v>
      </c>
      <c r="AC21" s="6" t="str">
        <f t="shared" si="2"/>
        <v>Month!M313</v>
      </c>
      <c r="AD21" s="6" t="str">
        <f t="shared" si="2"/>
        <v>Month!N313</v>
      </c>
      <c r="AE21" s="6" t="str">
        <f t="shared" si="2"/>
        <v>Month!O313</v>
      </c>
      <c r="AF21" s="6" t="str">
        <f t="shared" si="2"/>
        <v>Month!P313</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314</v>
      </c>
      <c r="Q22" s="6" t="str">
        <f t="shared" si="2"/>
        <v>Month!A314</v>
      </c>
      <c r="R22" s="6" t="str">
        <f t="shared" si="2"/>
        <v>Month!B314</v>
      </c>
      <c r="S22" s="6" t="str">
        <f t="shared" si="2"/>
        <v>Month!C314</v>
      </c>
      <c r="T22" s="6" t="str">
        <f>$R$16&amp;T$19&amp;$P22</f>
        <v>Month!D314</v>
      </c>
      <c r="U22" s="6" t="str">
        <f t="shared" si="2"/>
        <v>Month!E314</v>
      </c>
      <c r="V22" s="6" t="str">
        <f t="shared" si="2"/>
        <v>Month!F314</v>
      </c>
      <c r="W22" s="6" t="str">
        <f t="shared" si="2"/>
        <v>Month!G314</v>
      </c>
      <c r="X22" s="6" t="str">
        <f t="shared" si="2"/>
        <v>Month!H314</v>
      </c>
      <c r="Y22" s="6" t="str">
        <f t="shared" si="2"/>
        <v>Month!I314</v>
      </c>
      <c r="Z22" s="6" t="str">
        <f t="shared" si="2"/>
        <v>Month!J314</v>
      </c>
      <c r="AA22" s="6" t="str">
        <f t="shared" si="2"/>
        <v>Month!K314</v>
      </c>
      <c r="AB22" s="6" t="str">
        <f t="shared" si="2"/>
        <v>Month!L314</v>
      </c>
      <c r="AC22" s="6" t="str">
        <f t="shared" si="2"/>
        <v>Month!M314</v>
      </c>
      <c r="AD22" s="6" t="str">
        <f t="shared" si="2"/>
        <v>Month!N314</v>
      </c>
      <c r="AE22" s="6" t="str">
        <f t="shared" si="2"/>
        <v>Month!O314</v>
      </c>
      <c r="AF22" s="6" t="str">
        <f t="shared" si="2"/>
        <v>Month!P314</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315</v>
      </c>
      <c r="Q23" s="6" t="str">
        <f t="shared" si="2"/>
        <v>Month!A315</v>
      </c>
      <c r="R23" s="6" t="str">
        <f t="shared" si="2"/>
        <v>Month!B315</v>
      </c>
      <c r="S23" s="6" t="str">
        <f t="shared" si="2"/>
        <v>Month!C315</v>
      </c>
      <c r="T23" s="6" t="str">
        <f t="shared" si="2"/>
        <v>Month!D315</v>
      </c>
      <c r="U23" s="6" t="str">
        <f t="shared" si="2"/>
        <v>Month!E315</v>
      </c>
      <c r="V23" s="6" t="str">
        <f t="shared" si="2"/>
        <v>Month!F315</v>
      </c>
      <c r="W23" s="6" t="str">
        <f t="shared" si="2"/>
        <v>Month!G315</v>
      </c>
      <c r="X23" s="6" t="str">
        <f t="shared" si="2"/>
        <v>Month!H315</v>
      </c>
      <c r="Y23" s="6" t="str">
        <f t="shared" si="2"/>
        <v>Month!I315</v>
      </c>
      <c r="Z23" s="6" t="str">
        <f t="shared" si="2"/>
        <v>Month!J315</v>
      </c>
      <c r="AA23" s="6" t="str">
        <f t="shared" si="2"/>
        <v>Month!K315</v>
      </c>
      <c r="AB23" s="6" t="str">
        <f t="shared" si="2"/>
        <v>Month!L315</v>
      </c>
      <c r="AC23" s="6" t="str">
        <f t="shared" si="2"/>
        <v>Month!M315</v>
      </c>
      <c r="AD23" s="6" t="str">
        <f t="shared" si="2"/>
        <v>Month!N315</v>
      </c>
      <c r="AE23" s="6" t="str">
        <f t="shared" si="2"/>
        <v>Month!O315</v>
      </c>
      <c r="AF23" s="6" t="str">
        <f t="shared" si="2"/>
        <v>Month!P315</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316</v>
      </c>
      <c r="Q24" s="6" t="str">
        <f t="shared" si="2"/>
        <v>Month!A316</v>
      </c>
      <c r="R24" s="6" t="str">
        <f t="shared" si="2"/>
        <v>Month!B316</v>
      </c>
      <c r="S24" s="6" t="str">
        <f t="shared" si="2"/>
        <v>Month!C316</v>
      </c>
      <c r="T24" s="6" t="str">
        <f t="shared" si="2"/>
        <v>Month!D316</v>
      </c>
      <c r="U24" s="6" t="str">
        <f t="shared" si="2"/>
        <v>Month!E316</v>
      </c>
      <c r="V24" s="6" t="str">
        <f t="shared" si="2"/>
        <v>Month!F316</v>
      </c>
      <c r="W24" s="6" t="str">
        <f t="shared" si="2"/>
        <v>Month!G316</v>
      </c>
      <c r="X24" s="6" t="str">
        <f t="shared" si="2"/>
        <v>Month!H316</v>
      </c>
      <c r="Y24" s="6" t="str">
        <f t="shared" si="2"/>
        <v>Month!I316</v>
      </c>
      <c r="Z24" s="6" t="str">
        <f t="shared" si="2"/>
        <v>Month!J316</v>
      </c>
      <c r="AA24" s="6" t="str">
        <f t="shared" si="2"/>
        <v>Month!K316</v>
      </c>
      <c r="AB24" s="6" t="str">
        <f t="shared" si="2"/>
        <v>Month!L316</v>
      </c>
      <c r="AC24" s="6" t="str">
        <f t="shared" si="2"/>
        <v>Month!M316</v>
      </c>
      <c r="AD24" s="6" t="str">
        <f t="shared" si="2"/>
        <v>Month!N316</v>
      </c>
      <c r="AE24" s="6" t="str">
        <f t="shared" si="2"/>
        <v>Month!O316</v>
      </c>
      <c r="AF24" s="6" t="str">
        <f t="shared" si="2"/>
        <v>Month!P316</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317</v>
      </c>
      <c r="Q25" s="6" t="str">
        <f t="shared" si="2"/>
        <v>Month!A317</v>
      </c>
      <c r="R25" s="6" t="str">
        <f t="shared" si="2"/>
        <v>Month!B317</v>
      </c>
      <c r="S25" s="6" t="str">
        <f t="shared" si="2"/>
        <v>Month!C317</v>
      </c>
      <c r="T25" s="6" t="str">
        <f t="shared" si="2"/>
        <v>Month!D317</v>
      </c>
      <c r="U25" s="6" t="str">
        <f t="shared" si="2"/>
        <v>Month!E317</v>
      </c>
      <c r="V25" s="6" t="str">
        <f t="shared" si="2"/>
        <v>Month!F317</v>
      </c>
      <c r="W25" s="6" t="str">
        <f t="shared" si="2"/>
        <v>Month!G317</v>
      </c>
      <c r="X25" s="6" t="str">
        <f t="shared" si="2"/>
        <v>Month!H317</v>
      </c>
      <c r="Y25" s="6" t="str">
        <f t="shared" si="2"/>
        <v>Month!I317</v>
      </c>
      <c r="Z25" s="6" t="str">
        <f t="shared" si="2"/>
        <v>Month!J317</v>
      </c>
      <c r="AA25" s="6" t="str">
        <f t="shared" si="2"/>
        <v>Month!K317</v>
      </c>
      <c r="AB25" s="6" t="str">
        <f t="shared" si="2"/>
        <v>Month!L317</v>
      </c>
      <c r="AC25" s="6" t="str">
        <f t="shared" si="2"/>
        <v>Month!M317</v>
      </c>
      <c r="AD25" s="6" t="str">
        <f t="shared" si="2"/>
        <v>Month!N317</v>
      </c>
      <c r="AE25" s="6" t="str">
        <f t="shared" si="2"/>
        <v>Month!O317</v>
      </c>
      <c r="AF25" s="6" t="str">
        <f t="shared" si="2"/>
        <v>Month!P317</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318</v>
      </c>
      <c r="Q26" s="6" t="str">
        <f t="shared" si="2"/>
        <v>Month!A318</v>
      </c>
      <c r="R26" s="6" t="str">
        <f t="shared" si="2"/>
        <v>Month!B318</v>
      </c>
      <c r="S26" s="6" t="str">
        <f t="shared" si="2"/>
        <v>Month!C318</v>
      </c>
      <c r="T26" s="6" t="str">
        <f t="shared" si="2"/>
        <v>Month!D318</v>
      </c>
      <c r="U26" s="6" t="str">
        <f t="shared" si="2"/>
        <v>Month!E318</v>
      </c>
      <c r="V26" s="6" t="str">
        <f t="shared" si="2"/>
        <v>Month!F318</v>
      </c>
      <c r="W26" s="6" t="str">
        <f t="shared" si="2"/>
        <v>Month!G318</v>
      </c>
      <c r="X26" s="6" t="str">
        <f t="shared" si="2"/>
        <v>Month!H318</v>
      </c>
      <c r="Y26" s="6" t="str">
        <f t="shared" si="2"/>
        <v>Month!I318</v>
      </c>
      <c r="Z26" s="6" t="str">
        <f t="shared" si="2"/>
        <v>Month!J318</v>
      </c>
      <c r="AA26" s="6" t="str">
        <f t="shared" si="2"/>
        <v>Month!K318</v>
      </c>
      <c r="AB26" s="6" t="str">
        <f t="shared" si="2"/>
        <v>Month!L318</v>
      </c>
      <c r="AC26" s="6" t="str">
        <f t="shared" si="2"/>
        <v>Month!M318</v>
      </c>
      <c r="AD26" s="6" t="str">
        <f t="shared" si="2"/>
        <v>Month!N318</v>
      </c>
      <c r="AE26" s="6" t="str">
        <f t="shared" si="2"/>
        <v>Month!O318</v>
      </c>
      <c r="AF26" s="6" t="str">
        <f t="shared" si="2"/>
        <v>Month!P318</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319</v>
      </c>
      <c r="Q27" s="6" t="str">
        <f t="shared" si="2"/>
        <v>Month!A319</v>
      </c>
      <c r="R27" s="6" t="str">
        <f t="shared" si="2"/>
        <v>Month!B319</v>
      </c>
      <c r="S27" s="6" t="str">
        <f t="shared" si="2"/>
        <v>Month!C319</v>
      </c>
      <c r="T27" s="6" t="str">
        <f t="shared" si="2"/>
        <v>Month!D319</v>
      </c>
      <c r="U27" s="6" t="str">
        <f t="shared" si="2"/>
        <v>Month!E319</v>
      </c>
      <c r="V27" s="6" t="str">
        <f t="shared" si="2"/>
        <v>Month!F319</v>
      </c>
      <c r="W27" s="6" t="str">
        <f t="shared" si="2"/>
        <v>Month!G319</v>
      </c>
      <c r="X27" s="6" t="str">
        <f t="shared" si="2"/>
        <v>Month!H319</v>
      </c>
      <c r="Y27" s="6" t="str">
        <f t="shared" si="2"/>
        <v>Month!I319</v>
      </c>
      <c r="Z27" s="6" t="str">
        <f t="shared" si="2"/>
        <v>Month!J319</v>
      </c>
      <c r="AA27" s="6" t="str">
        <f t="shared" si="2"/>
        <v>Month!K319</v>
      </c>
      <c r="AB27" s="6" t="str">
        <f t="shared" si="2"/>
        <v>Month!L319</v>
      </c>
      <c r="AC27" s="6" t="str">
        <f t="shared" si="2"/>
        <v>Month!M319</v>
      </c>
      <c r="AD27" s="6" t="str">
        <f t="shared" si="2"/>
        <v>Month!N319</v>
      </c>
      <c r="AE27" s="6" t="str">
        <f t="shared" si="2"/>
        <v>Month!O319</v>
      </c>
      <c r="AF27" s="6" t="str">
        <f t="shared" si="2"/>
        <v>Month!P319</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320</v>
      </c>
      <c r="Q28" s="6" t="str">
        <f t="shared" si="2"/>
        <v>Month!A320</v>
      </c>
      <c r="R28" s="6" t="str">
        <f t="shared" si="2"/>
        <v>Month!B320</v>
      </c>
      <c r="S28" s="6" t="str">
        <f t="shared" si="2"/>
        <v>Month!C320</v>
      </c>
      <c r="T28" s="6" t="str">
        <f t="shared" si="2"/>
        <v>Month!D320</v>
      </c>
      <c r="U28" s="6" t="str">
        <f t="shared" si="2"/>
        <v>Month!E320</v>
      </c>
      <c r="V28" s="6" t="str">
        <f t="shared" si="2"/>
        <v>Month!F320</v>
      </c>
      <c r="W28" s="6" t="str">
        <f t="shared" si="2"/>
        <v>Month!G320</v>
      </c>
      <c r="X28" s="6" t="str">
        <f t="shared" si="2"/>
        <v>Month!H320</v>
      </c>
      <c r="Y28" s="6" t="str">
        <f t="shared" si="2"/>
        <v>Month!I320</v>
      </c>
      <c r="Z28" s="6" t="str">
        <f t="shared" si="2"/>
        <v>Month!J320</v>
      </c>
      <c r="AA28" s="6" t="str">
        <f t="shared" si="2"/>
        <v>Month!K320</v>
      </c>
      <c r="AB28" s="6" t="str">
        <f t="shared" si="2"/>
        <v>Month!L320</v>
      </c>
      <c r="AC28" s="6" t="str">
        <f t="shared" si="2"/>
        <v>Month!M320</v>
      </c>
      <c r="AD28" s="6" t="str">
        <f t="shared" si="2"/>
        <v>Month!N320</v>
      </c>
      <c r="AE28" s="6" t="str">
        <f t="shared" si="2"/>
        <v>Month!O320</v>
      </c>
      <c r="AF28" s="6" t="str">
        <f t="shared" si="2"/>
        <v>Month!P320</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321</v>
      </c>
      <c r="Q29" s="6" t="str">
        <f t="shared" si="2"/>
        <v>Month!A321</v>
      </c>
      <c r="R29" s="6" t="str">
        <f t="shared" si="2"/>
        <v>Month!B321</v>
      </c>
      <c r="S29" s="6" t="str">
        <f t="shared" si="2"/>
        <v>Month!C321</v>
      </c>
      <c r="T29" s="6" t="str">
        <f t="shared" si="2"/>
        <v>Month!D321</v>
      </c>
      <c r="U29" s="6" t="str">
        <f t="shared" si="2"/>
        <v>Month!E321</v>
      </c>
      <c r="V29" s="6" t="str">
        <f t="shared" si="2"/>
        <v>Month!F321</v>
      </c>
      <c r="W29" s="6" t="str">
        <f t="shared" si="2"/>
        <v>Month!G321</v>
      </c>
      <c r="X29" s="6" t="str">
        <f t="shared" si="2"/>
        <v>Month!H321</v>
      </c>
      <c r="Y29" s="6" t="str">
        <f t="shared" si="2"/>
        <v>Month!I321</v>
      </c>
      <c r="Z29" s="6" t="str">
        <f t="shared" si="2"/>
        <v>Month!J321</v>
      </c>
      <c r="AA29" s="6" t="str">
        <f t="shared" si="2"/>
        <v>Month!K321</v>
      </c>
      <c r="AB29" s="6" t="str">
        <f t="shared" si="2"/>
        <v>Month!L321</v>
      </c>
      <c r="AC29" s="6" t="str">
        <f t="shared" si="2"/>
        <v>Month!M321</v>
      </c>
      <c r="AD29" s="6" t="str">
        <f t="shared" si="2"/>
        <v>Month!N321</v>
      </c>
      <c r="AE29" s="6" t="str">
        <f t="shared" si="2"/>
        <v>Month!O321</v>
      </c>
      <c r="AF29" s="6" t="str">
        <f t="shared" si="2"/>
        <v>Month!P321</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322</v>
      </c>
      <c r="Q30" s="6" t="str">
        <f t="shared" si="2"/>
        <v>Month!A322</v>
      </c>
      <c r="R30" s="6" t="str">
        <f t="shared" si="2"/>
        <v>Month!B322</v>
      </c>
      <c r="S30" s="6" t="str">
        <f t="shared" si="2"/>
        <v>Month!C322</v>
      </c>
      <c r="T30" s="6" t="str">
        <f t="shared" si="2"/>
        <v>Month!D322</v>
      </c>
      <c r="U30" s="6" t="str">
        <f t="shared" si="2"/>
        <v>Month!E322</v>
      </c>
      <c r="V30" s="6" t="str">
        <f t="shared" si="2"/>
        <v>Month!F322</v>
      </c>
      <c r="W30" s="6" t="str">
        <f t="shared" si="2"/>
        <v>Month!G322</v>
      </c>
      <c r="X30" s="6" t="str">
        <f t="shared" si="2"/>
        <v>Month!H322</v>
      </c>
      <c r="Y30" s="6" t="str">
        <f t="shared" si="2"/>
        <v>Month!I322</v>
      </c>
      <c r="Z30" s="6" t="str">
        <f t="shared" si="2"/>
        <v>Month!J322</v>
      </c>
      <c r="AA30" s="6" t="str">
        <f t="shared" si="2"/>
        <v>Month!K322</v>
      </c>
      <c r="AB30" s="6" t="str">
        <f t="shared" si="2"/>
        <v>Month!L322</v>
      </c>
      <c r="AC30" s="6" t="str">
        <f t="shared" si="2"/>
        <v>Month!M322</v>
      </c>
      <c r="AD30" s="6" t="str">
        <f t="shared" si="2"/>
        <v>Month!N322</v>
      </c>
      <c r="AE30" s="6" t="str">
        <f t="shared" si="2"/>
        <v>Month!O322</v>
      </c>
      <c r="AF30" s="6" t="str">
        <f t="shared" si="2"/>
        <v>Month!P322</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323</v>
      </c>
      <c r="Q31" s="6" t="str">
        <f t="shared" si="2"/>
        <v>Month!A323</v>
      </c>
      <c r="R31" s="6" t="str">
        <f t="shared" si="2"/>
        <v>Month!B323</v>
      </c>
      <c r="S31" s="6" t="str">
        <f t="shared" si="2"/>
        <v>Month!C323</v>
      </c>
      <c r="T31" s="6" t="str">
        <f t="shared" si="2"/>
        <v>Month!D323</v>
      </c>
      <c r="U31" s="6" t="str">
        <f t="shared" si="2"/>
        <v>Month!E323</v>
      </c>
      <c r="V31" s="6" t="str">
        <f t="shared" si="2"/>
        <v>Month!F323</v>
      </c>
      <c r="W31" s="6" t="str">
        <f t="shared" si="2"/>
        <v>Month!G323</v>
      </c>
      <c r="X31" s="6" t="str">
        <f t="shared" si="2"/>
        <v>Month!H323</v>
      </c>
      <c r="Y31" s="6" t="str">
        <f t="shared" si="2"/>
        <v>Month!I323</v>
      </c>
      <c r="Z31" s="6" t="str">
        <f t="shared" si="2"/>
        <v>Month!J323</v>
      </c>
      <c r="AA31" s="6" t="str">
        <f t="shared" si="2"/>
        <v>Month!K323</v>
      </c>
      <c r="AB31" s="6" t="str">
        <f t="shared" si="2"/>
        <v>Month!L323</v>
      </c>
      <c r="AC31" s="6" t="str">
        <f t="shared" si="2"/>
        <v>Month!M323</v>
      </c>
      <c r="AD31" s="6" t="str">
        <f t="shared" si="2"/>
        <v>Month!N323</v>
      </c>
      <c r="AE31" s="6" t="str">
        <f t="shared" si="2"/>
        <v>Month!O323</v>
      </c>
      <c r="AF31" s="6" t="str">
        <f t="shared" si="2"/>
        <v>Month!P323</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324</v>
      </c>
      <c r="Q32" s="6" t="str">
        <f t="shared" si="2"/>
        <v>Month!A324</v>
      </c>
      <c r="R32" s="6" t="str">
        <f t="shared" si="2"/>
        <v>Month!B324</v>
      </c>
      <c r="S32" s="6" t="str">
        <f t="shared" si="2"/>
        <v>Month!C324</v>
      </c>
      <c r="T32" s="6" t="str">
        <f t="shared" si="2"/>
        <v>Month!D324</v>
      </c>
      <c r="U32" s="6" t="str">
        <f t="shared" si="2"/>
        <v>Month!E324</v>
      </c>
      <c r="V32" s="6" t="str">
        <f t="shared" si="2"/>
        <v>Month!F324</v>
      </c>
      <c r="W32" s="6" t="str">
        <f t="shared" si="2"/>
        <v>Month!G324</v>
      </c>
      <c r="X32" s="6" t="str">
        <f t="shared" si="2"/>
        <v>Month!H324</v>
      </c>
      <c r="Y32" s="6" t="str">
        <f t="shared" si="2"/>
        <v>Month!I324</v>
      </c>
      <c r="Z32" s="6" t="str">
        <f t="shared" si="2"/>
        <v>Month!J324</v>
      </c>
      <c r="AA32" s="6" t="str">
        <f t="shared" si="2"/>
        <v>Month!K324</v>
      </c>
      <c r="AB32" s="6" t="str">
        <f t="shared" si="2"/>
        <v>Month!L324</v>
      </c>
      <c r="AC32" s="6" t="str">
        <f t="shared" si="2"/>
        <v>Month!M324</v>
      </c>
      <c r="AD32" s="6" t="str">
        <f t="shared" si="2"/>
        <v>Month!N324</v>
      </c>
      <c r="AE32" s="6" t="str">
        <f t="shared" si="2"/>
        <v>Month!O324</v>
      </c>
      <c r="AF32" s="6" t="str">
        <f t="shared" si="2"/>
        <v>Month!P324</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325</v>
      </c>
      <c r="Q33" s="6" t="str">
        <f t="shared" si="2"/>
        <v>Month!A325</v>
      </c>
      <c r="R33" s="6" t="str">
        <f t="shared" si="2"/>
        <v>Month!B325</v>
      </c>
      <c r="S33" s="6" t="str">
        <f t="shared" si="2"/>
        <v>Month!C325</v>
      </c>
      <c r="T33" s="6" t="str">
        <f t="shared" si="2"/>
        <v>Month!D325</v>
      </c>
      <c r="U33" s="6" t="str">
        <f t="shared" si="2"/>
        <v>Month!E325</v>
      </c>
      <c r="V33" s="6" t="str">
        <f t="shared" si="2"/>
        <v>Month!F325</v>
      </c>
      <c r="W33" s="6" t="str">
        <f t="shared" si="2"/>
        <v>Month!G325</v>
      </c>
      <c r="X33" s="6" t="str">
        <f t="shared" si="2"/>
        <v>Month!H325</v>
      </c>
      <c r="Y33" s="6" t="str">
        <f t="shared" si="2"/>
        <v>Month!I325</v>
      </c>
      <c r="Z33" s="6" t="str">
        <f t="shared" si="2"/>
        <v>Month!J325</v>
      </c>
      <c r="AA33" s="6" t="str">
        <f t="shared" si="2"/>
        <v>Month!K325</v>
      </c>
      <c r="AB33" s="6" t="str">
        <f t="shared" si="2"/>
        <v>Month!L325</v>
      </c>
      <c r="AC33" s="6" t="str">
        <f t="shared" si="2"/>
        <v>Month!M325</v>
      </c>
      <c r="AD33" s="6" t="str">
        <f t="shared" si="2"/>
        <v>Month!N325</v>
      </c>
      <c r="AE33" s="6" t="str">
        <f t="shared" si="2"/>
        <v>Month!O325</v>
      </c>
      <c r="AF33" s="6" t="str">
        <f t="shared" si="2"/>
        <v>Month!P325</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326</v>
      </c>
      <c r="Q34" s="6" t="str">
        <f t="shared" ref="Q34:Q35" si="4">$R$16&amp;Q$19&amp;$P34</f>
        <v>Month!A326</v>
      </c>
      <c r="R34" s="6" t="str">
        <f t="shared" si="2"/>
        <v>Month!B326</v>
      </c>
      <c r="S34" s="6" t="str">
        <f t="shared" si="2"/>
        <v>Month!C326</v>
      </c>
      <c r="T34" s="6" t="str">
        <f t="shared" si="2"/>
        <v>Month!D326</v>
      </c>
      <c r="U34" s="6" t="str">
        <f t="shared" si="2"/>
        <v>Month!E326</v>
      </c>
      <c r="V34" s="6" t="str">
        <f t="shared" si="2"/>
        <v>Month!F326</v>
      </c>
      <c r="W34" s="6" t="str">
        <f t="shared" si="2"/>
        <v>Month!G326</v>
      </c>
      <c r="X34" s="6" t="str">
        <f t="shared" si="2"/>
        <v>Month!H326</v>
      </c>
      <c r="Y34" s="6" t="str">
        <f t="shared" si="2"/>
        <v>Month!I326</v>
      </c>
      <c r="Z34" s="6" t="str">
        <f t="shared" si="2"/>
        <v>Month!J326</v>
      </c>
      <c r="AA34" s="6" t="str">
        <f t="shared" si="2"/>
        <v>Month!K326</v>
      </c>
      <c r="AB34" s="6" t="str">
        <f t="shared" si="2"/>
        <v>Month!L326</v>
      </c>
      <c r="AC34" s="6" t="str">
        <f t="shared" si="2"/>
        <v>Month!M326</v>
      </c>
      <c r="AD34" s="6" t="str">
        <f t="shared" si="2"/>
        <v>Month!N326</v>
      </c>
      <c r="AE34" s="6" t="str">
        <f t="shared" si="2"/>
        <v>Month!O326</v>
      </c>
      <c r="AF34" s="6" t="str">
        <f t="shared" si="2"/>
        <v>Month!P326</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327</v>
      </c>
      <c r="Q35" s="6" t="str">
        <f t="shared" si="4"/>
        <v>Month!A327</v>
      </c>
      <c r="R35" s="6" t="str">
        <f t="shared" si="2"/>
        <v>Month!B327</v>
      </c>
      <c r="S35" s="6" t="str">
        <f t="shared" si="2"/>
        <v>Month!C327</v>
      </c>
      <c r="T35" s="6" t="str">
        <f t="shared" si="2"/>
        <v>Month!D327</v>
      </c>
      <c r="U35" s="6" t="str">
        <f t="shared" si="2"/>
        <v>Month!E327</v>
      </c>
      <c r="V35" s="6" t="str">
        <f t="shared" si="2"/>
        <v>Month!F327</v>
      </c>
      <c r="W35" s="6" t="str">
        <f t="shared" si="2"/>
        <v>Month!G327</v>
      </c>
      <c r="X35" s="6" t="str">
        <f t="shared" si="2"/>
        <v>Month!H327</v>
      </c>
      <c r="Y35" s="6" t="str">
        <f t="shared" si="2"/>
        <v>Month!I327</v>
      </c>
      <c r="Z35" s="6" t="str">
        <f t="shared" si="2"/>
        <v>Month!J327</v>
      </c>
      <c r="AA35" s="6" t="str">
        <f t="shared" si="2"/>
        <v>Month!K327</v>
      </c>
      <c r="AB35" s="6" t="str">
        <f t="shared" si="2"/>
        <v>Month!L327</v>
      </c>
      <c r="AC35" s="6" t="str">
        <f t="shared" si="2"/>
        <v>Month!M327</v>
      </c>
      <c r="AD35" s="6" t="str">
        <f t="shared" si="2"/>
        <v>Month!N327</v>
      </c>
      <c r="AE35" s="6" t="str">
        <f t="shared" si="2"/>
        <v>Month!O327</v>
      </c>
      <c r="AF35" s="6" t="str">
        <f t="shared" ref="Q35:AF36" si="5">$R$16&amp;AF$19&amp;$P35</f>
        <v>Month!P327</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328</v>
      </c>
      <c r="Q36" s="6" t="str">
        <f t="shared" si="5"/>
        <v>Month!A328</v>
      </c>
      <c r="R36" s="6" t="str">
        <f t="shared" si="5"/>
        <v>Month!B328</v>
      </c>
      <c r="S36" s="6" t="str">
        <f t="shared" si="5"/>
        <v>Month!C328</v>
      </c>
      <c r="T36" s="6" t="str">
        <f>$R$16&amp;T$19&amp;$P36</f>
        <v>Month!D328</v>
      </c>
      <c r="U36" s="6" t="str">
        <f t="shared" si="5"/>
        <v>Month!E328</v>
      </c>
      <c r="V36" s="6" t="str">
        <f t="shared" si="5"/>
        <v>Month!F328</v>
      </c>
      <c r="W36" s="6" t="str">
        <f t="shared" si="5"/>
        <v>Month!G328</v>
      </c>
      <c r="X36" s="6" t="str">
        <f t="shared" si="5"/>
        <v>Month!H328</v>
      </c>
      <c r="Y36" s="6" t="str">
        <f t="shared" si="5"/>
        <v>Month!I328</v>
      </c>
      <c r="Z36" s="6" t="str">
        <f t="shared" si="5"/>
        <v>Month!J328</v>
      </c>
      <c r="AA36" s="6" t="str">
        <f t="shared" si="5"/>
        <v>Month!K328</v>
      </c>
      <c r="AB36" s="6" t="str">
        <f t="shared" si="5"/>
        <v>Month!L328</v>
      </c>
      <c r="AC36" s="6" t="str">
        <f t="shared" si="5"/>
        <v>Month!M328</v>
      </c>
      <c r="AD36" s="6" t="str">
        <f t="shared" si="5"/>
        <v>Month!N328</v>
      </c>
      <c r="AE36" s="6" t="str">
        <f t="shared" si="5"/>
        <v>Month!O328</v>
      </c>
      <c r="AF36" s="6" t="str">
        <f t="shared" si="5"/>
        <v>Month!P328</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507</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521</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330</v>
      </c>
      <c r="Q40" s="6" t="str">
        <f>$R$38&amp;Q$39&amp;$P40</f>
        <v>calculation_hide!b330</v>
      </c>
      <c r="R40" s="6" t="str">
        <f>$R$38&amp;R$39&amp;$P40</f>
        <v>calculation_hide!c330</v>
      </c>
      <c r="S40" s="6" t="str">
        <f>$R$38&amp;S$39&amp;$P40</f>
        <v>calculation_hide!d330</v>
      </c>
      <c r="T40" s="6" t="str">
        <f t="shared" ref="S40:AC41" si="6">$R$38&amp;T$39&amp;$P40</f>
        <v>calculation_hide!e330</v>
      </c>
      <c r="U40" s="6" t="str">
        <f t="shared" si="6"/>
        <v>calculation_hide!f330</v>
      </c>
      <c r="V40" s="6" t="str">
        <f t="shared" si="6"/>
        <v>calculation_hide!g330</v>
      </c>
      <c r="W40" s="6" t="str">
        <f t="shared" si="6"/>
        <v>calculation_hide!h330</v>
      </c>
      <c r="X40" s="6" t="str">
        <f t="shared" si="6"/>
        <v>calculation_hide!I330</v>
      </c>
      <c r="Y40" s="6" t="str">
        <f t="shared" si="6"/>
        <v>calculation_hide!j330</v>
      </c>
      <c r="Z40" s="6" t="str">
        <f t="shared" si="6"/>
        <v>calculation_hide!k330</v>
      </c>
      <c r="AA40" s="6" t="str">
        <f t="shared" si="6"/>
        <v>calculation_hide!l330</v>
      </c>
      <c r="AB40" s="6" t="str">
        <f t="shared" si="6"/>
        <v>calculation_hide!m330</v>
      </c>
      <c r="AC40" s="6" t="str">
        <f t="shared" si="6"/>
        <v>calculation_hide!n330</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342</v>
      </c>
      <c r="Q41" s="6" t="str">
        <f>$R$38&amp;Q$39&amp;$P41</f>
        <v>calculation_hide!b342</v>
      </c>
      <c r="R41" s="6" t="str">
        <f>$R$38&amp;R$39&amp;$P41</f>
        <v>calculation_hide!c342</v>
      </c>
      <c r="S41" s="6" t="str">
        <f t="shared" si="6"/>
        <v>calculation_hide!d342</v>
      </c>
      <c r="T41" s="6" t="str">
        <f t="shared" si="6"/>
        <v>calculation_hide!e342</v>
      </c>
      <c r="U41" s="6" t="str">
        <f t="shared" si="6"/>
        <v>calculation_hide!f342</v>
      </c>
      <c r="V41" s="6" t="str">
        <f t="shared" si="6"/>
        <v>calculation_hide!g342</v>
      </c>
      <c r="W41" s="6" t="str">
        <f t="shared" si="6"/>
        <v>calculation_hide!h342</v>
      </c>
      <c r="X41" s="6" t="str">
        <f t="shared" si="6"/>
        <v>calculation_hide!I342</v>
      </c>
      <c r="Y41" s="6" t="str">
        <f t="shared" si="6"/>
        <v>calculation_hide!j342</v>
      </c>
      <c r="Z41" s="6" t="str">
        <f t="shared" si="6"/>
        <v>calculation_hide!k342</v>
      </c>
      <c r="AA41" s="6" t="str">
        <f t="shared" si="6"/>
        <v>calculation_hide!l342</v>
      </c>
      <c r="AB41" s="6" t="str">
        <f t="shared" si="6"/>
        <v>calculation_hide!m342</v>
      </c>
      <c r="AC41" s="6" t="str">
        <f t="shared" si="6"/>
        <v>calculation_hide!n342</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488</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510</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511</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512</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513</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514</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515</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516</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517</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518</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519</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520</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500</v>
      </c>
      <c r="C298" s="11">
        <f>Month!B283</f>
        <v>3717.27</v>
      </c>
      <c r="D298" s="11">
        <f>Month!C283</f>
        <v>234.87</v>
      </c>
      <c r="E298" s="11">
        <f>Month!D283</f>
        <v>113.71</v>
      </c>
      <c r="F298" s="11">
        <f>Month!E283</f>
        <v>11.77</v>
      </c>
      <c r="G298" s="11">
        <f>Month!F283</f>
        <v>719.9</v>
      </c>
      <c r="H298" s="11">
        <f>Month!G283</f>
        <v>254.14</v>
      </c>
      <c r="I298" s="11">
        <f>Month!H283</f>
        <v>424.21</v>
      </c>
      <c r="J298" s="11">
        <f>Month!I283</f>
        <v>1449.29</v>
      </c>
      <c r="K298" s="11">
        <f>Month!J283</f>
        <v>309.99</v>
      </c>
      <c r="L298" s="11">
        <f>Month!K283</f>
        <v>31.3</v>
      </c>
      <c r="M298" s="11">
        <f>Month!L283</f>
        <v>20.079999999999998</v>
      </c>
      <c r="N298" s="11">
        <f>Month!M283</f>
        <v>82.29</v>
      </c>
    </row>
    <row r="299" spans="1:14">
      <c r="A299">
        <f>A298</f>
        <v>2021</v>
      </c>
      <c r="B299" s="43" t="s">
        <v>534</v>
      </c>
      <c r="C299" s="11">
        <f>C298+Month!B284</f>
        <v>7305.3099999999995</v>
      </c>
      <c r="D299" s="11">
        <f>D298+Month!C284</f>
        <v>478.68</v>
      </c>
      <c r="E299" s="11">
        <f>E298+Month!D284</f>
        <v>217.92</v>
      </c>
      <c r="F299" s="11">
        <f>F298+Month!E284</f>
        <v>33.61</v>
      </c>
      <c r="G299" s="11">
        <f>G298+Month!F284</f>
        <v>1244.5</v>
      </c>
      <c r="H299" s="11">
        <f>H298+Month!G284</f>
        <v>469.16999999999996</v>
      </c>
      <c r="I299" s="11">
        <f>I298+Month!H284</f>
        <v>848.25</v>
      </c>
      <c r="J299" s="11">
        <f>J298+Month!I284</f>
        <v>2981.1</v>
      </c>
      <c r="K299" s="11">
        <f>K298+Month!J284</f>
        <v>618.94000000000005</v>
      </c>
      <c r="L299" s="11">
        <f>L298+Month!K284</f>
        <v>60.370000000000005</v>
      </c>
      <c r="M299" s="11">
        <f>M298+Month!L284</f>
        <v>42.78</v>
      </c>
      <c r="N299" s="11">
        <f>N298+Month!M284</f>
        <v>195</v>
      </c>
    </row>
    <row r="300" spans="1:14">
      <c r="A300">
        <f t="shared" ref="A300:A309" si="11">A299</f>
        <v>2021</v>
      </c>
      <c r="B300" s="43" t="s">
        <v>535</v>
      </c>
      <c r="C300" s="11">
        <f>C299+Month!B285</f>
        <v>11137.42</v>
      </c>
      <c r="D300" s="11">
        <f>D299+Month!C285</f>
        <v>739.79</v>
      </c>
      <c r="E300" s="11">
        <f>E299+Month!D285</f>
        <v>335.65</v>
      </c>
      <c r="F300" s="11">
        <f>F299+Month!E285</f>
        <v>54.97</v>
      </c>
      <c r="G300" s="11">
        <f>G299+Month!F285</f>
        <v>1829.5700000000002</v>
      </c>
      <c r="H300" s="11">
        <f>H299+Month!G285</f>
        <v>728.41</v>
      </c>
      <c r="I300" s="11">
        <f>I299+Month!H285</f>
        <v>1208.1600000000001</v>
      </c>
      <c r="J300" s="11">
        <f>J299+Month!I285</f>
        <v>4565.6499999999996</v>
      </c>
      <c r="K300" s="11">
        <f>K299+Month!J285</f>
        <v>981.75</v>
      </c>
      <c r="L300" s="11">
        <f>L299+Month!K285</f>
        <v>93.16</v>
      </c>
      <c r="M300" s="11">
        <f>M299+Month!L285</f>
        <v>69.900000000000006</v>
      </c>
      <c r="N300" s="11">
        <f>N299+Month!M285</f>
        <v>367.84000000000003</v>
      </c>
    </row>
    <row r="301" spans="1:14">
      <c r="A301">
        <f t="shared" si="11"/>
        <v>2021</v>
      </c>
      <c r="B301" s="43" t="s">
        <v>536</v>
      </c>
      <c r="C301" s="11">
        <f>C300+Month!B286</f>
        <v>15319.27</v>
      </c>
      <c r="D301" s="11">
        <f>D300+Month!C286</f>
        <v>961.92</v>
      </c>
      <c r="E301" s="11">
        <f>E300+Month!D286</f>
        <v>391.88</v>
      </c>
      <c r="F301" s="11">
        <f>F300+Month!E286</f>
        <v>98.3</v>
      </c>
      <c r="G301" s="11">
        <f>G300+Month!F286</f>
        <v>2606.9100000000003</v>
      </c>
      <c r="H301" s="11">
        <f>H300+Month!G286</f>
        <v>990.15</v>
      </c>
      <c r="I301" s="11">
        <f>I300+Month!H286</f>
        <v>1527.25</v>
      </c>
      <c r="J301" s="11">
        <f>J300+Month!I286</f>
        <v>6315.3899999999994</v>
      </c>
      <c r="K301" s="11">
        <f>K300+Month!J286</f>
        <v>1433.8600000000001</v>
      </c>
      <c r="L301" s="11">
        <f>L300+Month!K286</f>
        <v>123.47</v>
      </c>
      <c r="M301" s="11">
        <f>M300+Month!L286</f>
        <v>92.02000000000001</v>
      </c>
      <c r="N301" s="11">
        <f>N300+Month!M286</f>
        <v>557.11</v>
      </c>
    </row>
    <row r="302" spans="1:14">
      <c r="A302">
        <f t="shared" si="11"/>
        <v>2021</v>
      </c>
      <c r="B302" s="43" t="s">
        <v>537</v>
      </c>
      <c r="C302" s="11">
        <f>C301+Month!B287</f>
        <v>19568.88</v>
      </c>
      <c r="D302" s="11">
        <f>D301+Month!C287</f>
        <v>1160.22</v>
      </c>
      <c r="E302" s="11">
        <f>E301+Month!D287</f>
        <v>428.45</v>
      </c>
      <c r="F302" s="11">
        <f>F301+Month!E287</f>
        <v>113.38</v>
      </c>
      <c r="G302" s="11">
        <f>G301+Month!F287</f>
        <v>3521.6600000000003</v>
      </c>
      <c r="H302" s="11">
        <f>H301+Month!G287</f>
        <v>1263.3</v>
      </c>
      <c r="I302" s="11">
        <f>I301+Month!H287</f>
        <v>1786.1399999999999</v>
      </c>
      <c r="J302" s="11">
        <f>J301+Month!I287</f>
        <v>8193.49</v>
      </c>
      <c r="K302" s="11">
        <f>K301+Month!J287</f>
        <v>1838.5200000000002</v>
      </c>
      <c r="L302" s="11">
        <f>L301+Month!K287</f>
        <v>158.07999999999998</v>
      </c>
      <c r="M302" s="11">
        <f>M301+Month!L287</f>
        <v>118.20000000000002</v>
      </c>
      <c r="N302" s="11">
        <f>N301+Month!M287</f>
        <v>708.76</v>
      </c>
    </row>
    <row r="303" spans="1:14">
      <c r="A303">
        <f t="shared" si="11"/>
        <v>2021</v>
      </c>
      <c r="B303" s="43" t="s">
        <v>538</v>
      </c>
      <c r="C303" s="11">
        <f>C302+Month!B288</f>
        <v>23901.33</v>
      </c>
      <c r="D303" s="11">
        <f>D302+Month!C288</f>
        <v>1356.89</v>
      </c>
      <c r="E303" s="11">
        <f>E302+Month!D288</f>
        <v>460.87</v>
      </c>
      <c r="F303" s="11">
        <f>F302+Month!E288</f>
        <v>135.07</v>
      </c>
      <c r="G303" s="11">
        <f>G302+Month!F288</f>
        <v>4481.4500000000007</v>
      </c>
      <c r="H303" s="11">
        <f>H302+Month!G288</f>
        <v>1578.96</v>
      </c>
      <c r="I303" s="11">
        <f>I302+Month!H288</f>
        <v>1933.6799999999998</v>
      </c>
      <c r="J303" s="11">
        <f>J302+Month!I288</f>
        <v>10121.92</v>
      </c>
      <c r="K303" s="11">
        <f>K302+Month!J288</f>
        <v>2254.94</v>
      </c>
      <c r="L303" s="11">
        <f>L302+Month!K288</f>
        <v>183.01999999999998</v>
      </c>
      <c r="M303" s="11">
        <f>M302+Month!L288</f>
        <v>140.62</v>
      </c>
      <c r="N303" s="11">
        <f>N302+Month!M288</f>
        <v>897.75</v>
      </c>
    </row>
    <row r="304" spans="1:14">
      <c r="A304">
        <f t="shared" si="11"/>
        <v>2021</v>
      </c>
      <c r="B304" s="43" t="s">
        <v>539</v>
      </c>
      <c r="C304" s="11">
        <f>C303+Month!B289</f>
        <v>28217.45</v>
      </c>
      <c r="D304" s="11">
        <f>D303+Month!C289</f>
        <v>1566.66</v>
      </c>
      <c r="E304" s="11">
        <f>E303+Month!D289</f>
        <v>539.29999999999995</v>
      </c>
      <c r="F304" s="11">
        <f>F303+Month!E289</f>
        <v>137.54999999999998</v>
      </c>
      <c r="G304" s="11">
        <f>G303+Month!F289</f>
        <v>5422.7400000000007</v>
      </c>
      <c r="H304" s="11">
        <f>H303+Month!G289</f>
        <v>1971.26</v>
      </c>
      <c r="I304" s="11">
        <f>I303+Month!H289</f>
        <v>2012.2299999999998</v>
      </c>
      <c r="J304" s="11">
        <f>J303+Month!I289</f>
        <v>11988.91</v>
      </c>
      <c r="K304" s="11">
        <f>K303+Month!J289</f>
        <v>2743.3</v>
      </c>
      <c r="L304" s="11">
        <f>L303+Month!K289</f>
        <v>199.10999999999999</v>
      </c>
      <c r="M304" s="11">
        <f>M303+Month!L289</f>
        <v>166.22</v>
      </c>
      <c r="N304" s="11">
        <f>N303+Month!M289</f>
        <v>1057.3499999999999</v>
      </c>
    </row>
    <row r="305" spans="1:14">
      <c r="A305">
        <f t="shared" si="11"/>
        <v>2021</v>
      </c>
      <c r="B305" s="43" t="s">
        <v>540</v>
      </c>
      <c r="C305" s="11">
        <f>C304+Month!B290</f>
        <v>32642.85</v>
      </c>
      <c r="D305" s="11">
        <f>D304+Month!C290</f>
        <v>1756.41</v>
      </c>
      <c r="E305" s="11">
        <f>E304+Month!D290</f>
        <v>631.01</v>
      </c>
      <c r="F305" s="11">
        <f>F304+Month!E290</f>
        <v>139.68999999999997</v>
      </c>
      <c r="G305" s="11">
        <f>G304+Month!F290</f>
        <v>6386.1600000000008</v>
      </c>
      <c r="H305" s="11">
        <f>H304+Month!G290</f>
        <v>2516.8199999999997</v>
      </c>
      <c r="I305" s="11">
        <f>I304+Month!H290</f>
        <v>2062.5099999999998</v>
      </c>
      <c r="J305" s="11">
        <f>J304+Month!I290</f>
        <v>13964.81</v>
      </c>
      <c r="K305" s="11">
        <f>K304+Month!J290</f>
        <v>3034.4900000000002</v>
      </c>
      <c r="L305" s="11">
        <f>L304+Month!K290</f>
        <v>234.36999999999998</v>
      </c>
      <c r="M305" s="11">
        <f>M304+Month!L290</f>
        <v>190.16</v>
      </c>
      <c r="N305" s="11">
        <f>N304+Month!M290</f>
        <v>1239.4399999999998</v>
      </c>
    </row>
    <row r="306" spans="1:14">
      <c r="A306">
        <f t="shared" si="11"/>
        <v>2021</v>
      </c>
      <c r="B306" s="43" t="s">
        <v>541</v>
      </c>
      <c r="C306" s="11">
        <f>C305+Month!B291</f>
        <v>37448.19</v>
      </c>
      <c r="D306" s="11">
        <f>D305+Month!C291</f>
        <v>1951.95</v>
      </c>
      <c r="E306" s="11">
        <f>E305+Month!D291</f>
        <v>722.28</v>
      </c>
      <c r="F306" s="11">
        <f>F305+Month!E291</f>
        <v>148.64999999999998</v>
      </c>
      <c r="G306" s="11">
        <f>G305+Month!F291</f>
        <v>7346.0800000000008</v>
      </c>
      <c r="H306" s="11">
        <f>H305+Month!G291</f>
        <v>3004.4599999999996</v>
      </c>
      <c r="I306" s="11">
        <f>I305+Month!H291</f>
        <v>2322.4899999999998</v>
      </c>
      <c r="J306" s="11">
        <f>J305+Month!I291</f>
        <v>15836.92</v>
      </c>
      <c r="K306" s="11">
        <f>K305+Month!J291</f>
        <v>3677.7300000000005</v>
      </c>
      <c r="L306" s="11">
        <f>L305+Month!K291</f>
        <v>257.77</v>
      </c>
      <c r="M306" s="11">
        <f>M305+Month!L291</f>
        <v>210.66</v>
      </c>
      <c r="N306" s="11">
        <f>N305+Month!M291</f>
        <v>1407.06</v>
      </c>
    </row>
    <row r="307" spans="1:14">
      <c r="A307">
        <f t="shared" si="11"/>
        <v>2021</v>
      </c>
      <c r="B307" s="43" t="s">
        <v>542</v>
      </c>
      <c r="C307" s="11">
        <f>C306+Month!B292</f>
        <v>42252</v>
      </c>
      <c r="D307" s="11">
        <f>D306+Month!C292</f>
        <v>2173.02</v>
      </c>
      <c r="E307" s="11">
        <f>E306+Month!D292</f>
        <v>802.26</v>
      </c>
      <c r="F307" s="11">
        <f>F306+Month!E292</f>
        <v>150.54999999999998</v>
      </c>
      <c r="G307" s="11">
        <f>G306+Month!F292</f>
        <v>8287.52</v>
      </c>
      <c r="H307" s="11">
        <f>H306+Month!G292</f>
        <v>3576.6899999999996</v>
      </c>
      <c r="I307" s="11">
        <f>I306+Month!H292</f>
        <v>2659.4799999999996</v>
      </c>
      <c r="J307" s="11">
        <f>J306+Month!I292</f>
        <v>17793.490000000002</v>
      </c>
      <c r="K307" s="11">
        <f>K306+Month!J292</f>
        <v>4095.51</v>
      </c>
      <c r="L307" s="11">
        <f>L306+Month!K292</f>
        <v>283.14</v>
      </c>
      <c r="M307" s="11">
        <f>M306+Month!L292</f>
        <v>249.93</v>
      </c>
      <c r="N307" s="11">
        <f>N306+Month!M292</f>
        <v>1562.1799999999998</v>
      </c>
    </row>
    <row r="308" spans="1:14">
      <c r="A308">
        <f t="shared" si="11"/>
        <v>2021</v>
      </c>
      <c r="B308" s="43" t="s">
        <v>543</v>
      </c>
      <c r="C308" s="11">
        <f>C307+Month!B293</f>
        <v>46953.39</v>
      </c>
      <c r="D308" s="11">
        <f>D307+Month!C293</f>
        <v>2438.89</v>
      </c>
      <c r="E308" s="11">
        <f>E307+Month!D293</f>
        <v>867.6</v>
      </c>
      <c r="F308" s="11">
        <f>F307+Month!E293</f>
        <v>151.07</v>
      </c>
      <c r="G308" s="11">
        <f>G307+Month!F293</f>
        <v>9212.44</v>
      </c>
      <c r="H308" s="11">
        <f>H307+Month!G293</f>
        <v>4107.2099999999991</v>
      </c>
      <c r="I308" s="11">
        <f>I307+Month!H293</f>
        <v>2956.5399999999995</v>
      </c>
      <c r="J308" s="11">
        <f>J307+Month!I293</f>
        <v>19739.660000000003</v>
      </c>
      <c r="K308" s="11">
        <f>K307+Month!J293</f>
        <v>4497.7700000000004</v>
      </c>
      <c r="L308" s="11">
        <f>L307+Month!K293</f>
        <v>308.68</v>
      </c>
      <c r="M308" s="11">
        <f>M307+Month!L293</f>
        <v>270.14999999999998</v>
      </c>
      <c r="N308" s="11">
        <f>N307+Month!M293</f>
        <v>1726.2299999999998</v>
      </c>
    </row>
    <row r="309" spans="1:14">
      <c r="A309">
        <f t="shared" si="11"/>
        <v>2021</v>
      </c>
      <c r="B309" s="43" t="s">
        <v>544</v>
      </c>
      <c r="C309" s="11">
        <f>C308+Month!B294</f>
        <v>51816.06</v>
      </c>
      <c r="D309" s="11">
        <f>D308+Month!C294</f>
        <v>2701.81</v>
      </c>
      <c r="E309" s="11">
        <f>E308+Month!D294</f>
        <v>950.63</v>
      </c>
      <c r="F309" s="11">
        <f>F308+Month!E294</f>
        <v>154.82999999999998</v>
      </c>
      <c r="G309" s="11">
        <f>G308+Month!F294</f>
        <v>10159.5</v>
      </c>
      <c r="H309" s="11">
        <f>H308+Month!G294</f>
        <v>4822.9399999999987</v>
      </c>
      <c r="I309" s="11">
        <f>I308+Month!H294</f>
        <v>3246.4199999999996</v>
      </c>
      <c r="J309" s="11">
        <f>J308+Month!I294</f>
        <v>21727.620000000003</v>
      </c>
      <c r="K309" s="11">
        <f>K308+Month!J294</f>
        <v>4840.71</v>
      </c>
      <c r="L309" s="11">
        <f>L308+Month!K294</f>
        <v>329.42</v>
      </c>
      <c r="M309" s="11">
        <f>M308+Month!L294</f>
        <v>294.38</v>
      </c>
      <c r="N309" s="11">
        <f>N308+Month!M294</f>
        <v>1836.7699999999998</v>
      </c>
    </row>
    <row r="310" spans="1:14">
      <c r="A310">
        <v>2022</v>
      </c>
      <c r="B310" s="109" t="s">
        <v>545</v>
      </c>
      <c r="C310" s="11">
        <f>Month!B295</f>
        <v>4171.38</v>
      </c>
      <c r="D310" s="11">
        <f>Month!C295</f>
        <v>283.58</v>
      </c>
      <c r="E310" s="11">
        <f>Month!D295</f>
        <v>63.38</v>
      </c>
      <c r="F310" s="11">
        <f>Month!E295</f>
        <v>6.64</v>
      </c>
      <c r="G310" s="11">
        <f>Month!F295</f>
        <v>843.81</v>
      </c>
      <c r="H310" s="11">
        <f>Month!G295</f>
        <v>493.11</v>
      </c>
      <c r="I310" s="11">
        <f>Month!H295</f>
        <v>375.4</v>
      </c>
      <c r="J310" s="11">
        <f>Month!I295</f>
        <v>1591.75</v>
      </c>
      <c r="K310" s="11">
        <f>Month!J295</f>
        <v>323.19</v>
      </c>
      <c r="L310" s="11">
        <f>Month!K295</f>
        <v>21.86</v>
      </c>
      <c r="M310" s="11">
        <f>Month!L295</f>
        <v>19.079999999999998</v>
      </c>
      <c r="N310" s="11">
        <f>Month!M295</f>
        <v>97.64</v>
      </c>
    </row>
    <row r="311" spans="1:14">
      <c r="A311">
        <f>A310</f>
        <v>2022</v>
      </c>
      <c r="B311" s="110" t="s">
        <v>571</v>
      </c>
      <c r="C311" s="11">
        <f>C310+Month!B296</f>
        <v>8631.630000000001</v>
      </c>
      <c r="D311" s="11">
        <f>D310+Month!C296</f>
        <v>557.19000000000005</v>
      </c>
      <c r="E311" s="11">
        <f>E310+Month!D296</f>
        <v>120.23</v>
      </c>
      <c r="F311" s="11">
        <f>F310+Month!E296</f>
        <v>10.75</v>
      </c>
      <c r="G311" s="11">
        <f>G310+Month!F296</f>
        <v>1711.67</v>
      </c>
      <c r="H311" s="11">
        <f>H310+Month!G296</f>
        <v>985.62</v>
      </c>
      <c r="I311" s="11">
        <f>I310+Month!H296</f>
        <v>765.89</v>
      </c>
      <c r="J311" s="11">
        <f>J310+Month!I296</f>
        <v>3454.29</v>
      </c>
      <c r="K311" s="11">
        <f>K310+Month!J296</f>
        <v>632.30999999999995</v>
      </c>
      <c r="L311" s="11">
        <f>L310+Month!K296</f>
        <v>35.879999999999995</v>
      </c>
      <c r="M311" s="11">
        <f>M310+Month!L296</f>
        <v>39.65</v>
      </c>
      <c r="N311" s="11">
        <f>N310+Month!M296</f>
        <v>208.64</v>
      </c>
    </row>
    <row r="312" spans="1:14">
      <c r="A312">
        <f t="shared" ref="A312:A321" si="12">A311</f>
        <v>2022</v>
      </c>
      <c r="B312" s="110" t="s">
        <v>572</v>
      </c>
      <c r="C312" s="11">
        <f>C311+Month!B297</f>
        <v>13230.010000000002</v>
      </c>
      <c r="D312" s="11">
        <f>D311+Month!C297</f>
        <v>848.51</v>
      </c>
      <c r="E312" s="11">
        <f>E311+Month!D297</f>
        <v>194.59</v>
      </c>
      <c r="F312" s="11">
        <f>F311+Month!E297</f>
        <v>13.3</v>
      </c>
      <c r="G312" s="11">
        <f>G311+Month!F297</f>
        <v>2569.41</v>
      </c>
      <c r="H312" s="11">
        <f>H311+Month!G297</f>
        <v>1621.49</v>
      </c>
      <c r="I312" s="11">
        <f>I311+Month!H297</f>
        <v>982.96</v>
      </c>
      <c r="J312" s="11">
        <f>J311+Month!I297</f>
        <v>5393.4</v>
      </c>
      <c r="K312" s="11">
        <f>K311+Month!J297</f>
        <v>932.31</v>
      </c>
      <c r="L312" s="11">
        <f>L311+Month!K297</f>
        <v>56.289999999999992</v>
      </c>
      <c r="M312" s="11">
        <f>M311+Month!L297</f>
        <v>67.27</v>
      </c>
      <c r="N312" s="11">
        <f>N311+Month!M297</f>
        <v>376.71</v>
      </c>
    </row>
    <row r="313" spans="1:14">
      <c r="A313">
        <f t="shared" si="12"/>
        <v>2022</v>
      </c>
      <c r="B313" s="110" t="s">
        <v>573</v>
      </c>
      <c r="C313" s="11">
        <f>C312+Month!B298</f>
        <v>17880.420000000002</v>
      </c>
      <c r="D313" s="11">
        <f>D312+Month!C298</f>
        <v>1078.8899999999999</v>
      </c>
      <c r="E313" s="11">
        <f>E312+Month!D298</f>
        <v>252.8</v>
      </c>
      <c r="F313" s="11">
        <f>F312+Month!E298</f>
        <v>24.33</v>
      </c>
      <c r="G313" s="11">
        <f>G312+Month!F298</f>
        <v>3444.1499999999996</v>
      </c>
      <c r="H313" s="11">
        <f>H312+Month!G298</f>
        <v>2455.7600000000002</v>
      </c>
      <c r="I313" s="11">
        <f>I312+Month!H298</f>
        <v>1172.8499999999999</v>
      </c>
      <c r="J313" s="11">
        <f>J312+Month!I298</f>
        <v>7360.41</v>
      </c>
      <c r="K313" s="11">
        <f>K312+Month!J298</f>
        <v>1185.1599999999999</v>
      </c>
      <c r="L313" s="11">
        <f>L312+Month!K298</f>
        <v>75.149999999999991</v>
      </c>
      <c r="M313" s="11">
        <f>M312+Month!L298</f>
        <v>102.72</v>
      </c>
      <c r="N313" s="11">
        <f>N312+Month!M298</f>
        <v>497.71999999999997</v>
      </c>
    </row>
    <row r="314" spans="1:14">
      <c r="A314">
        <f t="shared" si="12"/>
        <v>2022</v>
      </c>
      <c r="B314" s="110" t="s">
        <v>574</v>
      </c>
      <c r="C314" s="11">
        <f>C313+Month!B299</f>
        <v>22692.29</v>
      </c>
      <c r="D314" s="11">
        <f>D313+Month!C299</f>
        <v>1310.4499999999998</v>
      </c>
      <c r="E314" s="11">
        <f>E313+Month!D299</f>
        <v>308.88</v>
      </c>
      <c r="F314" s="11">
        <f>F313+Month!E299</f>
        <v>25.979999999999997</v>
      </c>
      <c r="G314" s="11">
        <f>G313+Month!F299</f>
        <v>4418.8899999999994</v>
      </c>
      <c r="H314" s="11">
        <f>H313+Month!G299</f>
        <v>3363.4900000000002</v>
      </c>
      <c r="I314" s="11">
        <f>I313+Month!H299</f>
        <v>1325.03</v>
      </c>
      <c r="J314" s="11">
        <f>J313+Month!I299</f>
        <v>9399.44</v>
      </c>
      <c r="K314" s="11">
        <f>K313+Month!J299</f>
        <v>1319.79</v>
      </c>
      <c r="L314" s="11">
        <f>L313+Month!K299</f>
        <v>142.83999999999997</v>
      </c>
      <c r="M314" s="11">
        <f>M313+Month!L299</f>
        <v>128.59</v>
      </c>
      <c r="N314" s="11">
        <f>N313+Month!M299</f>
        <v>660.02</v>
      </c>
    </row>
    <row r="315" spans="1:14">
      <c r="A315">
        <f t="shared" si="12"/>
        <v>2022</v>
      </c>
      <c r="B315" s="110" t="s">
        <v>575</v>
      </c>
      <c r="C315" s="11">
        <f>C314+Month!B300</f>
        <v>27293.72</v>
      </c>
      <c r="D315" s="11">
        <f>D314+Month!C300</f>
        <v>1495.7999999999997</v>
      </c>
      <c r="E315" s="11">
        <f>E314+Month!D300</f>
        <v>387.5</v>
      </c>
      <c r="F315" s="11">
        <f>F314+Month!E300</f>
        <v>32.15</v>
      </c>
      <c r="G315" s="11">
        <f>G314+Month!F300</f>
        <v>5392.0099999999993</v>
      </c>
      <c r="H315" s="11">
        <f>H314+Month!G300</f>
        <v>4236.0200000000004</v>
      </c>
      <c r="I315" s="11">
        <f>I314+Month!H300</f>
        <v>1477.3</v>
      </c>
      <c r="J315" s="11">
        <f>J314+Month!I300</f>
        <v>11259.210000000001</v>
      </c>
      <c r="K315" s="11">
        <f>K314+Month!J300</f>
        <v>1566.06</v>
      </c>
      <c r="L315" s="11">
        <f>L314+Month!K300</f>
        <v>161.63999999999999</v>
      </c>
      <c r="M315" s="11">
        <f>M314+Month!L300</f>
        <v>158.19999999999999</v>
      </c>
      <c r="N315" s="11">
        <f>N314+Month!M300</f>
        <v>789.74</v>
      </c>
    </row>
    <row r="316" spans="1:14">
      <c r="A316">
        <f t="shared" si="12"/>
        <v>2022</v>
      </c>
      <c r="B316" s="110" t="s">
        <v>576</v>
      </c>
      <c r="C316" s="11">
        <f>C315+Month!B301</f>
        <v>31874.980000000003</v>
      </c>
      <c r="D316" s="11">
        <f>D315+Month!C301</f>
        <v>1721.5099999999998</v>
      </c>
      <c r="E316" s="11">
        <f>E315+Month!D301</f>
        <v>461.49</v>
      </c>
      <c r="F316" s="11">
        <f>F315+Month!E301</f>
        <v>33.85</v>
      </c>
      <c r="G316" s="11">
        <f>G315+Month!F301</f>
        <v>6277.2999999999993</v>
      </c>
      <c r="H316" s="11">
        <f>H315+Month!G301</f>
        <v>5215.1600000000008</v>
      </c>
      <c r="I316" s="11">
        <f>I315+Month!H301</f>
        <v>1560.85</v>
      </c>
      <c r="J316" s="11">
        <f>J315+Month!I301</f>
        <v>13104.93</v>
      </c>
      <c r="K316" s="11">
        <f>K315+Month!J301</f>
        <v>1802.6299999999999</v>
      </c>
      <c r="L316" s="11">
        <f>L315+Month!K301</f>
        <v>187.5</v>
      </c>
      <c r="M316" s="11">
        <f>M315+Month!L301</f>
        <v>180.25</v>
      </c>
      <c r="N316" s="11">
        <f>N315+Month!M301</f>
        <v>922.39</v>
      </c>
    </row>
    <row r="317" spans="1:14">
      <c r="A317">
        <f t="shared" si="12"/>
        <v>2022</v>
      </c>
      <c r="B317" s="110" t="s">
        <v>577</v>
      </c>
      <c r="C317" s="11">
        <f>C316+Month!B302</f>
        <v>36818.870000000003</v>
      </c>
      <c r="D317" s="11">
        <f>D316+Month!C302</f>
        <v>1947.3799999999997</v>
      </c>
      <c r="E317" s="11">
        <f>E316+Month!D302</f>
        <v>528.54999999999995</v>
      </c>
      <c r="F317" s="11">
        <f>F316+Month!E302</f>
        <v>35.04</v>
      </c>
      <c r="G317" s="11">
        <f>G316+Month!F302</f>
        <v>7218.5299999999988</v>
      </c>
      <c r="H317" s="11">
        <f>H316+Month!G302</f>
        <v>6222.4600000000009</v>
      </c>
      <c r="I317" s="11">
        <f>I316+Month!H302</f>
        <v>1697.04</v>
      </c>
      <c r="J317" s="11">
        <f>J316+Month!I302</f>
        <v>15053.14</v>
      </c>
      <c r="K317" s="11">
        <f>K316+Month!J302</f>
        <v>2155.6</v>
      </c>
      <c r="L317" s="11">
        <f>L316+Month!K302</f>
        <v>209.42000000000002</v>
      </c>
      <c r="M317" s="11">
        <f>M316+Month!L302</f>
        <v>209.01</v>
      </c>
      <c r="N317" s="11">
        <f>N316+Month!M302</f>
        <v>1063.25</v>
      </c>
    </row>
    <row r="318" spans="1:14">
      <c r="A318">
        <f t="shared" si="12"/>
        <v>2022</v>
      </c>
      <c r="B318" s="110" t="s">
        <v>578</v>
      </c>
      <c r="C318" s="11">
        <f>C317+Month!B303</f>
        <v>41643</v>
      </c>
      <c r="D318" s="11">
        <f>D317+Month!C303</f>
        <v>2156.5699999999997</v>
      </c>
      <c r="E318" s="11">
        <f>E317+Month!D303</f>
        <v>593.04</v>
      </c>
      <c r="F318" s="11">
        <f>F317+Month!E303</f>
        <v>39.839999999999996</v>
      </c>
      <c r="G318" s="11">
        <f>G317+Month!F303</f>
        <v>8145.8599999999988</v>
      </c>
      <c r="H318" s="11">
        <f>H317+Month!G303</f>
        <v>7136.8200000000006</v>
      </c>
      <c r="I318" s="11">
        <f>I317+Month!H303</f>
        <v>1889.11</v>
      </c>
      <c r="J318" s="11">
        <f>J317+Month!I303</f>
        <v>17125.91</v>
      </c>
      <c r="K318" s="11">
        <f>K317+Month!J303</f>
        <v>2350.8599999999997</v>
      </c>
      <c r="L318" s="11">
        <f>L317+Month!K303</f>
        <v>248.38000000000002</v>
      </c>
      <c r="M318" s="11">
        <f>M317+Month!L303</f>
        <v>227.73999999999998</v>
      </c>
      <c r="N318" s="11">
        <f>N317+Month!M303</f>
        <v>1206.97</v>
      </c>
    </row>
    <row r="319" spans="1:14">
      <c r="A319">
        <f t="shared" si="12"/>
        <v>2022</v>
      </c>
      <c r="B319" s="110" t="s">
        <v>579</v>
      </c>
      <c r="C319" s="11">
        <f>C318+Month!B304</f>
        <v>46524.12</v>
      </c>
      <c r="D319" s="11">
        <f>D318+Month!C304</f>
        <v>2369.7599999999998</v>
      </c>
      <c r="E319" s="11">
        <f>E318+Month!D304</f>
        <v>649.48</v>
      </c>
      <c r="F319" s="11">
        <f>F318+Month!E304</f>
        <v>45.029999999999994</v>
      </c>
      <c r="G319" s="11">
        <f>G318+Month!F304</f>
        <v>9101.3299999999981</v>
      </c>
      <c r="H319" s="11">
        <f>H318+Month!G304</f>
        <v>8032.9600000000009</v>
      </c>
      <c r="I319" s="11">
        <f>I318+Month!H304</f>
        <v>2141.23</v>
      </c>
      <c r="J319" s="11">
        <f>J318+Month!I304</f>
        <v>19154.18</v>
      </c>
      <c r="K319" s="11">
        <f>K318+Month!J304</f>
        <v>2533.0199999999995</v>
      </c>
      <c r="L319" s="11">
        <f>L318+Month!K304</f>
        <v>267.02000000000004</v>
      </c>
      <c r="M319" s="11">
        <f>M318+Month!L304</f>
        <v>246.32999999999998</v>
      </c>
      <c r="N319" s="11">
        <f>N318+Month!M304</f>
        <v>1337.82</v>
      </c>
    </row>
    <row r="320" spans="1:14">
      <c r="A320">
        <f t="shared" si="12"/>
        <v>2022</v>
      </c>
      <c r="B320" s="110" t="s">
        <v>580</v>
      </c>
      <c r="C320" s="11">
        <f>C319+Month!B305</f>
        <v>51087.07</v>
      </c>
      <c r="D320" s="11">
        <f>D319+Month!C305</f>
        <v>2563.58</v>
      </c>
      <c r="E320" s="11">
        <f>E319+Month!D305</f>
        <v>718.21</v>
      </c>
      <c r="F320" s="11">
        <f>F319+Month!E305</f>
        <v>46.989999999999995</v>
      </c>
      <c r="G320" s="11">
        <f>G319+Month!F305</f>
        <v>10035.789999999997</v>
      </c>
      <c r="H320" s="11">
        <f>H319+Month!G305</f>
        <v>8775.93</v>
      </c>
      <c r="I320" s="11">
        <f>I319+Month!H305</f>
        <v>2387.5</v>
      </c>
      <c r="J320" s="11">
        <f>J319+Month!I305</f>
        <v>21104.03</v>
      </c>
      <c r="K320" s="11">
        <f>K319+Month!J305</f>
        <v>2717.5599999999995</v>
      </c>
      <c r="L320" s="11">
        <f>L319+Month!K305</f>
        <v>290.96000000000004</v>
      </c>
      <c r="M320" s="11">
        <f>M319+Month!L305</f>
        <v>261.02</v>
      </c>
      <c r="N320" s="11">
        <f>N319+Month!M305</f>
        <v>1467.01</v>
      </c>
    </row>
    <row r="321" spans="1:14">
      <c r="A321">
        <f t="shared" si="12"/>
        <v>2022</v>
      </c>
      <c r="B321" s="110" t="s">
        <v>581</v>
      </c>
      <c r="C321" s="11">
        <f>C320+Month!B306</f>
        <v>55889.88</v>
      </c>
      <c r="D321" s="11">
        <f>D320+Month!C306</f>
        <v>2787.0099999999998</v>
      </c>
      <c r="E321" s="11">
        <f>E320+Month!D306</f>
        <v>785.59</v>
      </c>
      <c r="F321" s="11">
        <f>F320+Month!E306</f>
        <v>52.08</v>
      </c>
      <c r="G321" s="11">
        <f>G320+Month!F306</f>
        <v>10967.289999999997</v>
      </c>
      <c r="H321" s="11">
        <f>H320+Month!G306</f>
        <v>9549.99</v>
      </c>
      <c r="I321" s="11">
        <f>I320+Month!H306</f>
        <v>2774.48</v>
      </c>
      <c r="J321" s="11">
        <f>J320+Month!I306</f>
        <v>22948.739999999998</v>
      </c>
      <c r="K321" s="11">
        <f>K320+Month!J306</f>
        <v>2974.6799999999994</v>
      </c>
      <c r="L321" s="11">
        <f>L320+Month!K306</f>
        <v>305.74</v>
      </c>
      <c r="M321" s="11">
        <f>M320+Month!L306</f>
        <v>278.49</v>
      </c>
      <c r="N321" s="11">
        <f>N320+Month!M306</f>
        <v>1563.46</v>
      </c>
    </row>
    <row r="322" spans="1:14">
      <c r="A322">
        <v>2023</v>
      </c>
      <c r="B322" s="109" t="s">
        <v>582</v>
      </c>
      <c r="C322" s="11">
        <f>Month!B307</f>
        <v>4556.5</v>
      </c>
      <c r="D322" s="11">
        <f>Month!C307</f>
        <v>258.48</v>
      </c>
      <c r="E322" s="11">
        <f>Month!D307</f>
        <v>46.83</v>
      </c>
      <c r="F322" s="11">
        <f>Month!E307</f>
        <v>4.8899999999999997</v>
      </c>
      <c r="G322" s="11">
        <f>Month!F307</f>
        <v>930</v>
      </c>
      <c r="H322" s="11">
        <f>Month!G307</f>
        <v>771.77</v>
      </c>
      <c r="I322" s="11">
        <f>Month!H307</f>
        <v>339.41</v>
      </c>
      <c r="J322" s="11">
        <f>Month!I307</f>
        <v>1839.97</v>
      </c>
      <c r="K322" s="11">
        <f>Month!J307</f>
        <v>125.96</v>
      </c>
      <c r="L322" s="11">
        <f>Month!K307</f>
        <v>17.600000000000001</v>
      </c>
      <c r="M322" s="11">
        <f>Month!L307</f>
        <v>30.82</v>
      </c>
      <c r="N322" s="11">
        <f>Month!M307</f>
        <v>103.74</v>
      </c>
    </row>
    <row r="323" spans="1:14">
      <c r="A323">
        <f>A322</f>
        <v>2023</v>
      </c>
      <c r="B323" s="43" t="s">
        <v>624</v>
      </c>
      <c r="C323" s="11">
        <f>C322+Month!B308</f>
        <v>9046.5400000000009</v>
      </c>
      <c r="D323" s="11">
        <f>D322+Month!C308</f>
        <v>492.68</v>
      </c>
      <c r="E323" s="11">
        <f>E322+Month!D308</f>
        <v>95.35</v>
      </c>
      <c r="F323" s="11">
        <f>F322+Month!E308</f>
        <v>8.09</v>
      </c>
      <c r="G323" s="11">
        <f>G322+Month!F308</f>
        <v>1910.88</v>
      </c>
      <c r="H323" s="11">
        <f>H322+Month!G308</f>
        <v>1516.6</v>
      </c>
      <c r="I323" s="11">
        <f>I322+Month!H308</f>
        <v>668.82</v>
      </c>
      <c r="J323" s="11">
        <f>J322+Month!I308</f>
        <v>3671.2</v>
      </c>
      <c r="K323" s="11">
        <f>K322+Month!J308</f>
        <v>238.69</v>
      </c>
      <c r="L323" s="11">
        <f>L322+Month!K308</f>
        <v>34.760000000000005</v>
      </c>
      <c r="M323" s="11">
        <f>M322+Month!L308</f>
        <v>52.019999999999996</v>
      </c>
      <c r="N323" s="11">
        <f>N322+Month!M308</f>
        <v>220.28</v>
      </c>
    </row>
    <row r="324" spans="1:14">
      <c r="A324">
        <f t="shared" ref="A324:A333" si="13">A323</f>
        <v>2023</v>
      </c>
      <c r="B324" s="43" t="s">
        <v>625</v>
      </c>
      <c r="C324" s="11">
        <f>C323+Month!B309</f>
        <v>13803.760000000002</v>
      </c>
      <c r="D324" s="11">
        <f>D323+Month!C309</f>
        <v>761.07999999999993</v>
      </c>
      <c r="E324" s="11">
        <f>E323+Month!D309</f>
        <v>154.59</v>
      </c>
      <c r="F324" s="11">
        <f>F323+Month!E309</f>
        <v>12.99</v>
      </c>
      <c r="G324" s="11">
        <f>G323+Month!F309</f>
        <v>2752.76</v>
      </c>
      <c r="H324" s="11">
        <f>H323+Month!G309</f>
        <v>2276.4499999999998</v>
      </c>
      <c r="I324" s="11">
        <f>I323+Month!H309</f>
        <v>1029.68</v>
      </c>
      <c r="J324" s="11">
        <f>J323+Month!I309</f>
        <v>5636.33</v>
      </c>
      <c r="K324" s="11">
        <f>K323+Month!J309</f>
        <v>495.26</v>
      </c>
      <c r="L324" s="11">
        <f>L323+Month!K309</f>
        <v>54.870000000000005</v>
      </c>
      <c r="M324" s="11">
        <f>M323+Month!L309</f>
        <v>74.88</v>
      </c>
      <c r="N324" s="11">
        <f>N323+Month!M309</f>
        <v>366.90999999999997</v>
      </c>
    </row>
    <row r="325" spans="1:14">
      <c r="A325">
        <f t="shared" si="13"/>
        <v>2023</v>
      </c>
      <c r="B325" s="43" t="s">
        <v>626</v>
      </c>
      <c r="C325" s="11">
        <f>C324+Month!B310</f>
        <v>18204.79</v>
      </c>
      <c r="D325" s="11">
        <f>D324+Month!C310</f>
        <v>965.84999999999991</v>
      </c>
      <c r="E325" s="11">
        <f>E324+Month!D310</f>
        <v>205.49</v>
      </c>
      <c r="F325" s="11">
        <f>F324+Month!E310</f>
        <v>13.57</v>
      </c>
      <c r="G325" s="11">
        <f>G324+Month!F310</f>
        <v>3666.2700000000004</v>
      </c>
      <c r="H325" s="11">
        <f>H324+Month!G310</f>
        <v>3154.6899999999996</v>
      </c>
      <c r="I325" s="11">
        <f>I324+Month!H310</f>
        <v>1219.79</v>
      </c>
      <c r="J325" s="11">
        <f>J324+Month!I310</f>
        <v>7437.68</v>
      </c>
      <c r="K325" s="11">
        <f>K324+Month!J310</f>
        <v>662.5</v>
      </c>
      <c r="L325" s="11">
        <f>L324+Month!K310</f>
        <v>70.740000000000009</v>
      </c>
      <c r="M325" s="11">
        <f>M324+Month!L310</f>
        <v>94.35</v>
      </c>
      <c r="N325" s="11">
        <f>N324+Month!M310</f>
        <v>482.35999999999996</v>
      </c>
    </row>
    <row r="326" spans="1:14">
      <c r="A326">
        <f t="shared" si="13"/>
        <v>2023</v>
      </c>
      <c r="B326" s="43" t="s">
        <v>627</v>
      </c>
      <c r="C326" s="11">
        <f>C325+Month!B311</f>
        <v>23077.39</v>
      </c>
      <c r="D326" s="11">
        <f>D325+Month!C311</f>
        <v>1185.8399999999999</v>
      </c>
      <c r="E326" s="11">
        <f>E325+Month!D311</f>
        <v>265.36</v>
      </c>
      <c r="F326" s="11">
        <f>F325+Month!E311</f>
        <v>15.61</v>
      </c>
      <c r="G326" s="11">
        <f>G325+Month!F311</f>
        <v>4635.8900000000003</v>
      </c>
      <c r="H326" s="11">
        <f>H325+Month!G311</f>
        <v>4139.5999999999995</v>
      </c>
      <c r="I326" s="11">
        <f>I325+Month!H311</f>
        <v>1406.36</v>
      </c>
      <c r="J326" s="11">
        <f>J325+Month!I311</f>
        <v>9399.9600000000009</v>
      </c>
      <c r="K326" s="11">
        <f>K325+Month!J311</f>
        <v>850.56</v>
      </c>
      <c r="L326" s="11">
        <f>L325+Month!K311</f>
        <v>88.410000000000011</v>
      </c>
      <c r="M326" s="11">
        <f>M325+Month!L311</f>
        <v>163.05000000000001</v>
      </c>
      <c r="N326" s="11">
        <f>N325+Month!M311</f>
        <v>606.96999999999991</v>
      </c>
    </row>
    <row r="327" spans="1:14">
      <c r="A327">
        <f t="shared" si="13"/>
        <v>2023</v>
      </c>
      <c r="B327" s="43" t="s">
        <v>628</v>
      </c>
      <c r="C327" s="11">
        <f>C326+Month!B312</f>
        <v>28087.01</v>
      </c>
      <c r="D327" s="11">
        <f>D326+Month!C312</f>
        <v>1383.9299999999998</v>
      </c>
      <c r="E327" s="11">
        <f>E326+Month!D312</f>
        <v>324.71000000000004</v>
      </c>
      <c r="F327" s="11">
        <f>F326+Month!E312</f>
        <v>26.79</v>
      </c>
      <c r="G327" s="11">
        <f>G326+Month!F312</f>
        <v>5617.04</v>
      </c>
      <c r="H327" s="11">
        <f>H326+Month!G312</f>
        <v>5146.7299999999996</v>
      </c>
      <c r="I327" s="11">
        <f>I326+Month!H312</f>
        <v>1605.87</v>
      </c>
      <c r="J327" s="11">
        <f>J326+Month!I312</f>
        <v>11522.7</v>
      </c>
      <c r="K327" s="11">
        <f>K326+Month!J312</f>
        <v>1031.72</v>
      </c>
      <c r="L327" s="11">
        <f>L326+Month!K312</f>
        <v>102.13000000000001</v>
      </c>
      <c r="M327" s="11">
        <f>M326+Month!L312</f>
        <v>187.76000000000002</v>
      </c>
      <c r="N327" s="11">
        <f>N326+Month!M312</f>
        <v>759.20999999999992</v>
      </c>
    </row>
    <row r="328" spans="1:14">
      <c r="A328">
        <f t="shared" si="13"/>
        <v>2023</v>
      </c>
      <c r="B328" s="43" t="s">
        <v>629</v>
      </c>
      <c r="C328" s="11">
        <f>C327+Month!B313</f>
        <v>32843.81</v>
      </c>
      <c r="D328" s="11">
        <f>D327+Month!C313</f>
        <v>1541.2099999999998</v>
      </c>
      <c r="E328" s="11">
        <f>E327+Month!D313</f>
        <v>386.19000000000005</v>
      </c>
      <c r="F328" s="11">
        <f>F327+Month!E313</f>
        <v>34.68</v>
      </c>
      <c r="G328" s="11">
        <f>G327+Month!F313</f>
        <v>6602.2</v>
      </c>
      <c r="H328" s="11">
        <f>H327+Month!G313</f>
        <v>6218.9299999999994</v>
      </c>
      <c r="I328" s="11">
        <f>I327+Month!H313</f>
        <v>1753.12</v>
      </c>
      <c r="J328" s="11">
        <f>J327+Month!I313</f>
        <v>13419.02</v>
      </c>
      <c r="K328" s="11">
        <f>K327+Month!J313</f>
        <v>1192.04</v>
      </c>
      <c r="L328" s="11">
        <f>L327+Month!K313</f>
        <v>141.76000000000002</v>
      </c>
      <c r="M328" s="11">
        <f>M327+Month!L313</f>
        <v>207.66000000000003</v>
      </c>
      <c r="N328" s="11">
        <f>N327+Month!M313</f>
        <v>916.42</v>
      </c>
    </row>
    <row r="329" spans="1:14">
      <c r="A329">
        <f t="shared" si="13"/>
        <v>2023</v>
      </c>
      <c r="B329" s="43" t="s">
        <v>630</v>
      </c>
      <c r="C329" s="11">
        <f>C328+Month!B314</f>
        <v>37636.129999999997</v>
      </c>
      <c r="D329" s="11">
        <f>D328+Month!C314</f>
        <v>1689.5199999999998</v>
      </c>
      <c r="E329" s="11">
        <f>E328+Month!D314</f>
        <v>443.90000000000003</v>
      </c>
      <c r="F329" s="11">
        <f>F328+Month!E314</f>
        <v>38.19</v>
      </c>
      <c r="G329" s="11">
        <f>G328+Month!F314</f>
        <v>7580.7199999999993</v>
      </c>
      <c r="H329" s="11">
        <f>H328+Month!G314</f>
        <v>7297.08</v>
      </c>
      <c r="I329" s="11">
        <f>I328+Month!H314</f>
        <v>1906.09</v>
      </c>
      <c r="J329" s="11">
        <f>J328+Month!I314</f>
        <v>15288.78</v>
      </c>
      <c r="K329" s="11">
        <f>K328+Month!J314</f>
        <v>1421.19</v>
      </c>
      <c r="L329" s="11">
        <f>L328+Month!K314</f>
        <v>160.86000000000001</v>
      </c>
      <c r="M329" s="11">
        <f>M328+Month!L314</f>
        <v>234.18000000000004</v>
      </c>
      <c r="N329" s="11">
        <f>N328+Month!M314</f>
        <v>1058.45</v>
      </c>
    </row>
    <row r="330" spans="1:14">
      <c r="A330">
        <f t="shared" si="13"/>
        <v>2023</v>
      </c>
      <c r="B330" s="43" t="s">
        <v>631</v>
      </c>
      <c r="C330" s="11">
        <f>C329+Month!B315</f>
        <v>42442.32</v>
      </c>
      <c r="D330" s="11">
        <f>D329+Month!C315</f>
        <v>1863.9399999999998</v>
      </c>
      <c r="E330" s="11">
        <f>E329+Month!D315</f>
        <v>494.8</v>
      </c>
      <c r="F330" s="11">
        <f>F329+Month!E315</f>
        <v>48.16</v>
      </c>
      <c r="G330" s="11">
        <f>G329+Month!F315</f>
        <v>8573</v>
      </c>
      <c r="H330" s="11">
        <f>H329+Month!G315</f>
        <v>8322.65</v>
      </c>
      <c r="I330" s="11">
        <f>I329+Month!H315</f>
        <v>2079.4699999999998</v>
      </c>
      <c r="J330" s="11">
        <f>J329+Month!I315</f>
        <v>17157.400000000001</v>
      </c>
      <c r="K330" s="11">
        <f>K329+Month!J315</f>
        <v>1641.71</v>
      </c>
      <c r="L330" s="11">
        <f>L329+Month!K315</f>
        <v>178.25</v>
      </c>
      <c r="M330" s="11">
        <f>M329+Month!L315</f>
        <v>256.00000000000006</v>
      </c>
      <c r="N330" s="11">
        <f>N329+Month!M315</f>
        <v>1195.33</v>
      </c>
    </row>
    <row r="331" spans="1:14">
      <c r="A331">
        <f t="shared" si="13"/>
        <v>2023</v>
      </c>
      <c r="B331" s="43" t="s">
        <v>632</v>
      </c>
      <c r="C331" s="11">
        <f>C330+Month!B316</f>
        <v>47301.32</v>
      </c>
      <c r="D331" s="11">
        <f>D330+Month!C316</f>
        <v>2053.46</v>
      </c>
      <c r="E331" s="11">
        <f>E330+Month!D316</f>
        <v>557.97</v>
      </c>
      <c r="F331" s="11">
        <f>F330+Month!E316</f>
        <v>81.25</v>
      </c>
      <c r="G331" s="11">
        <f>G330+Month!F316</f>
        <v>9561.5400000000009</v>
      </c>
      <c r="H331" s="11">
        <f>H330+Month!G316</f>
        <v>9351.5399999999991</v>
      </c>
      <c r="I331" s="11">
        <f>I330+Month!H316</f>
        <v>2335.75</v>
      </c>
      <c r="J331" s="11">
        <f>J330+Month!I316</f>
        <v>19065.72</v>
      </c>
      <c r="K331" s="11">
        <f>K330+Month!J316</f>
        <v>1827.93</v>
      </c>
      <c r="L331" s="11">
        <f>L330+Month!K316</f>
        <v>193.5</v>
      </c>
      <c r="M331" s="11">
        <f>M330+Month!L316</f>
        <v>275.99000000000007</v>
      </c>
      <c r="N331" s="11">
        <f>N330+Month!M316</f>
        <v>1320.78</v>
      </c>
    </row>
    <row r="332" spans="1:14">
      <c r="A332">
        <f t="shared" si="13"/>
        <v>2023</v>
      </c>
      <c r="B332" s="43" t="s">
        <v>633</v>
      </c>
      <c r="C332" s="11">
        <f>C331+Month!B317</f>
        <v>52062.49</v>
      </c>
      <c r="D332" s="11">
        <f>D331+Month!C317</f>
        <v>2224.9700000000003</v>
      </c>
      <c r="E332" s="11">
        <f>E331+Month!D317</f>
        <v>615.49</v>
      </c>
      <c r="F332" s="11">
        <f>F331+Month!E317</f>
        <v>94.11</v>
      </c>
      <c r="G332" s="11">
        <f>G331+Month!F317</f>
        <v>10508.04</v>
      </c>
      <c r="H332" s="11">
        <f>H331+Month!G317</f>
        <v>10229.65</v>
      </c>
      <c r="I332" s="11">
        <f>I331+Month!H317</f>
        <v>2635.81</v>
      </c>
      <c r="J332" s="11">
        <f>J331+Month!I317</f>
        <v>20993.93</v>
      </c>
      <c r="K332" s="11">
        <f>K331+Month!J317</f>
        <v>2048.44</v>
      </c>
      <c r="L332" s="11">
        <f>L331+Month!K317</f>
        <v>210.53</v>
      </c>
      <c r="M332" s="11">
        <f>M331+Month!L317</f>
        <v>308.81000000000006</v>
      </c>
      <c r="N332" s="11">
        <f>N331+Month!M317</f>
        <v>1455.98</v>
      </c>
    </row>
    <row r="333" spans="1:14">
      <c r="A333">
        <f t="shared" si="13"/>
        <v>2023</v>
      </c>
      <c r="B333" s="43" t="s">
        <v>634</v>
      </c>
      <c r="C333" s="11">
        <f>C332+Month!B318</f>
        <v>56717.729999999996</v>
      </c>
      <c r="D333" s="11">
        <f>D332+Month!C318</f>
        <v>2460.11</v>
      </c>
      <c r="E333" s="11">
        <f>E332+Month!D318</f>
        <v>668.89</v>
      </c>
      <c r="F333" s="11">
        <f>F332+Month!E318</f>
        <v>95.81</v>
      </c>
      <c r="G333" s="11">
        <f>G332+Month!F318</f>
        <v>11449.970000000001</v>
      </c>
      <c r="H333" s="11">
        <f>H332+Month!G318</f>
        <v>11077.369999999999</v>
      </c>
      <c r="I333" s="11">
        <f>I332+Month!H318</f>
        <v>2978.8199999999997</v>
      </c>
      <c r="J333" s="11">
        <f>J332+Month!I318</f>
        <v>22937.88</v>
      </c>
      <c r="K333" s="11">
        <f>K332+Month!J318</f>
        <v>2184.94</v>
      </c>
      <c r="L333" s="11">
        <f>L332+Month!K318</f>
        <v>223.5</v>
      </c>
      <c r="M333" s="11">
        <f>M332+Month!L318</f>
        <v>325.90000000000003</v>
      </c>
      <c r="N333" s="11">
        <f>N332+Month!M318</f>
        <v>1535.91</v>
      </c>
    </row>
    <row r="334" spans="1:14">
      <c r="A334">
        <v>2024</v>
      </c>
      <c r="B334" s="43" t="s">
        <v>611</v>
      </c>
      <c r="C334" s="11">
        <f>Month!B319</f>
        <v>4563.3900000000003</v>
      </c>
      <c r="D334" s="11">
        <f>Month!C319</f>
        <v>232.42</v>
      </c>
      <c r="E334" s="11">
        <f>Month!D319</f>
        <v>50.54</v>
      </c>
      <c r="F334" s="11">
        <f>Month!E319</f>
        <v>5.72</v>
      </c>
      <c r="G334" s="11">
        <f>Month!F319</f>
        <v>948.36</v>
      </c>
      <c r="H334" s="11">
        <f>Month!G319</f>
        <v>857.65</v>
      </c>
      <c r="I334" s="11">
        <f>Month!H319</f>
        <v>357.72</v>
      </c>
      <c r="J334" s="11">
        <f>Month!I319</f>
        <v>1755.91</v>
      </c>
      <c r="K334" s="11">
        <f>Month!J319</f>
        <v>180.33</v>
      </c>
      <c r="L334" s="11">
        <f>Month!K319</f>
        <v>19.72</v>
      </c>
      <c r="M334" s="11">
        <f>Month!L319</f>
        <v>22.47</v>
      </c>
      <c r="N334" s="11">
        <f>Month!M319</f>
        <v>79.03</v>
      </c>
    </row>
    <row r="335" spans="1:14">
      <c r="A335">
        <f>A334</f>
        <v>2024</v>
      </c>
      <c r="B335" s="43" t="s">
        <v>612</v>
      </c>
      <c r="C335" s="11">
        <f>C334+Month!B320</f>
        <v>9234.0600000000013</v>
      </c>
      <c r="D335" s="11">
        <f>D334+Month!C320</f>
        <v>421.33</v>
      </c>
      <c r="E335" s="11">
        <f>E334+Month!D320</f>
        <v>117.69</v>
      </c>
      <c r="F335" s="11">
        <f>F334+Month!E320</f>
        <v>9.61</v>
      </c>
      <c r="G335" s="11">
        <f>G334+Month!F320</f>
        <v>1934.19</v>
      </c>
      <c r="H335" s="11">
        <f>H334+Month!G320</f>
        <v>1667.35</v>
      </c>
      <c r="I335" s="11">
        <f>I334+Month!H320</f>
        <v>671.17000000000007</v>
      </c>
      <c r="J335" s="11">
        <f>J334+Month!I320</f>
        <v>3682.92</v>
      </c>
      <c r="K335" s="11">
        <f>K334+Month!J320</f>
        <v>337.39</v>
      </c>
      <c r="L335" s="11">
        <f>L334+Month!K320</f>
        <v>34.6</v>
      </c>
      <c r="M335" s="11">
        <f>M334+Month!L320</f>
        <v>36.06</v>
      </c>
      <c r="N335" s="11">
        <f>N334+Month!M320</f>
        <v>202.54000000000002</v>
      </c>
    </row>
    <row r="336" spans="1:14">
      <c r="A336">
        <f t="shared" ref="A336:A345" si="14">A335</f>
        <v>2024</v>
      </c>
      <c r="B336" s="43" t="s">
        <v>613</v>
      </c>
      <c r="C336" s="11">
        <f>C335+Month!B321</f>
        <v>13818.25</v>
      </c>
      <c r="D336" s="11">
        <f>D335+Month!C321</f>
        <v>600.31999999999994</v>
      </c>
      <c r="E336" s="11">
        <f>E335+Month!D321</f>
        <v>200.11</v>
      </c>
      <c r="F336" s="11">
        <f>F335+Month!E321</f>
        <v>13.07</v>
      </c>
      <c r="G336" s="11">
        <f>G335+Month!F321</f>
        <v>2841.42</v>
      </c>
      <c r="H336" s="11">
        <f>H335+Month!G321</f>
        <v>2576.58</v>
      </c>
      <c r="I336" s="11">
        <f>I335+Month!H321</f>
        <v>979</v>
      </c>
      <c r="J336" s="11">
        <f>J335+Month!I321</f>
        <v>5459.26</v>
      </c>
      <c r="K336" s="11">
        <f>K335+Month!J321</f>
        <v>522.12</v>
      </c>
      <c r="L336" s="11">
        <f>L335+Month!K321</f>
        <v>70.849999999999994</v>
      </c>
      <c r="M336" s="11">
        <f>M335+Month!L321</f>
        <v>65.930000000000007</v>
      </c>
      <c r="N336" s="11">
        <f>N335+Month!M321</f>
        <v>309.55</v>
      </c>
    </row>
    <row r="337" spans="1:14">
      <c r="A337">
        <f t="shared" si="14"/>
        <v>2024</v>
      </c>
      <c r="B337" s="43" t="s">
        <v>614</v>
      </c>
      <c r="C337" s="11">
        <f>C336+Month!B322</f>
        <v>18609.989999999998</v>
      </c>
      <c r="D337" s="11">
        <f>D336+Month!C322</f>
        <v>823.59999999999991</v>
      </c>
      <c r="E337" s="11">
        <f>E336+Month!D322</f>
        <v>289.68</v>
      </c>
      <c r="F337" s="11">
        <f>F336+Month!E322</f>
        <v>16.53</v>
      </c>
      <c r="G337" s="11">
        <f>G336+Month!F322</f>
        <v>3787.66</v>
      </c>
      <c r="H337" s="11">
        <f>H336+Month!G322</f>
        <v>3549.63</v>
      </c>
      <c r="I337" s="11">
        <f>I336+Month!H322</f>
        <v>1225.3499999999999</v>
      </c>
      <c r="J337" s="11">
        <f>J336+Month!I322</f>
        <v>7437.18</v>
      </c>
      <c r="K337" s="11">
        <f>K336+Month!J322</f>
        <v>654.04</v>
      </c>
      <c r="L337" s="11">
        <f>L336+Month!K322</f>
        <v>90.97</v>
      </c>
      <c r="M337" s="11">
        <f>M336+Month!L322</f>
        <v>85.740000000000009</v>
      </c>
      <c r="N337" s="11">
        <f>N336+Month!M322</f>
        <v>443.66</v>
      </c>
    </row>
    <row r="338" spans="1:14">
      <c r="A338">
        <f t="shared" si="14"/>
        <v>2024</v>
      </c>
      <c r="B338" s="43" t="s">
        <v>615</v>
      </c>
      <c r="C338" s="11">
        <f>C337+Month!B323</f>
        <v>23587.5</v>
      </c>
      <c r="D338" s="11">
        <f>D337+Month!C323</f>
        <v>1037.5899999999999</v>
      </c>
      <c r="E338" s="11">
        <f>E337+Month!D323</f>
        <v>367.89</v>
      </c>
      <c r="F338" s="11">
        <f>F337+Month!E323</f>
        <v>21.59</v>
      </c>
      <c r="G338" s="11">
        <f>G337+Month!F323</f>
        <v>4797.2199999999993</v>
      </c>
      <c r="H338" s="11">
        <f>H337+Month!G323</f>
        <v>4592.42</v>
      </c>
      <c r="I338" s="11">
        <f>I337+Month!H323</f>
        <v>1395.4299999999998</v>
      </c>
      <c r="J338" s="11">
        <f>J337+Month!I323</f>
        <v>9461.41</v>
      </c>
      <c r="K338" s="11">
        <f>K337+Month!J323</f>
        <v>803.62</v>
      </c>
      <c r="L338" s="11">
        <f>L337+Month!K323</f>
        <v>109.33</v>
      </c>
      <c r="M338" s="11">
        <f>M337+Month!L323</f>
        <v>113.54</v>
      </c>
      <c r="N338" s="11">
        <f>N337+Month!M323</f>
        <v>555.13</v>
      </c>
    </row>
    <row r="339" spans="1:14">
      <c r="A339">
        <f t="shared" si="14"/>
        <v>2024</v>
      </c>
      <c r="B339" s="43" t="s">
        <v>616</v>
      </c>
      <c r="C339" s="11">
        <f>C338+Month!B324</f>
        <v>28474.29</v>
      </c>
      <c r="D339" s="11">
        <f>D338+Month!C324</f>
        <v>1209.8899999999999</v>
      </c>
      <c r="E339" s="11">
        <f>E338+Month!D324</f>
        <v>457.48</v>
      </c>
      <c r="F339" s="11">
        <f>F338+Month!E324</f>
        <v>21.66</v>
      </c>
      <c r="G339" s="11">
        <f>G338+Month!F324</f>
        <v>5818.9499999999989</v>
      </c>
      <c r="H339" s="11">
        <f>H338+Month!G324</f>
        <v>5643.18</v>
      </c>
      <c r="I339" s="11">
        <f>I338+Month!H324</f>
        <v>1550.04</v>
      </c>
      <c r="J339" s="11">
        <f>J338+Month!I324</f>
        <v>11431.35</v>
      </c>
      <c r="K339" s="11">
        <f>K338+Month!J324</f>
        <v>1006.23</v>
      </c>
      <c r="L339" s="11">
        <f>L338+Month!K324</f>
        <v>122.72</v>
      </c>
      <c r="M339" s="11">
        <f>M338+Month!L324</f>
        <v>135.55000000000001</v>
      </c>
      <c r="N339" s="11">
        <f>N338+Month!M324</f>
        <v>702.01</v>
      </c>
    </row>
    <row r="340" spans="1:14">
      <c r="A340">
        <f t="shared" si="14"/>
        <v>2024</v>
      </c>
      <c r="B340" s="43" t="s">
        <v>617</v>
      </c>
      <c r="C340" s="11">
        <f>C339+Month!B325</f>
        <v>33529.800000000003</v>
      </c>
      <c r="D340" s="11">
        <f>D339+Month!C325</f>
        <v>1387.87</v>
      </c>
      <c r="E340" s="11">
        <f>E339+Month!D325</f>
        <v>540.15</v>
      </c>
      <c r="F340" s="11">
        <f>F339+Month!E325</f>
        <v>28.09</v>
      </c>
      <c r="G340" s="11">
        <f>G339+Month!F325</f>
        <v>6812.5699999999988</v>
      </c>
      <c r="H340" s="11">
        <f>H339+Month!G325</f>
        <v>6855.8</v>
      </c>
      <c r="I340" s="11">
        <f>I339+Month!H325</f>
        <v>1713.87</v>
      </c>
      <c r="J340" s="11">
        <f>J339+Month!I325</f>
        <v>13404.73</v>
      </c>
      <c r="K340" s="11">
        <f>K339+Month!J325</f>
        <v>1245.6400000000001</v>
      </c>
      <c r="L340" s="11">
        <f>L339+Month!K325</f>
        <v>141.19999999999999</v>
      </c>
      <c r="M340" s="11">
        <f>M339+Month!L325</f>
        <v>161.05000000000001</v>
      </c>
      <c r="N340" s="11">
        <f>N339+Month!M325</f>
        <v>829.7</v>
      </c>
    </row>
    <row r="341" spans="1:14">
      <c r="A341">
        <f t="shared" si="14"/>
        <v>2024</v>
      </c>
      <c r="B341" s="43" t="s">
        <v>618</v>
      </c>
      <c r="C341" s="11">
        <f>C340+Month!B326</f>
        <v>38582.14</v>
      </c>
      <c r="D341" s="11">
        <f>D340+Month!C326</f>
        <v>1527.11</v>
      </c>
      <c r="E341" s="11">
        <f>E340+Month!D326</f>
        <v>617.08999999999992</v>
      </c>
      <c r="F341" s="11">
        <f>F340+Month!E326</f>
        <v>28.16</v>
      </c>
      <c r="G341" s="11">
        <f>G340+Month!F326</f>
        <v>7799.1999999999989</v>
      </c>
      <c r="H341" s="11">
        <f>H340+Month!G326</f>
        <v>7988.91</v>
      </c>
      <c r="I341" s="11">
        <f>I340+Month!H326</f>
        <v>1923.2399999999998</v>
      </c>
      <c r="J341" s="11">
        <f>J340+Month!I326</f>
        <v>15504.46</v>
      </c>
      <c r="K341" s="11">
        <f>K340+Month!J326</f>
        <v>1434.2600000000002</v>
      </c>
      <c r="L341" s="11">
        <f>L340+Month!K326</f>
        <v>162.04</v>
      </c>
      <c r="M341" s="11">
        <f>M340+Month!L326</f>
        <v>186.06</v>
      </c>
      <c r="N341" s="11">
        <f>N340+Month!M326</f>
        <v>939.31000000000006</v>
      </c>
    </row>
    <row r="342" spans="1:14">
      <c r="A342">
        <f t="shared" si="14"/>
        <v>2024</v>
      </c>
      <c r="B342" s="43" t="s">
        <v>619</v>
      </c>
      <c r="C342" s="11">
        <f>C341+Month!B327</f>
        <v>43384.24</v>
      </c>
      <c r="D342" s="11">
        <f>D341+Month!C327</f>
        <v>1664.4699999999998</v>
      </c>
      <c r="E342" s="11">
        <f>E341+Month!D327</f>
        <v>681.15999999999985</v>
      </c>
      <c r="F342" s="11">
        <f>F341+Month!E327</f>
        <v>39.04</v>
      </c>
      <c r="G342" s="11">
        <f>G341+Month!F327</f>
        <v>8800.32</v>
      </c>
      <c r="H342" s="11">
        <f>H341+Month!G327</f>
        <v>9081.19</v>
      </c>
      <c r="I342" s="11">
        <f>I341+Month!H327</f>
        <v>2211.4199999999996</v>
      </c>
      <c r="J342" s="11">
        <f>J341+Month!I327</f>
        <v>17315.559999999998</v>
      </c>
      <c r="K342" s="11">
        <f>K341+Month!J327</f>
        <v>1631.5000000000002</v>
      </c>
      <c r="L342" s="11">
        <f>L341+Month!K327</f>
        <v>181.19</v>
      </c>
      <c r="M342" s="11">
        <f>M341+Month!L327</f>
        <v>210.2</v>
      </c>
      <c r="N342" s="11">
        <f>N341+Month!M327</f>
        <v>1053.03</v>
      </c>
    </row>
    <row r="343" spans="1:14">
      <c r="A343">
        <f t="shared" si="14"/>
        <v>2024</v>
      </c>
      <c r="B343" s="43" t="s">
        <v>620</v>
      </c>
    </row>
    <row r="344" spans="1:14">
      <c r="A344">
        <f t="shared" si="14"/>
        <v>2024</v>
      </c>
      <c r="B344" s="43" t="s">
        <v>621</v>
      </c>
    </row>
    <row r="345" spans="1:14">
      <c r="A345">
        <f t="shared" si="14"/>
        <v>2024</v>
      </c>
      <c r="B345" s="43" t="s">
        <v>622</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2024-11-26T15:22:42Z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