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pinso365-my.sharepoint.com/personal/philip_knell_planninginspectorate_gov_uk/Documents/Documents/Temporary Area - 241001/Monthly for Rachel Atwell (PB-SB)/"/>
    </mc:Choice>
  </mc:AlternateContent>
  <xr:revisionPtr revIDLastSave="4" documentId="8_{6426CFBF-2223-4756-B959-48DA67BFB794}" xr6:coauthVersionLast="47" xr6:coauthVersionMax="47" xr10:uidLastSave="{D8561D5F-7059-40D0-8FCA-298D91D24E8A}"/>
  <bookViews>
    <workbookView xWindow="380" yWindow="380" windowWidth="16920" windowHeight="10540" firstSheet="32" activeTab="32" xr2:uid="{00000000-000D-0000-FFFF-FFFF00000000}"/>
  </bookViews>
  <sheets>
    <sheet name="Process" sheetId="2" state="hidden" r:id="rId1"/>
    <sheet name="Corrections" sheetId="376" r:id="rId2"/>
    <sheet name="Contents" sheetId="21" r:id="rId3"/>
    <sheet name="1.1a Infrastructure - annual" sheetId="374" r:id="rId4"/>
    <sheet name="1.1b Infrastructure - quarter" sheetId="373" r:id="rId5"/>
    <sheet name="1.2a Development Plans annual" sheetId="372" r:id="rId6"/>
    <sheet name="1.2b Development Plans quarter" sheetId="371" r:id="rId7"/>
    <sheet name="1.3a CIL - annual" sheetId="370" r:id="rId8"/>
    <sheet name="1.3b CIL quarterly" sheetId="369" r:id="rId9"/>
    <sheet name="1.4a Call ins &amp; Recovered annu " sheetId="368" r:id="rId10"/>
    <sheet name="1.4b Call ins &amp; Recovered quart" sheetId="367" r:id="rId11"/>
    <sheet name="2.1a s78 rec'd annual" sheetId="366" r:id="rId12"/>
    <sheet name="2.1b s78 rec'd quarterly" sheetId="365" r:id="rId13"/>
    <sheet name=" 2.2a s78 rec'd by dev type ann" sheetId="364" r:id="rId14"/>
    <sheet name="2.2b s78 rec'd by dev type quar" sheetId="363" r:id="rId15"/>
    <sheet name="2.3a s78 rec'd by dev type annu" sheetId="362" r:id="rId16"/>
    <sheet name="2.3b s78 rec'd by dev type quar" sheetId="361" r:id="rId17"/>
    <sheet name="2.4a s78 dec'd annual" sheetId="360" r:id="rId18"/>
    <sheet name="2.4b s78 dec'd quarterly" sheetId="359" r:id="rId19"/>
    <sheet name="2.5a s78 dwellings annual" sheetId="358" r:id="rId20"/>
    <sheet name="2.5b s78 dwellings quarter" sheetId="357" r:id="rId21"/>
    <sheet name="2.6a HAS Annual" sheetId="356" r:id="rId22"/>
    <sheet name="2.6b HAS Quarterly" sheetId="355" r:id="rId23"/>
    <sheet name="2.7 CAS &amp; ADV" sheetId="301" r:id="rId24"/>
    <sheet name="2.8 s20, s106 &amp; s106BC" sheetId="300" r:id="rId25"/>
    <sheet name="3.1a s174 rec'd annual" sheetId="354" r:id="rId26"/>
    <sheet name="3.1b s174 rec'd Quarterly" sheetId="353" r:id="rId27"/>
    <sheet name="3.2a s174 dec'd Annual" sheetId="352" r:id="rId28"/>
    <sheet name="3.2b s174 dec'd Quarterly" sheetId="351" r:id="rId29"/>
    <sheet name="3.3 s39 &amp; LDCs" sheetId="295" r:id="rId30"/>
    <sheet name="4.1a Specialist Casework Recd" sheetId="324" r:id="rId31"/>
    <sheet name="4.1b Specialist Casework Decd" sheetId="323" r:id="rId32"/>
    <sheet name="5.1a Shire Districts " sheetId="294" r:id="rId33"/>
    <sheet name="5.1b London Boroughs" sheetId="293" r:id="rId34"/>
    <sheet name="5.1c Metropolitan Districts" sheetId="292" r:id="rId35"/>
    <sheet name="5.1d Unitary Authorities" sheetId="375" r:id="rId36"/>
    <sheet name="5.1e National Parks" sheetId="290" r:id="rId37"/>
    <sheet name="5.1f County Councils" sheetId="289" r:id="rId38"/>
  </sheets>
  <definedNames>
    <definedName name="OBColFilter" localSheetId="13">#REF!</definedName>
    <definedName name="OBColFilter" localSheetId="3">#REF!</definedName>
    <definedName name="OBColFilter" localSheetId="4">#REF!</definedName>
    <definedName name="OBColFilter" localSheetId="5">#REF!</definedName>
    <definedName name="OBColFilter" localSheetId="6">#REF!</definedName>
    <definedName name="OBColFilter" localSheetId="7">#REF!</definedName>
    <definedName name="OBColFilter" localSheetId="8">#REF!</definedName>
    <definedName name="OBColFilter" localSheetId="9">#REF!</definedName>
    <definedName name="OBColFilter" localSheetId="10">#REF!</definedName>
    <definedName name="OBColFilter" localSheetId="11">#REF!</definedName>
    <definedName name="OBColFilter" localSheetId="12">#REF!</definedName>
    <definedName name="OBColFilter" localSheetId="14">#REF!</definedName>
    <definedName name="OBColFilter" localSheetId="15">#REF!</definedName>
    <definedName name="OBColFilter" localSheetId="16">#REF!</definedName>
    <definedName name="OBColFilter" localSheetId="17">#REF!</definedName>
    <definedName name="OBColFilter" localSheetId="18">#REF!</definedName>
    <definedName name="OBColFilter" localSheetId="19">#REF!</definedName>
    <definedName name="OBColFilter" localSheetId="20">#REF!</definedName>
    <definedName name="OBColFilter" localSheetId="21">#REF!</definedName>
    <definedName name="OBColFilter" localSheetId="22">#REF!</definedName>
    <definedName name="OBColFilter" localSheetId="23">#REF!</definedName>
    <definedName name="OBColFilter" localSheetId="24">#REF!</definedName>
    <definedName name="OBColFilter" localSheetId="25">#REF!</definedName>
    <definedName name="OBColFilter" localSheetId="26">#REF!</definedName>
    <definedName name="OBColFilter" localSheetId="27">#REF!</definedName>
    <definedName name="OBColFilter" localSheetId="28">#REF!</definedName>
    <definedName name="OBColFilter" localSheetId="29">#REF!</definedName>
    <definedName name="OBColFilter" localSheetId="30">#REF!</definedName>
    <definedName name="OBColFilter" localSheetId="31">#REF!</definedName>
    <definedName name="OBColFilter" localSheetId="32">#REF!</definedName>
    <definedName name="OBColFilter" localSheetId="33">#REF!</definedName>
    <definedName name="OBColFilter" localSheetId="34">#REF!</definedName>
    <definedName name="OBColFilter" localSheetId="35">#REF!</definedName>
    <definedName name="OBColFilter" localSheetId="36">#REF!</definedName>
    <definedName name="OBColFilter" localSheetId="37">#REF!</definedName>
    <definedName name="OBColFilter">#REF!</definedName>
    <definedName name="OBColHeads" localSheetId="13">#REF!</definedName>
    <definedName name="OBColHeads" localSheetId="3">#REF!</definedName>
    <definedName name="OBColHeads" localSheetId="4">#REF!</definedName>
    <definedName name="OBColHeads" localSheetId="5">#REF!</definedName>
    <definedName name="OBColHeads" localSheetId="6">#REF!</definedName>
    <definedName name="OBColHeads" localSheetId="7">#REF!</definedName>
    <definedName name="OBColHeads" localSheetId="8">#REF!</definedName>
    <definedName name="OBColHeads" localSheetId="9">#REF!</definedName>
    <definedName name="OBColHeads" localSheetId="10">#REF!</definedName>
    <definedName name="OBColHeads" localSheetId="11">#REF!</definedName>
    <definedName name="OBColHeads" localSheetId="12">#REF!</definedName>
    <definedName name="OBColHeads" localSheetId="14">#REF!</definedName>
    <definedName name="OBColHeads" localSheetId="15">#REF!</definedName>
    <definedName name="OBColHeads" localSheetId="16">#REF!</definedName>
    <definedName name="OBColHeads" localSheetId="17">#REF!</definedName>
    <definedName name="OBColHeads" localSheetId="18">#REF!</definedName>
    <definedName name="OBColHeads" localSheetId="19">#REF!</definedName>
    <definedName name="OBColHeads" localSheetId="20">#REF!</definedName>
    <definedName name="OBColHeads" localSheetId="21">#REF!</definedName>
    <definedName name="OBColHeads" localSheetId="22">#REF!</definedName>
    <definedName name="OBColHeads" localSheetId="23">#REF!</definedName>
    <definedName name="OBColHeads" localSheetId="24">#REF!</definedName>
    <definedName name="OBColHeads" localSheetId="25">#REF!</definedName>
    <definedName name="OBColHeads" localSheetId="26">#REF!</definedName>
    <definedName name="OBColHeads" localSheetId="27">#REF!</definedName>
    <definedName name="OBColHeads" localSheetId="28">#REF!</definedName>
    <definedName name="OBColHeads" localSheetId="29">#REF!</definedName>
    <definedName name="OBColHeads" localSheetId="30">#REF!</definedName>
    <definedName name="OBColHeads" localSheetId="31">#REF!</definedName>
    <definedName name="OBColHeads" localSheetId="32">#REF!</definedName>
    <definedName name="OBColHeads" localSheetId="33">#REF!</definedName>
    <definedName name="OBColHeads" localSheetId="34">#REF!</definedName>
    <definedName name="OBColHeads" localSheetId="35">#REF!</definedName>
    <definedName name="OBColHeads" localSheetId="36">#REF!</definedName>
    <definedName name="OBColHeads" localSheetId="37">#REF!</definedName>
    <definedName name="OBColHeads">#REF!</definedName>
    <definedName name="OBData" localSheetId="13">#REF!</definedName>
    <definedName name="OBData" localSheetId="3">#REF!</definedName>
    <definedName name="OBData" localSheetId="4">#REF!</definedName>
    <definedName name="OBData" localSheetId="5">#REF!</definedName>
    <definedName name="OBData" localSheetId="6">#REF!</definedName>
    <definedName name="OBData" localSheetId="7">#REF!</definedName>
    <definedName name="OBData" localSheetId="8">#REF!</definedName>
    <definedName name="OBData" localSheetId="9">#REF!</definedName>
    <definedName name="OBData" localSheetId="10">#REF!</definedName>
    <definedName name="OBData" localSheetId="11">#REF!</definedName>
    <definedName name="OBData" localSheetId="12">#REF!</definedName>
    <definedName name="OBData" localSheetId="14">#REF!</definedName>
    <definedName name="OBData" localSheetId="15">#REF!</definedName>
    <definedName name="OBData" localSheetId="16">#REF!</definedName>
    <definedName name="OBData" localSheetId="17">#REF!</definedName>
    <definedName name="OBData" localSheetId="18">#REF!</definedName>
    <definedName name="OBData" localSheetId="19">#REF!</definedName>
    <definedName name="OBData" localSheetId="20">#REF!</definedName>
    <definedName name="OBData" localSheetId="21">#REF!</definedName>
    <definedName name="OBData" localSheetId="22">#REF!</definedName>
    <definedName name="OBData" localSheetId="23">#REF!</definedName>
    <definedName name="OBData" localSheetId="24">#REF!</definedName>
    <definedName name="OBData" localSheetId="25">#REF!</definedName>
    <definedName name="OBData" localSheetId="26">#REF!</definedName>
    <definedName name="OBData" localSheetId="27">#REF!</definedName>
    <definedName name="OBData" localSheetId="28">#REF!</definedName>
    <definedName name="OBData" localSheetId="29">#REF!</definedName>
    <definedName name="OBData" localSheetId="30">#REF!</definedName>
    <definedName name="OBData" localSheetId="31">#REF!</definedName>
    <definedName name="OBData" localSheetId="32">#REF!</definedName>
    <definedName name="OBData" localSheetId="33">#REF!</definedName>
    <definedName name="OBData" localSheetId="34">#REF!</definedName>
    <definedName name="OBData" localSheetId="35">#REF!</definedName>
    <definedName name="OBData" localSheetId="36">#REF!</definedName>
    <definedName name="OBData" localSheetId="37">#REF!</definedName>
    <definedName name="OBData">#REF!</definedName>
    <definedName name="OBDataArea" localSheetId="13">#REF!</definedName>
    <definedName name="OBDataArea" localSheetId="5">#REF!</definedName>
    <definedName name="OBDataArea" localSheetId="6">#REF!</definedName>
    <definedName name="OBDataArea" localSheetId="7">#REF!</definedName>
    <definedName name="OBDataArea" localSheetId="8">#REF!</definedName>
    <definedName name="OBDataArea" localSheetId="9">#REF!</definedName>
    <definedName name="OBDataArea" localSheetId="10">#REF!</definedName>
    <definedName name="OBDataArea" localSheetId="11">#REF!</definedName>
    <definedName name="OBDataArea" localSheetId="12">#REF!</definedName>
    <definedName name="OBDataArea" localSheetId="14">#REF!</definedName>
    <definedName name="OBDataArea" localSheetId="15">#REF!</definedName>
    <definedName name="OBDataArea" localSheetId="16">#REF!</definedName>
    <definedName name="OBDataArea" localSheetId="17">#REF!</definedName>
    <definedName name="OBDataArea" localSheetId="18">#REF!</definedName>
    <definedName name="OBDataArea" localSheetId="19">#REF!</definedName>
    <definedName name="OBDataArea" localSheetId="20">#REF!</definedName>
    <definedName name="OBDataArea" localSheetId="21">#REF!</definedName>
    <definedName name="OBDataArea" localSheetId="22">#REF!</definedName>
    <definedName name="OBDataArea" localSheetId="23">#REF!</definedName>
    <definedName name="OBDataArea" localSheetId="24">#REF!</definedName>
    <definedName name="OBDataArea" localSheetId="25">#REF!</definedName>
    <definedName name="OBDataArea" localSheetId="26">#REF!</definedName>
    <definedName name="OBDataArea" localSheetId="27">#REF!</definedName>
    <definedName name="OBDataArea" localSheetId="28">#REF!</definedName>
    <definedName name="OBDataArea" localSheetId="29">#REF!</definedName>
    <definedName name="OBDataArea" localSheetId="30">#REF!</definedName>
    <definedName name="OBDataArea" localSheetId="31">#REF!</definedName>
    <definedName name="OBDataArea" localSheetId="32">#REF!</definedName>
    <definedName name="OBDataArea" localSheetId="33">#REF!</definedName>
    <definedName name="OBDataArea" localSheetId="34">#REF!</definedName>
    <definedName name="OBDataArea" localSheetId="35">#REF!</definedName>
    <definedName name="OBDataArea" localSheetId="36">#REF!</definedName>
    <definedName name="OBDataArea" localSheetId="37">#REF!</definedName>
    <definedName name="OBDataArea">#REF!</definedName>
    <definedName name="OBDataLines" localSheetId="13">#REF!</definedName>
    <definedName name="OBDataLines" localSheetId="5">#REF!</definedName>
    <definedName name="OBDataLines" localSheetId="6">#REF!</definedName>
    <definedName name="OBDataLines" localSheetId="7">#REF!</definedName>
    <definedName name="OBDataLines" localSheetId="8">#REF!</definedName>
    <definedName name="OBDataLines" localSheetId="9">#REF!</definedName>
    <definedName name="OBDataLines" localSheetId="10">#REF!</definedName>
    <definedName name="OBDataLines" localSheetId="11">#REF!</definedName>
    <definedName name="OBDataLines" localSheetId="12">#REF!</definedName>
    <definedName name="OBDataLines" localSheetId="14">#REF!</definedName>
    <definedName name="OBDataLines" localSheetId="15">#REF!</definedName>
    <definedName name="OBDataLines" localSheetId="16">#REF!</definedName>
    <definedName name="OBDataLines" localSheetId="17">#REF!</definedName>
    <definedName name="OBDataLines" localSheetId="18">#REF!</definedName>
    <definedName name="OBDataLines" localSheetId="19">#REF!</definedName>
    <definedName name="OBDataLines" localSheetId="20">#REF!</definedName>
    <definedName name="OBDataLines" localSheetId="21">#REF!</definedName>
    <definedName name="OBDataLines" localSheetId="22">#REF!</definedName>
    <definedName name="OBDataLines" localSheetId="23">#REF!</definedName>
    <definedName name="OBDataLines" localSheetId="24">#REF!</definedName>
    <definedName name="OBDataLines" localSheetId="25">#REF!</definedName>
    <definedName name="OBDataLines" localSheetId="26">#REF!</definedName>
    <definedName name="OBDataLines" localSheetId="27">#REF!</definedName>
    <definedName name="OBDataLines" localSheetId="28">#REF!</definedName>
    <definedName name="OBDataLines" localSheetId="29">#REF!</definedName>
    <definedName name="OBDataLines" localSheetId="30">#REF!</definedName>
    <definedName name="OBDataLines" localSheetId="31">#REF!</definedName>
    <definedName name="OBDataLines" localSheetId="32">#REF!</definedName>
    <definedName name="OBDataLines" localSheetId="33">#REF!</definedName>
    <definedName name="OBDataLines" localSheetId="34">#REF!</definedName>
    <definedName name="OBDataLines" localSheetId="35">#REF!</definedName>
    <definedName name="OBDataLines" localSheetId="36">#REF!</definedName>
    <definedName name="OBDataLines" localSheetId="37">#REF!</definedName>
    <definedName name="OBDataLines">#REF!</definedName>
    <definedName name="OBTitleSect" localSheetId="13">#REF!</definedName>
    <definedName name="OBTitleSect" localSheetId="5">#REF!</definedName>
    <definedName name="OBTitleSect" localSheetId="6">#REF!</definedName>
    <definedName name="OBTitleSect" localSheetId="7">#REF!</definedName>
    <definedName name="OBTitleSect" localSheetId="8">#REF!</definedName>
    <definedName name="OBTitleSect" localSheetId="9">#REF!</definedName>
    <definedName name="OBTitleSect" localSheetId="10">#REF!</definedName>
    <definedName name="OBTitleSect" localSheetId="11">#REF!</definedName>
    <definedName name="OBTitleSect" localSheetId="12">#REF!</definedName>
    <definedName name="OBTitleSect" localSheetId="14">#REF!</definedName>
    <definedName name="OBTitleSect" localSheetId="15">#REF!</definedName>
    <definedName name="OBTitleSect" localSheetId="16">#REF!</definedName>
    <definedName name="OBTitleSect" localSheetId="17">#REF!</definedName>
    <definedName name="OBTitleSect" localSheetId="18">#REF!</definedName>
    <definedName name="OBTitleSect" localSheetId="19">#REF!</definedName>
    <definedName name="OBTitleSect" localSheetId="20">#REF!</definedName>
    <definedName name="OBTitleSect" localSheetId="21">#REF!</definedName>
    <definedName name="OBTitleSect" localSheetId="22">#REF!</definedName>
    <definedName name="OBTitleSect" localSheetId="23">#REF!</definedName>
    <definedName name="OBTitleSect" localSheetId="24">#REF!</definedName>
    <definedName name="OBTitleSect" localSheetId="25">#REF!</definedName>
    <definedName name="OBTitleSect" localSheetId="26">#REF!</definedName>
    <definedName name="OBTitleSect" localSheetId="27">#REF!</definedName>
    <definedName name="OBTitleSect" localSheetId="28">#REF!</definedName>
    <definedName name="OBTitleSect" localSheetId="29">#REF!</definedName>
    <definedName name="OBTitleSect" localSheetId="30">#REF!</definedName>
    <definedName name="OBTitleSect" localSheetId="31">#REF!</definedName>
    <definedName name="OBTitleSect" localSheetId="32">#REF!</definedName>
    <definedName name="OBTitleSect" localSheetId="33">#REF!</definedName>
    <definedName name="OBTitleSect" localSheetId="34">#REF!</definedName>
    <definedName name="OBTitleSect" localSheetId="35">#REF!</definedName>
    <definedName name="OBTitleSect" localSheetId="36">#REF!</definedName>
    <definedName name="OBTitleSect" localSheetId="37">#REF!</definedName>
    <definedName name="OBTitleSect">#REF!</definedName>
    <definedName name="_xlnm.Print_Titles" localSheetId="13">#REF!</definedName>
    <definedName name="_xlnm.Print_Titles" localSheetId="5">#REF!</definedName>
    <definedName name="_xlnm.Print_Titles" localSheetId="6">#REF!</definedName>
    <definedName name="_xlnm.Print_Titles" localSheetId="7">#REF!</definedName>
    <definedName name="_xlnm.Print_Titles" localSheetId="8">#REF!</definedName>
    <definedName name="_xlnm.Print_Titles" localSheetId="9">#REF!</definedName>
    <definedName name="_xlnm.Print_Titles" localSheetId="10">#REF!</definedName>
    <definedName name="_xlnm.Print_Titles" localSheetId="11">#REF!</definedName>
    <definedName name="_xlnm.Print_Titles" localSheetId="12">#REF!</definedName>
    <definedName name="_xlnm.Print_Titles" localSheetId="14">#REF!</definedName>
    <definedName name="_xlnm.Print_Titles" localSheetId="15">#REF!</definedName>
    <definedName name="_xlnm.Print_Titles" localSheetId="16">#REF!</definedName>
    <definedName name="_xlnm.Print_Titles" localSheetId="17">#REF!</definedName>
    <definedName name="_xlnm.Print_Titles" localSheetId="18">#REF!</definedName>
    <definedName name="_xlnm.Print_Titles" localSheetId="19">#REF!</definedName>
    <definedName name="_xlnm.Print_Titles" localSheetId="20">#REF!</definedName>
    <definedName name="_xlnm.Print_Titles" localSheetId="21">#REF!</definedName>
    <definedName name="_xlnm.Print_Titles" localSheetId="22">#REF!</definedName>
    <definedName name="_xlnm.Print_Titles" localSheetId="23">#REF!</definedName>
    <definedName name="_xlnm.Print_Titles" localSheetId="24">#REF!</definedName>
    <definedName name="_xlnm.Print_Titles" localSheetId="25">#REF!</definedName>
    <definedName name="_xlnm.Print_Titles" localSheetId="26">#REF!</definedName>
    <definedName name="_xlnm.Print_Titles" localSheetId="27">#REF!</definedName>
    <definedName name="_xlnm.Print_Titles" localSheetId="28">#REF!</definedName>
    <definedName name="_xlnm.Print_Titles" localSheetId="29">#REF!</definedName>
    <definedName name="_xlnm.Print_Titles" localSheetId="30">#REF!</definedName>
    <definedName name="_xlnm.Print_Titles" localSheetId="31">#REF!</definedName>
    <definedName name="_xlnm.Print_Titles" localSheetId="32">#REF!</definedName>
    <definedName name="_xlnm.Print_Titles" localSheetId="33">#REF!</definedName>
    <definedName name="_xlnm.Print_Titles" localSheetId="34">#REF!</definedName>
    <definedName name="_xlnm.Print_Titles" localSheetId="35">#REF!</definedName>
    <definedName name="_xlnm.Print_Titles" localSheetId="36">#REF!</definedName>
    <definedName name="_xlnm.Print_Titles" localSheetId="37">#REF!</definedName>
    <definedName name="_xlnm.Print_Titles">#REF!</definedName>
    <definedName name="Z_A93F6589_A6DE_4011_A081_F9BF84AB1CFE_.wvu.Cols" localSheetId="15" hidden="1">'2.3a s78 rec''d by dev type annu'!$S:$S</definedName>
    <definedName name="Z_A93F6589_A6DE_4011_A081_F9BF84AB1CFE_.wvu.Cols" localSheetId="16" hidden="1">'2.3b s78 rec''d by dev type quar'!$T:$T</definedName>
    <definedName name="Z_C31C50C7_16DB_4CFC_9E7F_A0EB46DEECA8_.wvu.Cols" localSheetId="15" hidden="1">'2.3a s78 rec''d by dev type annu'!$S:$S</definedName>
    <definedName name="Z_C31C50C7_16DB_4CFC_9E7F_A0EB46DEECA8_.wvu.Cols" localSheetId="16" hidden="1">'2.3b s78 rec''d by dev type quar'!$T:$T</definedName>
    <definedName name="Z_C31C50C7_16DB_4CFC_9E7F_A0EB46DEECA8_.wvu.Cols" localSheetId="32" hidden="1">'5.1a Shire Districts '!#REF!</definedName>
    <definedName name="Z_C31C50C7_16DB_4CFC_9E7F_A0EB46DEECA8_.wvu.Cols" localSheetId="33" hidden="1">'5.1b London Boroughs'!#REF!</definedName>
    <definedName name="Z_C31C50C7_16DB_4CFC_9E7F_A0EB46DEECA8_.wvu.Cols" localSheetId="34" hidden="1">'5.1c Metropolitan Districts'!#REF!</definedName>
    <definedName name="Z_C31C50C7_16DB_4CFC_9E7F_A0EB46DEECA8_.wvu.Cols" localSheetId="35" hidden="1">'5.1d Unitary Authorities'!#REF!</definedName>
    <definedName name="Z_C31C50C7_16DB_4CFC_9E7F_A0EB46DEECA8_.wvu.Cols" localSheetId="36" hidden="1">'5.1e National Parks'!#REF!</definedName>
    <definedName name="Z_C31C50C7_16DB_4CFC_9E7F_A0EB46DEECA8_.wvu.Cols" localSheetId="37" hidden="1">'5.1f County Councils'!#REF!</definedName>
    <definedName name="Z_F98AC4D1_FE5B_41A7_922F_19713F81817A_.wvu.Cols" localSheetId="15" hidden="1">'2.3a s78 rec''d by dev type annu'!$S:$S</definedName>
    <definedName name="Z_F98AC4D1_FE5B_41A7_922F_19713F81817A_.wvu.Cols" localSheetId="16" hidden="1">'2.3b s78 rec''d by dev type quar'!$T:$T</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7" i="375" l="1"/>
  <c r="I87" i="375"/>
  <c r="E87" i="375"/>
  <c r="M86" i="375"/>
  <c r="I86" i="375"/>
  <c r="E86" i="375"/>
  <c r="M85" i="375"/>
  <c r="I85" i="375"/>
  <c r="E85" i="375"/>
  <c r="M84" i="375"/>
  <c r="I84" i="375"/>
  <c r="E84" i="375"/>
  <c r="M83" i="375"/>
  <c r="I83" i="375"/>
  <c r="E83" i="375"/>
  <c r="M82" i="375"/>
  <c r="I82" i="375"/>
  <c r="E82" i="375"/>
  <c r="M81" i="375"/>
  <c r="I81" i="375"/>
  <c r="E81" i="375"/>
  <c r="M80" i="375"/>
  <c r="I80" i="375"/>
  <c r="E80" i="375"/>
  <c r="M79" i="375"/>
  <c r="I79" i="375"/>
  <c r="E79" i="375"/>
  <c r="M78" i="375"/>
  <c r="I78" i="375"/>
  <c r="E78" i="375"/>
  <c r="M77" i="375"/>
  <c r="I77" i="375"/>
  <c r="E77" i="375"/>
  <c r="M76" i="375"/>
  <c r="I76" i="375"/>
  <c r="E76" i="375"/>
  <c r="M75" i="375"/>
  <c r="I75" i="375"/>
  <c r="E75" i="375"/>
  <c r="M74" i="375"/>
  <c r="I74" i="375"/>
  <c r="E74" i="375"/>
  <c r="M73" i="375"/>
  <c r="I73" i="375"/>
  <c r="E73" i="375"/>
  <c r="M72" i="375"/>
  <c r="I72" i="375"/>
  <c r="E72" i="375"/>
  <c r="M71" i="375"/>
  <c r="I71" i="375"/>
  <c r="E71" i="375"/>
  <c r="M70" i="375"/>
  <c r="I70" i="375"/>
  <c r="E70" i="375"/>
  <c r="M69" i="375"/>
  <c r="I69" i="375"/>
  <c r="E69" i="375"/>
  <c r="M68" i="375"/>
  <c r="I68" i="375"/>
  <c r="E68" i="375"/>
  <c r="M67" i="375"/>
  <c r="I67" i="375"/>
  <c r="E67" i="375"/>
  <c r="M66" i="375"/>
  <c r="I66" i="375"/>
  <c r="E66" i="375"/>
  <c r="M65" i="375"/>
  <c r="I65" i="375"/>
  <c r="E65" i="375"/>
  <c r="M64" i="375"/>
  <c r="I64" i="375"/>
  <c r="E64" i="375"/>
  <c r="M63" i="375"/>
  <c r="I63" i="375"/>
  <c r="E63" i="375"/>
  <c r="M62" i="375"/>
  <c r="I62" i="375"/>
  <c r="E62" i="375"/>
  <c r="M61" i="375"/>
  <c r="I61" i="375"/>
  <c r="E61" i="375"/>
  <c r="M60" i="375"/>
  <c r="I60" i="375"/>
  <c r="E60" i="375"/>
  <c r="M59" i="375"/>
  <c r="I59" i="375"/>
  <c r="E59" i="375"/>
  <c r="M58" i="375"/>
  <c r="I58" i="375"/>
  <c r="E58" i="375"/>
  <c r="M57" i="375"/>
  <c r="I57" i="375"/>
  <c r="E57" i="375"/>
  <c r="M56" i="375"/>
  <c r="I56" i="375"/>
  <c r="E56" i="375"/>
  <c r="M55" i="375"/>
  <c r="I55" i="375"/>
  <c r="E55" i="375"/>
  <c r="M54" i="375"/>
  <c r="I54" i="375"/>
  <c r="E54" i="375"/>
  <c r="M53" i="375"/>
  <c r="I53" i="375"/>
  <c r="E53" i="375"/>
  <c r="M52" i="375"/>
  <c r="I52" i="375"/>
  <c r="E52" i="375"/>
  <c r="M51" i="375"/>
  <c r="I51" i="375"/>
  <c r="E51" i="375"/>
  <c r="M50" i="375"/>
  <c r="I50" i="375"/>
  <c r="E50" i="375"/>
  <c r="M49" i="375"/>
  <c r="I49" i="375"/>
  <c r="E49" i="375"/>
  <c r="M48" i="375"/>
  <c r="I48" i="375"/>
  <c r="E48" i="375"/>
  <c r="M47" i="375"/>
  <c r="I47" i="375"/>
  <c r="E47" i="375"/>
  <c r="M46" i="375"/>
  <c r="I46" i="375"/>
  <c r="E46" i="375"/>
  <c r="M45" i="375"/>
  <c r="I45" i="375"/>
  <c r="E45" i="375"/>
  <c r="M44" i="375"/>
  <c r="I44" i="375"/>
  <c r="E44" i="375"/>
  <c r="M43" i="375"/>
  <c r="I43" i="375"/>
  <c r="E43" i="375"/>
  <c r="M42" i="375"/>
  <c r="I42" i="375"/>
  <c r="E42" i="375"/>
  <c r="M41" i="375"/>
  <c r="I41" i="375"/>
  <c r="E41" i="375"/>
  <c r="M40" i="375"/>
  <c r="I40" i="375"/>
  <c r="E40" i="375"/>
  <c r="M39" i="375"/>
  <c r="I39" i="375"/>
  <c r="E39" i="375"/>
  <c r="M38" i="375"/>
  <c r="I38" i="375"/>
  <c r="E38" i="375"/>
  <c r="M37" i="375"/>
  <c r="I37" i="375"/>
  <c r="E37" i="375"/>
  <c r="M36" i="375"/>
  <c r="I36" i="375"/>
  <c r="E36" i="375"/>
  <c r="M35" i="375"/>
  <c r="I35" i="375"/>
  <c r="E35" i="375"/>
  <c r="M34" i="375"/>
  <c r="I34" i="375"/>
  <c r="E34" i="375"/>
  <c r="M33" i="375"/>
  <c r="I33" i="375"/>
  <c r="E33" i="375"/>
  <c r="M32" i="375"/>
  <c r="I32" i="375"/>
  <c r="E32" i="375"/>
  <c r="M31" i="375"/>
  <c r="I31" i="375"/>
  <c r="E31" i="375"/>
  <c r="M30" i="375"/>
  <c r="I30" i="375"/>
  <c r="E30" i="375"/>
  <c r="M29" i="375"/>
  <c r="I29" i="375"/>
  <c r="E29" i="375"/>
  <c r="M28" i="375"/>
  <c r="I28" i="375"/>
  <c r="E28" i="375"/>
  <c r="M27" i="375"/>
  <c r="I27" i="375"/>
  <c r="E27" i="375"/>
  <c r="M26" i="375"/>
  <c r="I26" i="375"/>
  <c r="E26" i="375"/>
  <c r="M25" i="375"/>
  <c r="I25" i="375"/>
  <c r="E25" i="375"/>
  <c r="L64" i="373"/>
  <c r="G64" i="373"/>
  <c r="L63" i="373"/>
  <c r="G63" i="373"/>
  <c r="L62" i="373"/>
  <c r="G62" i="373"/>
  <c r="L61" i="373"/>
  <c r="G61" i="373"/>
  <c r="L60" i="373"/>
  <c r="G60" i="373"/>
  <c r="L59" i="373"/>
  <c r="G59" i="373"/>
  <c r="L58" i="373"/>
  <c r="G58" i="373"/>
  <c r="L57" i="373"/>
  <c r="G57" i="373"/>
  <c r="L56" i="373"/>
  <c r="G56" i="373"/>
  <c r="L55" i="373"/>
  <c r="G55" i="373"/>
  <c r="L54" i="373"/>
  <c r="G54" i="373"/>
  <c r="L53" i="373"/>
  <c r="G53" i="373"/>
  <c r="L52" i="373"/>
  <c r="G52" i="373"/>
  <c r="L51" i="373"/>
  <c r="G51" i="373"/>
  <c r="L50" i="373"/>
  <c r="G50" i="373"/>
  <c r="L49" i="373"/>
  <c r="G49" i="373"/>
  <c r="L48" i="373"/>
  <c r="G48" i="373"/>
  <c r="L47" i="373"/>
  <c r="G47" i="373"/>
  <c r="L46" i="373"/>
  <c r="G46" i="373"/>
  <c r="L45" i="373"/>
  <c r="G45" i="373"/>
  <c r="L44" i="373"/>
  <c r="G44" i="373"/>
  <c r="L43" i="373"/>
  <c r="G43" i="373"/>
  <c r="L42" i="373"/>
  <c r="G42" i="373"/>
  <c r="L41" i="373"/>
  <c r="G41" i="373"/>
  <c r="L40" i="373"/>
  <c r="G40" i="373"/>
  <c r="L39" i="373"/>
  <c r="G39" i="373"/>
  <c r="L38" i="373"/>
  <c r="G38" i="373"/>
  <c r="L37" i="373"/>
  <c r="G37" i="373"/>
  <c r="L36" i="373"/>
  <c r="G36" i="373"/>
  <c r="L35" i="373"/>
  <c r="G35" i="373"/>
  <c r="L34" i="373"/>
  <c r="G34" i="373"/>
  <c r="L33" i="373"/>
  <c r="G33" i="373"/>
  <c r="L32" i="373"/>
  <c r="G32" i="373"/>
  <c r="L31" i="373"/>
  <c r="G31" i="373"/>
  <c r="P71" i="371" l="1"/>
  <c r="I71" i="371"/>
  <c r="P70" i="371"/>
  <c r="I70" i="371"/>
  <c r="P69" i="371"/>
  <c r="I69" i="371"/>
  <c r="P68" i="371"/>
  <c r="I68" i="371"/>
  <c r="P67" i="371"/>
  <c r="I67" i="371"/>
  <c r="P66" i="371"/>
  <c r="I66" i="371"/>
  <c r="P65" i="371"/>
  <c r="I65" i="371"/>
  <c r="P64" i="371"/>
  <c r="I64" i="371"/>
  <c r="P63" i="371"/>
  <c r="I63" i="371"/>
  <c r="P62" i="371"/>
  <c r="I62" i="371"/>
  <c r="P61" i="371"/>
  <c r="I61" i="371"/>
  <c r="P60" i="371"/>
  <c r="I60" i="371"/>
  <c r="P59" i="371"/>
  <c r="I59" i="371"/>
  <c r="P58" i="371"/>
  <c r="I58" i="371"/>
  <c r="P57" i="371"/>
  <c r="I57" i="371"/>
  <c r="P56" i="371"/>
  <c r="I56" i="371"/>
  <c r="P55" i="371"/>
  <c r="I55" i="371"/>
  <c r="P54" i="371"/>
  <c r="I54" i="371"/>
  <c r="P53" i="371"/>
  <c r="I53" i="371"/>
  <c r="P52" i="371"/>
  <c r="I52" i="371"/>
  <c r="P51" i="371"/>
  <c r="I51" i="371"/>
  <c r="P50" i="371"/>
  <c r="I50" i="371"/>
  <c r="P49" i="371"/>
  <c r="I49" i="371"/>
  <c r="P48" i="371"/>
  <c r="I48" i="371"/>
  <c r="P47" i="371"/>
  <c r="I47" i="371"/>
  <c r="P46" i="371"/>
  <c r="I46" i="371"/>
  <c r="P45" i="371"/>
  <c r="I45" i="371"/>
  <c r="P44" i="371"/>
  <c r="I44" i="371"/>
  <c r="P43" i="371"/>
  <c r="I43" i="371"/>
  <c r="P42" i="371"/>
  <c r="I42" i="371"/>
  <c r="P41" i="371"/>
  <c r="I41" i="371"/>
  <c r="P40" i="371"/>
  <c r="I40" i="371"/>
  <c r="P39" i="371"/>
  <c r="I39" i="371"/>
  <c r="P38" i="371"/>
  <c r="I38" i="371"/>
  <c r="P37" i="371"/>
  <c r="I37" i="371"/>
  <c r="P36" i="371"/>
  <c r="I36" i="371"/>
  <c r="P35" i="371"/>
  <c r="I35" i="371"/>
  <c r="P34" i="371"/>
  <c r="I34" i="371"/>
  <c r="P33" i="371"/>
  <c r="I33" i="371"/>
  <c r="P32" i="371"/>
  <c r="I32" i="371"/>
  <c r="P31" i="371"/>
  <c r="I31" i="371"/>
  <c r="P30" i="371"/>
  <c r="I30" i="371"/>
  <c r="P29" i="371"/>
  <c r="I29" i="371"/>
  <c r="P28" i="371"/>
  <c r="I28" i="371"/>
  <c r="P27" i="371"/>
  <c r="I27" i="371"/>
  <c r="P26" i="371"/>
  <c r="I26" i="371"/>
  <c r="P25" i="371"/>
  <c r="I25" i="371"/>
  <c r="P24" i="371"/>
  <c r="I24" i="371"/>
  <c r="P23" i="371"/>
  <c r="I23" i="371"/>
  <c r="P22" i="371"/>
  <c r="I22" i="371"/>
  <c r="P21" i="371"/>
  <c r="I21" i="371"/>
  <c r="P20" i="371"/>
  <c r="I20" i="371"/>
  <c r="P19" i="371"/>
  <c r="I19" i="371"/>
  <c r="P18" i="371"/>
  <c r="I18" i="371"/>
  <c r="P17" i="371"/>
  <c r="I17" i="371"/>
  <c r="P16" i="371"/>
  <c r="I16" i="371"/>
  <c r="P15" i="371"/>
  <c r="I15" i="371"/>
  <c r="P14" i="371"/>
  <c r="I14" i="371"/>
  <c r="E25" i="366" l="1"/>
  <c r="E23" i="366"/>
  <c r="E22" i="366"/>
  <c r="F22" i="366" s="1"/>
  <c r="E21" i="366"/>
  <c r="E20" i="366"/>
  <c r="G20" i="366" s="1"/>
  <c r="E18" i="366"/>
  <c r="E17" i="366"/>
  <c r="H16" i="366"/>
  <c r="F16" i="366"/>
  <c r="E16" i="366"/>
  <c r="G16" i="366" s="1"/>
  <c r="E15" i="366"/>
  <c r="F15" i="366" s="1"/>
  <c r="G15" i="366"/>
  <c r="F69" i="365"/>
  <c r="F64" i="365"/>
  <c r="I64" i="365" s="1"/>
  <c r="I63" i="365"/>
  <c r="F63" i="365"/>
  <c r="F62" i="365"/>
  <c r="F61" i="365"/>
  <c r="F59" i="365"/>
  <c r="F57" i="365"/>
  <c r="F56" i="365"/>
  <c r="F52" i="365"/>
  <c r="I52" i="365" s="1"/>
  <c r="I50" i="365"/>
  <c r="H50" i="365"/>
  <c r="F50" i="365"/>
  <c r="G50" i="365" s="1"/>
  <c r="F47" i="365"/>
  <c r="F45" i="365"/>
  <c r="F42" i="365"/>
  <c r="G42" i="365" s="1"/>
  <c r="F40" i="365"/>
  <c r="I40" i="365" s="1"/>
  <c r="F38" i="365"/>
  <c r="I37" i="365"/>
  <c r="H37" i="365"/>
  <c r="F37" i="365"/>
  <c r="F35" i="365"/>
  <c r="F33" i="365"/>
  <c r="F32" i="365"/>
  <c r="F31" i="365"/>
  <c r="F28" i="365"/>
  <c r="I28" i="365" s="1"/>
  <c r="F26" i="365"/>
  <c r="F21" i="365"/>
  <c r="F19" i="365"/>
  <c r="F18" i="365"/>
  <c r="G18" i="365" s="1"/>
  <c r="F16" i="365"/>
  <c r="I16" i="365" s="1"/>
  <c r="F15" i="365"/>
  <c r="G23" i="366" l="1"/>
  <c r="F23" i="366"/>
  <c r="H23" i="366"/>
  <c r="G17" i="366"/>
  <c r="H21" i="366"/>
  <c r="G21" i="366"/>
  <c r="F21" i="366"/>
  <c r="H17" i="366"/>
  <c r="G25" i="366"/>
  <c r="H25" i="366"/>
  <c r="F25" i="366"/>
  <c r="F18" i="366"/>
  <c r="H18" i="366"/>
  <c r="G18" i="366"/>
  <c r="H22" i="366"/>
  <c r="H26" i="366"/>
  <c r="G19" i="366"/>
  <c r="H19" i="366"/>
  <c r="F20" i="366"/>
  <c r="E27" i="366"/>
  <c r="H20" i="366"/>
  <c r="H15" i="366"/>
  <c r="F17" i="366"/>
  <c r="G22" i="366"/>
  <c r="E24" i="366"/>
  <c r="F24" i="366" s="1"/>
  <c r="E19" i="366"/>
  <c r="F19" i="366" s="1"/>
  <c r="E26" i="366"/>
  <c r="F26" i="366" s="1"/>
  <c r="E28" i="366"/>
  <c r="I25" i="365"/>
  <c r="H29" i="365"/>
  <c r="G41" i="365"/>
  <c r="G49" i="365"/>
  <c r="H59" i="365"/>
  <c r="G59" i="365"/>
  <c r="I33" i="365"/>
  <c r="H33" i="365"/>
  <c r="G33" i="365"/>
  <c r="H41" i="365"/>
  <c r="G60" i="365"/>
  <c r="H22" i="365"/>
  <c r="G26" i="365"/>
  <c r="H26" i="365"/>
  <c r="I26" i="365"/>
  <c r="I45" i="365"/>
  <c r="H45" i="365"/>
  <c r="G45" i="365"/>
  <c r="H56" i="365"/>
  <c r="H60" i="365"/>
  <c r="G68" i="365"/>
  <c r="G72" i="365"/>
  <c r="I18" i="365"/>
  <c r="H30" i="365"/>
  <c r="G38" i="365"/>
  <c r="H38" i="365"/>
  <c r="I38" i="365"/>
  <c r="I56" i="365"/>
  <c r="H68" i="365"/>
  <c r="H72" i="365"/>
  <c r="H15" i="365"/>
  <c r="I68" i="365"/>
  <c r="I15" i="365"/>
  <c r="H27" i="365"/>
  <c r="H31" i="365"/>
  <c r="G31" i="365"/>
  <c r="I31" i="365"/>
  <c r="G39" i="365"/>
  <c r="I42" i="365"/>
  <c r="H61" i="365"/>
  <c r="H19" i="365"/>
  <c r="G19" i="365"/>
  <c r="I19" i="365"/>
  <c r="I23" i="365"/>
  <c r="I27" i="365"/>
  <c r="H39" i="365"/>
  <c r="G43" i="365"/>
  <c r="G57" i="365"/>
  <c r="H57" i="365"/>
  <c r="I57" i="365"/>
  <c r="I61" i="365"/>
  <c r="G24" i="365"/>
  <c r="H35" i="365"/>
  <c r="G35" i="365"/>
  <c r="I39" i="365"/>
  <c r="G69" i="365"/>
  <c r="I69" i="365"/>
  <c r="H69" i="365"/>
  <c r="G36" i="365"/>
  <c r="G47" i="365"/>
  <c r="H47" i="365"/>
  <c r="H54" i="365"/>
  <c r="G70" i="365"/>
  <c r="I20" i="365"/>
  <c r="H32" i="365"/>
  <c r="G48" i="365"/>
  <c r="G62" i="365"/>
  <c r="H62" i="365"/>
  <c r="I62" i="365"/>
  <c r="H66" i="365"/>
  <c r="H70" i="365"/>
  <c r="I21" i="365"/>
  <c r="H21" i="365"/>
  <c r="G21" i="365"/>
  <c r="I32" i="365"/>
  <c r="H48" i="365"/>
  <c r="H51" i="365"/>
  <c r="I66" i="365"/>
  <c r="I70" i="365"/>
  <c r="H63" i="365"/>
  <c r="G16" i="365"/>
  <c r="G28" i="365"/>
  <c r="G52" i="365"/>
  <c r="F71" i="365"/>
  <c r="H16" i="365"/>
  <c r="H28" i="365"/>
  <c r="F30" i="365"/>
  <c r="G30" i="365" s="1"/>
  <c r="F23" i="365"/>
  <c r="H40" i="365"/>
  <c r="H52" i="365"/>
  <c r="F54" i="365"/>
  <c r="G54" i="365" s="1"/>
  <c r="F25" i="365"/>
  <c r="H25" i="365" s="1"/>
  <c r="F49" i="365"/>
  <c r="H49" i="365" s="1"/>
  <c r="H18" i="365"/>
  <c r="I35" i="365"/>
  <c r="G37" i="365"/>
  <c r="F44" i="365"/>
  <c r="G44" i="365" s="1"/>
  <c r="I59" i="365"/>
  <c r="G61" i="365"/>
  <c r="F68" i="365"/>
  <c r="F27" i="365"/>
  <c r="G27" i="365" s="1"/>
  <c r="F39" i="365"/>
  <c r="F51" i="365"/>
  <c r="G51" i="365" s="1"/>
  <c r="G15" i="365"/>
  <c r="F22" i="365"/>
  <c r="G22" i="365" s="1"/>
  <c r="F34" i="365"/>
  <c r="G34" i="365" s="1"/>
  <c r="F46" i="365"/>
  <c r="I46" i="365" s="1"/>
  <c r="F58" i="365"/>
  <c r="G58" i="365" s="1"/>
  <c r="G63" i="365"/>
  <c r="F70" i="365"/>
  <c r="F17" i="365"/>
  <c r="I17" i="365" s="1"/>
  <c r="F29" i="365"/>
  <c r="I29" i="365" s="1"/>
  <c r="F41" i="365"/>
  <c r="I41" i="365" s="1"/>
  <c r="F53" i="365"/>
  <c r="I53" i="365" s="1"/>
  <c r="F65" i="365"/>
  <c r="I65" i="365" s="1"/>
  <c r="G64" i="365"/>
  <c r="F20" i="365"/>
  <c r="H20" i="365" s="1"/>
  <c r="H42" i="365"/>
  <c r="I47" i="365"/>
  <c r="G32" i="365"/>
  <c r="G56" i="365"/>
  <c r="F24" i="365"/>
  <c r="F36" i="365"/>
  <c r="I36" i="365" s="1"/>
  <c r="F48" i="365"/>
  <c r="I48" i="365" s="1"/>
  <c r="F60" i="365"/>
  <c r="I60" i="365" s="1"/>
  <c r="F72" i="365"/>
  <c r="I72" i="365" s="1"/>
  <c r="G40" i="365"/>
  <c r="H64" i="365"/>
  <c r="F66" i="365"/>
  <c r="G66" i="365" s="1"/>
  <c r="F43" i="365"/>
  <c r="F55" i="365"/>
  <c r="F67" i="365"/>
  <c r="G67" i="365" s="1"/>
  <c r="H28" i="366" l="1"/>
  <c r="G28" i="366"/>
  <c r="G26" i="366"/>
  <c r="H24" i="366"/>
  <c r="G24" i="366"/>
  <c r="F28" i="366"/>
  <c r="F27" i="366"/>
  <c r="G27" i="366"/>
  <c r="H27" i="366"/>
  <c r="H71" i="365"/>
  <c r="G71" i="365"/>
  <c r="H55" i="365"/>
  <c r="I55" i="365"/>
  <c r="G55" i="365"/>
  <c r="H58" i="365"/>
  <c r="I71" i="365"/>
  <c r="H43" i="365"/>
  <c r="I43" i="365"/>
  <c r="G46" i="365"/>
  <c r="I49" i="365"/>
  <c r="H44" i="365"/>
  <c r="I58" i="365"/>
  <c r="G20" i="365"/>
  <c r="I54" i="365"/>
  <c r="H65" i="365"/>
  <c r="I51" i="365"/>
  <c r="G25" i="365"/>
  <c r="G65" i="365"/>
  <c r="G53" i="365"/>
  <c r="I44" i="365"/>
  <c r="H46" i="365"/>
  <c r="H34" i="365"/>
  <c r="G23" i="365"/>
  <c r="H23" i="365"/>
  <c r="G29" i="365"/>
  <c r="H53" i="365"/>
  <c r="I34" i="365"/>
  <c r="H36" i="365"/>
  <c r="I30" i="365"/>
  <c r="I22" i="365"/>
  <c r="I24" i="365"/>
  <c r="H24" i="365"/>
  <c r="H17" i="365"/>
  <c r="G17" i="365"/>
  <c r="H67" i="365"/>
  <c r="I67" i="365"/>
  <c r="L32" i="364" l="1"/>
  <c r="K32" i="364"/>
  <c r="J32" i="364"/>
  <c r="I32" i="364"/>
  <c r="G32" i="364"/>
  <c r="G27" i="364"/>
  <c r="G26" i="364"/>
  <c r="I26" i="364" s="1"/>
  <c r="G25" i="364"/>
  <c r="L20" i="364"/>
  <c r="K20" i="364"/>
  <c r="J20" i="364"/>
  <c r="G20" i="364"/>
  <c r="K70" i="363"/>
  <c r="J70" i="363"/>
  <c r="H70" i="363"/>
  <c r="H69" i="363"/>
  <c r="I69" i="363" s="1"/>
  <c r="H67" i="363"/>
  <c r="L58" i="363"/>
  <c r="K58" i="363"/>
  <c r="J58" i="363"/>
  <c r="I58" i="363"/>
  <c r="H58" i="363"/>
  <c r="M58" i="363" s="1"/>
  <c r="H57" i="363"/>
  <c r="I57" i="363" s="1"/>
  <c r="H55" i="363"/>
  <c r="L46" i="363"/>
  <c r="K46" i="363"/>
  <c r="J46" i="363"/>
  <c r="I46" i="363"/>
  <c r="H46" i="363"/>
  <c r="M46" i="363" s="1"/>
  <c r="H45" i="363"/>
  <c r="J45" i="363" s="1"/>
  <c r="L34" i="363"/>
  <c r="K34" i="363"/>
  <c r="J34" i="363"/>
  <c r="I34" i="363"/>
  <c r="H34" i="363"/>
  <c r="M34" i="363" s="1"/>
  <c r="H33" i="363"/>
  <c r="H31" i="363"/>
  <c r="L22" i="363"/>
  <c r="K22" i="363"/>
  <c r="J22" i="363"/>
  <c r="I22" i="363"/>
  <c r="H22" i="363"/>
  <c r="M22" i="363" s="1"/>
  <c r="H21" i="363"/>
  <c r="L22" i="364" l="1"/>
  <c r="H30" i="364"/>
  <c r="I30" i="364"/>
  <c r="H21" i="364"/>
  <c r="K25" i="364"/>
  <c r="J25" i="364"/>
  <c r="I25" i="364"/>
  <c r="H25" i="364"/>
  <c r="H28" i="364"/>
  <c r="H19" i="364"/>
  <c r="J21" i="364"/>
  <c r="K19" i="364"/>
  <c r="J31" i="364"/>
  <c r="I22" i="364"/>
  <c r="I29" i="364"/>
  <c r="I27" i="364"/>
  <c r="H27" i="364"/>
  <c r="L27" i="364"/>
  <c r="K27" i="364"/>
  <c r="J27" i="364"/>
  <c r="I20" i="364"/>
  <c r="K22" i="364"/>
  <c r="G24" i="364"/>
  <c r="G23" i="364"/>
  <c r="J26" i="364"/>
  <c r="G22" i="364"/>
  <c r="H22" i="364" s="1"/>
  <c r="K26" i="364"/>
  <c r="G19" i="364"/>
  <c r="L19" i="364" s="1"/>
  <c r="H20" i="364"/>
  <c r="G31" i="364"/>
  <c r="L31" i="364" s="1"/>
  <c r="H32" i="364"/>
  <c r="G30" i="364"/>
  <c r="G29" i="364"/>
  <c r="G21" i="364"/>
  <c r="K21" i="364" s="1"/>
  <c r="L26" i="364"/>
  <c r="L25" i="364"/>
  <c r="G28" i="364"/>
  <c r="H26" i="364"/>
  <c r="K55" i="363"/>
  <c r="J55" i="363"/>
  <c r="I55" i="363"/>
  <c r="K31" i="363"/>
  <c r="J31" i="363"/>
  <c r="I31" i="363"/>
  <c r="K67" i="363"/>
  <c r="J67" i="363"/>
  <c r="I67" i="363"/>
  <c r="H49" i="363"/>
  <c r="J49" i="363" s="1"/>
  <c r="I27" i="363"/>
  <c r="H27" i="363"/>
  <c r="J27" i="363" s="1"/>
  <c r="H51" i="363"/>
  <c r="I51" i="363" s="1"/>
  <c r="H74" i="363"/>
  <c r="M74" i="363" s="1"/>
  <c r="L41" i="363"/>
  <c r="J63" i="363"/>
  <c r="J74" i="363"/>
  <c r="K63" i="363"/>
  <c r="M33" i="363"/>
  <c r="L33" i="363"/>
  <c r="K66" i="363"/>
  <c r="H66" i="363"/>
  <c r="M66" i="363" s="1"/>
  <c r="M70" i="363"/>
  <c r="L70" i="363"/>
  <c r="J40" i="363"/>
  <c r="L54" i="363"/>
  <c r="I59" i="363"/>
  <c r="H62" i="363"/>
  <c r="M62" i="363" s="1"/>
  <c r="J64" i="363"/>
  <c r="L66" i="363"/>
  <c r="M68" i="363"/>
  <c r="H75" i="363"/>
  <c r="I75" i="363"/>
  <c r="H41" i="363"/>
  <c r="I41" i="363" s="1"/>
  <c r="J41" i="363"/>
  <c r="L19" i="363"/>
  <c r="L43" i="363"/>
  <c r="M67" i="363"/>
  <c r="J39" i="363"/>
  <c r="H19" i="363"/>
  <c r="H43" i="363"/>
  <c r="M39" i="363"/>
  <c r="M51" i="363"/>
  <c r="J60" i="363"/>
  <c r="M63" i="363"/>
  <c r="J69" i="363"/>
  <c r="M21" i="363"/>
  <c r="L21" i="363"/>
  <c r="K54" i="363"/>
  <c r="M57" i="363"/>
  <c r="L57" i="363"/>
  <c r="I33" i="363"/>
  <c r="M18" i="363"/>
  <c r="J21" i="363"/>
  <c r="J38" i="363"/>
  <c r="K52" i="363"/>
  <c r="H68" i="363"/>
  <c r="J75" i="363"/>
  <c r="H29" i="363"/>
  <c r="I29" i="363" s="1"/>
  <c r="J29" i="363"/>
  <c r="H53" i="363"/>
  <c r="I53" i="363" s="1"/>
  <c r="H65" i="363"/>
  <c r="I65" i="363" s="1"/>
  <c r="K29" i="363"/>
  <c r="I39" i="363"/>
  <c r="H39" i="363"/>
  <c r="H63" i="363"/>
  <c r="I63" i="363"/>
  <c r="M19" i="363"/>
  <c r="L29" i="363"/>
  <c r="M43" i="363"/>
  <c r="K49" i="363"/>
  <c r="L53" i="363"/>
  <c r="K27" i="363"/>
  <c r="K39" i="363"/>
  <c r="L39" i="363"/>
  <c r="L51" i="363"/>
  <c r="L63" i="363"/>
  <c r="L74" i="363"/>
  <c r="H28" i="363"/>
  <c r="K28" i="363" s="1"/>
  <c r="I28" i="363"/>
  <c r="H40" i="363"/>
  <c r="I40" i="363" s="1"/>
  <c r="H64" i="363"/>
  <c r="K64" i="363" s="1"/>
  <c r="I64" i="363"/>
  <c r="L18" i="363"/>
  <c r="I21" i="363"/>
  <c r="H38" i="363"/>
  <c r="M38" i="363" s="1"/>
  <c r="I45" i="363"/>
  <c r="I47" i="363"/>
  <c r="K21" i="363"/>
  <c r="H30" i="363"/>
  <c r="K30" i="363" s="1"/>
  <c r="M32" i="363"/>
  <c r="K33" i="363"/>
  <c r="K38" i="363"/>
  <c r="H54" i="363"/>
  <c r="M56" i="363"/>
  <c r="K57" i="363"/>
  <c r="L64" i="363"/>
  <c r="K75" i="363"/>
  <c r="H37" i="363"/>
  <c r="L67" i="363"/>
  <c r="K41" i="363"/>
  <c r="K65" i="363"/>
  <c r="M31" i="363"/>
  <c r="M55" i="363"/>
  <c r="I71" i="363"/>
  <c r="K51" i="363"/>
  <c r="K18" i="363"/>
  <c r="H52" i="363"/>
  <c r="L52" i="363" s="1"/>
  <c r="H26" i="363"/>
  <c r="M26" i="363" s="1"/>
  <c r="J52" i="363"/>
  <c r="K40" i="363"/>
  <c r="H18" i="363"/>
  <c r="H20" i="363"/>
  <c r="L38" i="363"/>
  <c r="M40" i="363"/>
  <c r="H44" i="363"/>
  <c r="L50" i="363"/>
  <c r="H56" i="363"/>
  <c r="M64" i="363"/>
  <c r="L75" i="363"/>
  <c r="H25" i="363"/>
  <c r="I25" i="363" s="1"/>
  <c r="H61" i="363"/>
  <c r="K61" i="363" s="1"/>
  <c r="L31" i="363"/>
  <c r="J37" i="363"/>
  <c r="L55" i="363"/>
  <c r="J51" i="363"/>
  <c r="M69" i="363"/>
  <c r="L69" i="363"/>
  <c r="K69" i="363"/>
  <c r="J24" i="363"/>
  <c r="J36" i="363"/>
  <c r="K42" i="363"/>
  <c r="L45" i="363"/>
  <c r="M45" i="363"/>
  <c r="H50" i="363"/>
  <c r="M50" i="363" s="1"/>
  <c r="J33" i="363"/>
  <c r="M54" i="363"/>
  <c r="J57" i="363"/>
  <c r="L40" i="363"/>
  <c r="H42" i="363"/>
  <c r="L42" i="363" s="1"/>
  <c r="K45" i="363"/>
  <c r="H32" i="363"/>
  <c r="I70" i="363"/>
  <c r="M75" i="363"/>
  <c r="H73" i="363"/>
  <c r="I73" i="363" s="1"/>
  <c r="H24" i="363"/>
  <c r="I24" i="363" s="1"/>
  <c r="H36" i="363"/>
  <c r="I36" i="363" s="1"/>
  <c r="H48" i="363"/>
  <c r="H60" i="363"/>
  <c r="H72" i="363"/>
  <c r="J72" i="363" s="1"/>
  <c r="H23" i="363"/>
  <c r="H35" i="363"/>
  <c r="H47" i="363"/>
  <c r="H59" i="363"/>
  <c r="H71" i="363"/>
  <c r="I23" i="364" l="1"/>
  <c r="H23" i="364"/>
  <c r="L23" i="364"/>
  <c r="J24" i="364"/>
  <c r="I24" i="364"/>
  <c r="H24" i="364"/>
  <c r="K24" i="364"/>
  <c r="K29" i="364"/>
  <c r="J29" i="364"/>
  <c r="L29" i="364"/>
  <c r="K23" i="364"/>
  <c r="L30" i="364"/>
  <c r="K30" i="364"/>
  <c r="H29" i="364"/>
  <c r="I21" i="364"/>
  <c r="J30" i="364"/>
  <c r="I31" i="364"/>
  <c r="L21" i="364"/>
  <c r="J19" i="364"/>
  <c r="L24" i="364"/>
  <c r="H31" i="364"/>
  <c r="J22" i="364"/>
  <c r="K28" i="364"/>
  <c r="J28" i="364"/>
  <c r="L28" i="364"/>
  <c r="I28" i="364"/>
  <c r="K31" i="364"/>
  <c r="I19" i="364"/>
  <c r="J23" i="364"/>
  <c r="L23" i="363"/>
  <c r="K23" i="363"/>
  <c r="M23" i="363"/>
  <c r="J23" i="363"/>
  <c r="K44" i="363"/>
  <c r="L44" i="363"/>
  <c r="I44" i="363"/>
  <c r="J44" i="363"/>
  <c r="L37" i="363"/>
  <c r="M37" i="363"/>
  <c r="L28" i="363"/>
  <c r="K25" i="363"/>
  <c r="J25" i="363"/>
  <c r="I72" i="363"/>
  <c r="J50" i="363"/>
  <c r="L27" i="363"/>
  <c r="K73" i="363"/>
  <c r="K35" i="363"/>
  <c r="L35" i="363"/>
  <c r="J35" i="363"/>
  <c r="M35" i="363"/>
  <c r="I62" i="363"/>
  <c r="K26" i="363"/>
  <c r="M53" i="363"/>
  <c r="L73" i="363"/>
  <c r="M73" i="363"/>
  <c r="M71" i="363"/>
  <c r="L71" i="363"/>
  <c r="K71" i="363"/>
  <c r="J71" i="363"/>
  <c r="J18" i="363"/>
  <c r="I18" i="363"/>
  <c r="J43" i="363"/>
  <c r="K43" i="363"/>
  <c r="I43" i="363"/>
  <c r="I74" i="363"/>
  <c r="I42" i="363"/>
  <c r="J42" i="363"/>
  <c r="M61" i="363"/>
  <c r="L61" i="363"/>
  <c r="J65" i="363"/>
  <c r="M49" i="363"/>
  <c r="L49" i="363"/>
  <c r="M60" i="363"/>
  <c r="L60" i="363"/>
  <c r="K60" i="363"/>
  <c r="I61" i="363"/>
  <c r="J30" i="363"/>
  <c r="I30" i="363"/>
  <c r="I49" i="363"/>
  <c r="M48" i="363"/>
  <c r="K48" i="363"/>
  <c r="L48" i="363"/>
  <c r="L25" i="363"/>
  <c r="M25" i="363"/>
  <c r="M28" i="363"/>
  <c r="I52" i="363"/>
  <c r="I38" i="363"/>
  <c r="I60" i="363"/>
  <c r="J53" i="363"/>
  <c r="I35" i="363"/>
  <c r="J48" i="363"/>
  <c r="M30" i="363"/>
  <c r="L20" i="363"/>
  <c r="K20" i="363"/>
  <c r="I20" i="363"/>
  <c r="J20" i="363"/>
  <c r="I48" i="363"/>
  <c r="L30" i="363"/>
  <c r="M27" i="363"/>
  <c r="K50" i="363"/>
  <c r="M20" i="363"/>
  <c r="I50" i="363"/>
  <c r="M44" i="363"/>
  <c r="J28" i="363"/>
  <c r="L62" i="363"/>
  <c r="M42" i="363"/>
  <c r="K74" i="363"/>
  <c r="K53" i="363"/>
  <c r="L68" i="363"/>
  <c r="K68" i="363"/>
  <c r="J68" i="363"/>
  <c r="I68" i="363"/>
  <c r="K59" i="363"/>
  <c r="L59" i="363"/>
  <c r="M59" i="363"/>
  <c r="J59" i="363"/>
  <c r="J61" i="363"/>
  <c r="L56" i="363"/>
  <c r="K56" i="363"/>
  <c r="I56" i="363"/>
  <c r="J56" i="363"/>
  <c r="J62" i="363"/>
  <c r="K37" i="363"/>
  <c r="J54" i="363"/>
  <c r="I54" i="363"/>
  <c r="M65" i="363"/>
  <c r="M41" i="363"/>
  <c r="M72" i="363"/>
  <c r="L72" i="363"/>
  <c r="K72" i="363"/>
  <c r="I26" i="363"/>
  <c r="I37" i="363"/>
  <c r="M36" i="363"/>
  <c r="L36" i="363"/>
  <c r="K36" i="363"/>
  <c r="L26" i="363"/>
  <c r="I23" i="363"/>
  <c r="M24" i="363"/>
  <c r="L24" i="363"/>
  <c r="K24" i="363"/>
  <c r="M29" i="363"/>
  <c r="K62" i="363"/>
  <c r="K47" i="363"/>
  <c r="L47" i="363"/>
  <c r="M47" i="363"/>
  <c r="J47" i="363"/>
  <c r="L32" i="363"/>
  <c r="K32" i="363"/>
  <c r="I32" i="363"/>
  <c r="J32" i="363"/>
  <c r="M52" i="363"/>
  <c r="J26" i="363"/>
  <c r="J19" i="363"/>
  <c r="K19" i="363"/>
  <c r="I19" i="363"/>
  <c r="J73" i="363"/>
  <c r="J66" i="363"/>
  <c r="I66" i="363"/>
  <c r="L65" i="363"/>
  <c r="S21" i="362" l="1"/>
  <c r="S20" i="362"/>
  <c r="S19" i="362"/>
  <c r="S18" i="362"/>
  <c r="S17" i="362"/>
  <c r="T40" i="361"/>
  <c r="T39" i="361"/>
  <c r="T38" i="361"/>
  <c r="T37" i="361"/>
  <c r="T36" i="361"/>
  <c r="T35" i="361"/>
  <c r="T34" i="361"/>
  <c r="T33" i="361"/>
  <c r="T32" i="361"/>
  <c r="T31" i="361"/>
  <c r="T30" i="361"/>
  <c r="T29" i="361"/>
  <c r="T28" i="361"/>
  <c r="T27" i="361"/>
  <c r="T26" i="361"/>
  <c r="T25" i="361"/>
  <c r="T24" i="361"/>
  <c r="T23" i="361"/>
  <c r="T22" i="361"/>
  <c r="T21" i="361"/>
  <c r="T20" i="361"/>
  <c r="T19" i="361"/>
  <c r="T18" i="361"/>
  <c r="T17" i="361"/>
  <c r="L29" i="360" l="1"/>
  <c r="K29" i="360"/>
  <c r="J29" i="360"/>
  <c r="E29" i="360"/>
  <c r="L28" i="360"/>
  <c r="K28" i="360"/>
  <c r="J28" i="360"/>
  <c r="E28" i="360"/>
  <c r="L27" i="360"/>
  <c r="K27" i="360"/>
  <c r="J27" i="360"/>
  <c r="E27" i="360"/>
  <c r="L26" i="360"/>
  <c r="K26" i="360"/>
  <c r="J26" i="360"/>
  <c r="E26" i="360"/>
  <c r="L25" i="360"/>
  <c r="K25" i="360"/>
  <c r="J25" i="360"/>
  <c r="E25" i="360"/>
  <c r="L24" i="360"/>
  <c r="K24" i="360"/>
  <c r="J24" i="360"/>
  <c r="E24" i="360"/>
  <c r="L23" i="360"/>
  <c r="K23" i="360"/>
  <c r="J23" i="360"/>
  <c r="E23" i="360"/>
  <c r="L22" i="360"/>
  <c r="K22" i="360"/>
  <c r="J22" i="360"/>
  <c r="E22" i="360"/>
  <c r="L21" i="360"/>
  <c r="K21" i="360"/>
  <c r="J21" i="360"/>
  <c r="E21" i="360"/>
  <c r="L20" i="360"/>
  <c r="K20" i="360"/>
  <c r="J20" i="360"/>
  <c r="E20" i="360"/>
  <c r="L19" i="360"/>
  <c r="K19" i="360"/>
  <c r="J19" i="360"/>
  <c r="E19" i="360"/>
  <c r="L18" i="360"/>
  <c r="K18" i="360"/>
  <c r="J18" i="360"/>
  <c r="E18" i="360"/>
  <c r="L17" i="360"/>
  <c r="K17" i="360"/>
  <c r="J17" i="360"/>
  <c r="E17" i="360"/>
  <c r="L16" i="360"/>
  <c r="K16" i="360"/>
  <c r="J16" i="360"/>
  <c r="I16" i="360"/>
  <c r="E16" i="360"/>
  <c r="M16" i="360" s="1"/>
  <c r="M73" i="359"/>
  <c r="K73" i="359"/>
  <c r="F73" i="359"/>
  <c r="K72" i="359"/>
  <c r="M72" i="359"/>
  <c r="F72" i="359"/>
  <c r="M71" i="359"/>
  <c r="L71" i="359"/>
  <c r="K71" i="359"/>
  <c r="F71" i="359"/>
  <c r="K70" i="359"/>
  <c r="F70" i="359"/>
  <c r="M69" i="359"/>
  <c r="K69" i="359"/>
  <c r="F69" i="359"/>
  <c r="K68" i="359"/>
  <c r="M68" i="359"/>
  <c r="F68" i="359"/>
  <c r="M67" i="359"/>
  <c r="L67" i="359"/>
  <c r="K67" i="359"/>
  <c r="F67" i="359"/>
  <c r="K66" i="359"/>
  <c r="F66" i="359"/>
  <c r="M65" i="359"/>
  <c r="K65" i="359"/>
  <c r="F65" i="359"/>
  <c r="K64" i="359"/>
  <c r="M64" i="359"/>
  <c r="F64" i="359"/>
  <c r="M63" i="359"/>
  <c r="L63" i="359"/>
  <c r="K63" i="359"/>
  <c r="F63" i="359"/>
  <c r="J62" i="359"/>
  <c r="K62" i="359"/>
  <c r="F62" i="359"/>
  <c r="M61" i="359"/>
  <c r="K61" i="359"/>
  <c r="F61" i="359"/>
  <c r="K60" i="359"/>
  <c r="M60" i="359"/>
  <c r="F60" i="359"/>
  <c r="M59" i="359"/>
  <c r="L59" i="359"/>
  <c r="K59" i="359"/>
  <c r="F59" i="359"/>
  <c r="J58" i="359"/>
  <c r="F58" i="359"/>
  <c r="M57" i="359"/>
  <c r="K57" i="359"/>
  <c r="F57" i="359"/>
  <c r="K56" i="359"/>
  <c r="M56" i="359"/>
  <c r="F56" i="359"/>
  <c r="M55" i="359"/>
  <c r="L55" i="359"/>
  <c r="K55" i="359"/>
  <c r="F55" i="359"/>
  <c r="K54" i="359"/>
  <c r="F54" i="359"/>
  <c r="M53" i="359"/>
  <c r="K53" i="359"/>
  <c r="F53" i="359"/>
  <c r="K52" i="359"/>
  <c r="M52" i="359"/>
  <c r="F52" i="359"/>
  <c r="M51" i="359"/>
  <c r="L51" i="359"/>
  <c r="K51" i="359"/>
  <c r="F51" i="359"/>
  <c r="K50" i="359"/>
  <c r="F50" i="359"/>
  <c r="M49" i="359"/>
  <c r="K49" i="359"/>
  <c r="F49" i="359"/>
  <c r="K48" i="359"/>
  <c r="M48" i="359"/>
  <c r="F48" i="359"/>
  <c r="M47" i="359"/>
  <c r="L47" i="359"/>
  <c r="K47" i="359"/>
  <c r="F47" i="359"/>
  <c r="J46" i="359"/>
  <c r="N46" i="359" s="1"/>
  <c r="F46" i="359"/>
  <c r="M45" i="359"/>
  <c r="K45" i="359"/>
  <c r="F45" i="359"/>
  <c r="K44" i="359"/>
  <c r="M44" i="359"/>
  <c r="F44" i="359"/>
  <c r="M43" i="359"/>
  <c r="L43" i="359"/>
  <c r="K43" i="359"/>
  <c r="F43" i="359"/>
  <c r="J42" i="359"/>
  <c r="F42" i="359"/>
  <c r="M41" i="359"/>
  <c r="K41" i="359"/>
  <c r="F41" i="359"/>
  <c r="K40" i="359"/>
  <c r="M40" i="359"/>
  <c r="F40" i="359"/>
  <c r="M39" i="359"/>
  <c r="L39" i="359"/>
  <c r="K39" i="359"/>
  <c r="F39" i="359"/>
  <c r="J38" i="359"/>
  <c r="F38" i="359"/>
  <c r="L37" i="359"/>
  <c r="K37" i="359"/>
  <c r="F37" i="359"/>
  <c r="L36" i="359"/>
  <c r="K36" i="359"/>
  <c r="J36" i="359"/>
  <c r="F36" i="359"/>
  <c r="L35" i="359"/>
  <c r="K35" i="359"/>
  <c r="M35" i="359"/>
  <c r="F35" i="359"/>
  <c r="M34" i="359"/>
  <c r="L34" i="359"/>
  <c r="K34" i="359"/>
  <c r="F34" i="359"/>
  <c r="L33" i="359"/>
  <c r="K33" i="359"/>
  <c r="F33" i="359"/>
  <c r="K32" i="359"/>
  <c r="L32" i="359"/>
  <c r="F32" i="359"/>
  <c r="L31" i="359"/>
  <c r="K31" i="359"/>
  <c r="F31" i="359"/>
  <c r="L30" i="359"/>
  <c r="K30" i="359"/>
  <c r="J30" i="359"/>
  <c r="F30" i="359"/>
  <c r="L29" i="359"/>
  <c r="K29" i="359"/>
  <c r="M29" i="359"/>
  <c r="F29" i="359"/>
  <c r="M28" i="359"/>
  <c r="L28" i="359"/>
  <c r="J28" i="359"/>
  <c r="N28" i="359" s="1"/>
  <c r="F28" i="359"/>
  <c r="L27" i="359"/>
  <c r="K27" i="359"/>
  <c r="F27" i="359"/>
  <c r="J26" i="359"/>
  <c r="N26" i="359" s="1"/>
  <c r="L26" i="359"/>
  <c r="F26" i="359"/>
  <c r="L25" i="359"/>
  <c r="K25" i="359"/>
  <c r="F25" i="359"/>
  <c r="L24" i="359"/>
  <c r="K24" i="359"/>
  <c r="J24" i="359"/>
  <c r="F24" i="359"/>
  <c r="L23" i="359"/>
  <c r="K23" i="359"/>
  <c r="M23" i="359"/>
  <c r="F23" i="359"/>
  <c r="M22" i="359"/>
  <c r="L22" i="359"/>
  <c r="K22" i="359"/>
  <c r="F22" i="359"/>
  <c r="L21" i="359"/>
  <c r="K21" i="359"/>
  <c r="F21" i="359"/>
  <c r="J20" i="359"/>
  <c r="L20" i="359"/>
  <c r="F20" i="359"/>
  <c r="M19" i="359"/>
  <c r="L19" i="359"/>
  <c r="K19" i="359"/>
  <c r="J19" i="359"/>
  <c r="F19" i="359"/>
  <c r="M18" i="359"/>
  <c r="L18" i="359"/>
  <c r="K18" i="359"/>
  <c r="J18" i="359"/>
  <c r="N18" i="359" s="1"/>
  <c r="F18" i="359"/>
  <c r="M17" i="359"/>
  <c r="L17" i="359"/>
  <c r="K17" i="359"/>
  <c r="J17" i="359"/>
  <c r="F17" i="359"/>
  <c r="M16" i="359"/>
  <c r="L16" i="359"/>
  <c r="K16" i="359"/>
  <c r="J16" i="359"/>
  <c r="N16" i="359" s="1"/>
  <c r="F16" i="359"/>
  <c r="I17" i="360" l="1"/>
  <c r="M17" i="360" s="1"/>
  <c r="I18" i="360"/>
  <c r="M18" i="360" s="1"/>
  <c r="I19" i="360"/>
  <c r="M19" i="360" s="1"/>
  <c r="I20" i="360"/>
  <c r="M20" i="360" s="1"/>
  <c r="I21" i="360"/>
  <c r="M21" i="360" s="1"/>
  <c r="I22" i="360"/>
  <c r="M22" i="360" s="1"/>
  <c r="I23" i="360"/>
  <c r="M23" i="360" s="1"/>
  <c r="I24" i="360"/>
  <c r="M24" i="360" s="1"/>
  <c r="I25" i="360"/>
  <c r="M25" i="360" s="1"/>
  <c r="I26" i="360"/>
  <c r="M26" i="360" s="1"/>
  <c r="I27" i="360"/>
  <c r="M27" i="360" s="1"/>
  <c r="I28" i="360"/>
  <c r="M28" i="360" s="1"/>
  <c r="I29" i="360"/>
  <c r="M29" i="360" s="1"/>
  <c r="N30" i="359"/>
  <c r="N36" i="359"/>
  <c r="N58" i="359"/>
  <c r="N20" i="359"/>
  <c r="N38" i="359"/>
  <c r="N24" i="359"/>
  <c r="N42" i="359"/>
  <c r="N62" i="359"/>
  <c r="J56" i="359"/>
  <c r="N56" i="359" s="1"/>
  <c r="J68" i="359"/>
  <c r="N68" i="359" s="1"/>
  <c r="J39" i="359"/>
  <c r="N39" i="359" s="1"/>
  <c r="J43" i="359"/>
  <c r="N43" i="359" s="1"/>
  <c r="J47" i="359"/>
  <c r="N47" i="359" s="1"/>
  <c r="J51" i="359"/>
  <c r="N51" i="359" s="1"/>
  <c r="J55" i="359"/>
  <c r="N55" i="359" s="1"/>
  <c r="J59" i="359"/>
  <c r="N59" i="359" s="1"/>
  <c r="J63" i="359"/>
  <c r="N63" i="359" s="1"/>
  <c r="J67" i="359"/>
  <c r="N67" i="359" s="1"/>
  <c r="J71" i="359"/>
  <c r="N71" i="359" s="1"/>
  <c r="J21" i="359"/>
  <c r="N21" i="359" s="1"/>
  <c r="J27" i="359"/>
  <c r="N27" i="359" s="1"/>
  <c r="J33" i="359"/>
  <c r="N33" i="359" s="1"/>
  <c r="L38" i="359"/>
  <c r="L42" i="359"/>
  <c r="L46" i="359"/>
  <c r="L50" i="359"/>
  <c r="L54" i="359"/>
  <c r="L58" i="359"/>
  <c r="L62" i="359"/>
  <c r="L66" i="359"/>
  <c r="L70" i="359"/>
  <c r="J29" i="359"/>
  <c r="N29" i="359" s="1"/>
  <c r="J40" i="359"/>
  <c r="N40" i="359" s="1"/>
  <c r="J52" i="359"/>
  <c r="N52" i="359" s="1"/>
  <c r="J22" i="359"/>
  <c r="N22" i="359" s="1"/>
  <c r="J34" i="359"/>
  <c r="N34" i="359" s="1"/>
  <c r="M33" i="359"/>
  <c r="M32" i="359"/>
  <c r="M42" i="359"/>
  <c r="M46" i="359"/>
  <c r="M66" i="359"/>
  <c r="J50" i="359"/>
  <c r="N50" i="359" s="1"/>
  <c r="J54" i="359"/>
  <c r="N54" i="359" s="1"/>
  <c r="M25" i="359"/>
  <c r="K26" i="359"/>
  <c r="M37" i="359"/>
  <c r="K38" i="359"/>
  <c r="L41" i="359"/>
  <c r="K42" i="359"/>
  <c r="L45" i="359"/>
  <c r="K46" i="359"/>
  <c r="L49" i="359"/>
  <c r="L53" i="359"/>
  <c r="L57" i="359"/>
  <c r="K58" i="359"/>
  <c r="L61" i="359"/>
  <c r="L65" i="359"/>
  <c r="L69" i="359"/>
  <c r="L73" i="359"/>
  <c r="J44" i="359"/>
  <c r="N44" i="359" s="1"/>
  <c r="J72" i="359"/>
  <c r="N72" i="359" s="1"/>
  <c r="M21" i="359"/>
  <c r="M27" i="359"/>
  <c r="K28" i="359"/>
  <c r="M20" i="359"/>
  <c r="M26" i="359"/>
  <c r="M54" i="359"/>
  <c r="J32" i="359"/>
  <c r="N32" i="359" s="1"/>
  <c r="J66" i="359"/>
  <c r="N66" i="359" s="1"/>
  <c r="N19" i="359"/>
  <c r="K20" i="359"/>
  <c r="N17" i="359"/>
  <c r="J25" i="359"/>
  <c r="N25" i="359" s="1"/>
  <c r="J31" i="359"/>
  <c r="N31" i="359" s="1"/>
  <c r="J37" i="359"/>
  <c r="N37" i="359" s="1"/>
  <c r="J35" i="359"/>
  <c r="N35" i="359" s="1"/>
  <c r="J48" i="359"/>
  <c r="N48" i="359" s="1"/>
  <c r="M38" i="359"/>
  <c r="M58" i="359"/>
  <c r="M70" i="359"/>
  <c r="M30" i="359"/>
  <c r="M36" i="359"/>
  <c r="J41" i="359"/>
  <c r="N41" i="359" s="1"/>
  <c r="J45" i="359"/>
  <c r="N45" i="359" s="1"/>
  <c r="J49" i="359"/>
  <c r="N49" i="359" s="1"/>
  <c r="J53" i="359"/>
  <c r="N53" i="359" s="1"/>
  <c r="J57" i="359"/>
  <c r="N57" i="359" s="1"/>
  <c r="J61" i="359"/>
  <c r="N61" i="359" s="1"/>
  <c r="J65" i="359"/>
  <c r="N65" i="359" s="1"/>
  <c r="J69" i="359"/>
  <c r="N69" i="359" s="1"/>
  <c r="J73" i="359"/>
  <c r="N73" i="359" s="1"/>
  <c r="J23" i="359"/>
  <c r="N23" i="359" s="1"/>
  <c r="J60" i="359"/>
  <c r="N60" i="359" s="1"/>
  <c r="J64" i="359"/>
  <c r="N64" i="359" s="1"/>
  <c r="M50" i="359"/>
  <c r="M62" i="359"/>
  <c r="J70" i="359"/>
  <c r="N70" i="359" s="1"/>
  <c r="M31" i="359"/>
  <c r="M24" i="359"/>
  <c r="L40" i="359"/>
  <c r="L44" i="359"/>
  <c r="L48" i="359"/>
  <c r="L52" i="359"/>
  <c r="L56" i="359"/>
  <c r="L60" i="359"/>
  <c r="L64" i="359"/>
  <c r="L68" i="359"/>
  <c r="L72" i="359"/>
  <c r="M29" i="358" l="1"/>
  <c r="L29" i="358"/>
  <c r="G29" i="358"/>
  <c r="F29" i="358"/>
  <c r="M28" i="358"/>
  <c r="L28" i="358"/>
  <c r="G28" i="358"/>
  <c r="F28" i="358"/>
  <c r="M27" i="358"/>
  <c r="L27" i="358"/>
  <c r="G27" i="358"/>
  <c r="F27" i="358"/>
  <c r="M26" i="358"/>
  <c r="L26" i="358"/>
  <c r="G26" i="358"/>
  <c r="F26" i="358"/>
  <c r="M25" i="358"/>
  <c r="L25" i="358"/>
  <c r="G25" i="358"/>
  <c r="F25" i="358"/>
  <c r="M24" i="358"/>
  <c r="L24" i="358"/>
  <c r="G24" i="358"/>
  <c r="F24" i="358"/>
  <c r="M23" i="358"/>
  <c r="L23" i="358"/>
  <c r="G23" i="358"/>
  <c r="F23" i="358"/>
  <c r="M22" i="358"/>
  <c r="L22" i="358"/>
  <c r="G22" i="358"/>
  <c r="F22" i="358"/>
  <c r="M21" i="358"/>
  <c r="L21" i="358"/>
  <c r="G21" i="358"/>
  <c r="F21" i="358"/>
  <c r="M20" i="358"/>
  <c r="L20" i="358"/>
  <c r="G20" i="358"/>
  <c r="F20" i="358"/>
  <c r="M19" i="358"/>
  <c r="L19" i="358"/>
  <c r="G19" i="358"/>
  <c r="F19" i="358"/>
  <c r="M18" i="358"/>
  <c r="L18" i="358"/>
  <c r="G18" i="358"/>
  <c r="F18" i="358"/>
  <c r="M17" i="358"/>
  <c r="L17" i="358"/>
  <c r="G17" i="358"/>
  <c r="F17" i="358"/>
  <c r="M16" i="358"/>
  <c r="L16" i="358"/>
  <c r="G16" i="358"/>
  <c r="F16" i="358"/>
  <c r="N73" i="357"/>
  <c r="M73" i="357"/>
  <c r="H73" i="357"/>
  <c r="G73" i="357"/>
  <c r="N72" i="357"/>
  <c r="M72" i="357"/>
  <c r="H72" i="357"/>
  <c r="G72" i="357"/>
  <c r="N71" i="357"/>
  <c r="H71" i="357"/>
  <c r="G71" i="357"/>
  <c r="N70" i="357"/>
  <c r="G70" i="357"/>
  <c r="H70" i="357"/>
  <c r="N69" i="357"/>
  <c r="M69" i="357"/>
  <c r="H69" i="357"/>
  <c r="G69" i="357"/>
  <c r="N68" i="357"/>
  <c r="H68" i="357"/>
  <c r="G68" i="357"/>
  <c r="N67" i="357"/>
  <c r="H67" i="357"/>
  <c r="G67" i="357"/>
  <c r="N66" i="357"/>
  <c r="M66" i="357"/>
  <c r="H66" i="357"/>
  <c r="G66" i="357"/>
  <c r="N65" i="357"/>
  <c r="H65" i="357"/>
  <c r="G65" i="357"/>
  <c r="N64" i="357"/>
  <c r="G64" i="357"/>
  <c r="H64" i="357"/>
  <c r="N63" i="357"/>
  <c r="M63" i="357"/>
  <c r="H63" i="357"/>
  <c r="G63" i="357"/>
  <c r="N62" i="357"/>
  <c r="H62" i="357"/>
  <c r="G62" i="357"/>
  <c r="N61" i="357"/>
  <c r="H61" i="357"/>
  <c r="G61" i="357"/>
  <c r="N60" i="357"/>
  <c r="M60" i="357"/>
  <c r="H60" i="357"/>
  <c r="G60" i="357"/>
  <c r="N59" i="357"/>
  <c r="H59" i="357"/>
  <c r="G59" i="357"/>
  <c r="G58" i="357"/>
  <c r="H58" i="357"/>
  <c r="N57" i="357"/>
  <c r="M57" i="357"/>
  <c r="H57" i="357"/>
  <c r="G57" i="357"/>
  <c r="H56" i="357"/>
  <c r="G56" i="357"/>
  <c r="N55" i="357"/>
  <c r="H55" i="357"/>
  <c r="G55" i="357"/>
  <c r="M54" i="357"/>
  <c r="H54" i="357"/>
  <c r="G54" i="357"/>
  <c r="H53" i="357"/>
  <c r="G53" i="357"/>
  <c r="G52" i="357"/>
  <c r="H52" i="357"/>
  <c r="N51" i="357"/>
  <c r="M51" i="357"/>
  <c r="H51" i="357"/>
  <c r="G51" i="357"/>
  <c r="H50" i="357"/>
  <c r="G50" i="357"/>
  <c r="N49" i="357"/>
  <c r="H49" i="357"/>
  <c r="G49" i="357"/>
  <c r="M48" i="357"/>
  <c r="H48" i="357"/>
  <c r="G48" i="357"/>
  <c r="H47" i="357"/>
  <c r="G47" i="357"/>
  <c r="G46" i="357"/>
  <c r="H46" i="357"/>
  <c r="N45" i="357"/>
  <c r="M45" i="357"/>
  <c r="H45" i="357"/>
  <c r="G45" i="357"/>
  <c r="H44" i="357"/>
  <c r="G44" i="357"/>
  <c r="N43" i="357"/>
  <c r="H43" i="357"/>
  <c r="G43" i="357"/>
  <c r="N42" i="357"/>
  <c r="M42" i="357"/>
  <c r="H42" i="357"/>
  <c r="G42" i="357"/>
  <c r="M41" i="357"/>
  <c r="H41" i="357"/>
  <c r="G41" i="357"/>
  <c r="M40" i="357"/>
  <c r="H40" i="357"/>
  <c r="G40" i="357"/>
  <c r="M39" i="357"/>
  <c r="H39" i="357"/>
  <c r="G39" i="357"/>
  <c r="M38" i="357"/>
  <c r="H38" i="357"/>
  <c r="G38" i="357"/>
  <c r="M37" i="357"/>
  <c r="G37" i="357"/>
  <c r="H37" i="357"/>
  <c r="N36" i="357"/>
  <c r="M36" i="357"/>
  <c r="H36" i="357"/>
  <c r="G36" i="357"/>
  <c r="N35" i="357"/>
  <c r="M35" i="357"/>
  <c r="H35" i="357"/>
  <c r="G35" i="357"/>
  <c r="M34" i="357"/>
  <c r="H34" i="357"/>
  <c r="G34" i="357"/>
  <c r="M33" i="357"/>
  <c r="H33" i="357"/>
  <c r="G33" i="357"/>
  <c r="M32" i="357"/>
  <c r="G32" i="357"/>
  <c r="H32" i="357"/>
  <c r="M31" i="357"/>
  <c r="N31" i="357"/>
  <c r="H31" i="357"/>
  <c r="G31" i="357"/>
  <c r="N30" i="357"/>
  <c r="M30" i="357"/>
  <c r="H30" i="357"/>
  <c r="G30" i="357"/>
  <c r="M29" i="357"/>
  <c r="H29" i="357"/>
  <c r="G29" i="357"/>
  <c r="M28" i="357"/>
  <c r="H28" i="357"/>
  <c r="G28" i="357"/>
  <c r="M27" i="357"/>
  <c r="H27" i="357"/>
  <c r="G27" i="357"/>
  <c r="M26" i="357"/>
  <c r="H26" i="357"/>
  <c r="G26" i="357"/>
  <c r="M25" i="357"/>
  <c r="G25" i="357"/>
  <c r="H25" i="357"/>
  <c r="N24" i="357"/>
  <c r="M24" i="357"/>
  <c r="H24" i="357"/>
  <c r="G24" i="357"/>
  <c r="N23" i="357"/>
  <c r="M23" i="357"/>
  <c r="H23" i="357"/>
  <c r="G23" i="357"/>
  <c r="M22" i="357"/>
  <c r="H22" i="357"/>
  <c r="G22" i="357"/>
  <c r="M21" i="357"/>
  <c r="H21" i="357"/>
  <c r="G21" i="357"/>
  <c r="M20" i="357"/>
  <c r="G20" i="357"/>
  <c r="H20" i="357"/>
  <c r="N19" i="357"/>
  <c r="M19" i="357"/>
  <c r="H19" i="357"/>
  <c r="G19" i="357"/>
  <c r="N18" i="357"/>
  <c r="M18" i="357"/>
  <c r="H18" i="357"/>
  <c r="G18" i="357"/>
  <c r="N17" i="357"/>
  <c r="M17" i="357"/>
  <c r="H17" i="357"/>
  <c r="G17" i="357"/>
  <c r="N16" i="357"/>
  <c r="M16" i="357"/>
  <c r="H16" i="357"/>
  <c r="G16" i="357"/>
  <c r="N29" i="357" l="1"/>
  <c r="N41" i="357"/>
  <c r="N48" i="357"/>
  <c r="N54" i="357"/>
  <c r="N27" i="357"/>
  <c r="N39" i="357"/>
  <c r="N26" i="357"/>
  <c r="N38" i="357"/>
  <c r="M46" i="357"/>
  <c r="M52" i="357"/>
  <c r="M58" i="357"/>
  <c r="M64" i="357"/>
  <c r="M70" i="357"/>
  <c r="N25" i="357"/>
  <c r="N37" i="357"/>
  <c r="N46" i="357"/>
  <c r="N52" i="357"/>
  <c r="N58" i="357"/>
  <c r="M50" i="357"/>
  <c r="M56" i="357"/>
  <c r="N21" i="357"/>
  <c r="N33" i="357"/>
  <c r="N50" i="357"/>
  <c r="N28" i="357"/>
  <c r="N40" i="357"/>
  <c r="M47" i="357"/>
  <c r="M53" i="357"/>
  <c r="M59" i="357"/>
  <c r="M65" i="357"/>
  <c r="M71" i="357"/>
  <c r="N47" i="357"/>
  <c r="N53" i="357"/>
  <c r="N22" i="357"/>
  <c r="N34" i="357"/>
  <c r="M44" i="357"/>
  <c r="M62" i="357"/>
  <c r="M68" i="357"/>
  <c r="N44" i="357"/>
  <c r="N56" i="357"/>
  <c r="N20" i="357"/>
  <c r="N32" i="357"/>
  <c r="M43" i="357"/>
  <c r="M49" i="357"/>
  <c r="M55" i="357"/>
  <c r="M61" i="357"/>
  <c r="M67" i="357"/>
  <c r="E28" i="356" l="1"/>
  <c r="E27" i="356"/>
  <c r="E26" i="356"/>
  <c r="E25" i="356"/>
  <c r="E24" i="356"/>
  <c r="E23" i="356"/>
  <c r="E22" i="356"/>
  <c r="E21" i="356"/>
  <c r="E20" i="356"/>
  <c r="E19" i="356"/>
  <c r="E18" i="356"/>
  <c r="E17" i="356"/>
  <c r="E16" i="356"/>
  <c r="E15" i="356"/>
  <c r="F72" i="355"/>
  <c r="F71" i="355"/>
  <c r="F70" i="355"/>
  <c r="F69" i="355"/>
  <c r="F68" i="355"/>
  <c r="F67" i="355"/>
  <c r="F66" i="355"/>
  <c r="F65" i="355"/>
  <c r="F64" i="355"/>
  <c r="F63" i="355"/>
  <c r="F62" i="355"/>
  <c r="F61" i="355"/>
  <c r="F60" i="355"/>
  <c r="F59" i="355"/>
  <c r="F58" i="355"/>
  <c r="F57" i="355"/>
  <c r="F56" i="355"/>
  <c r="F55" i="355"/>
  <c r="F54" i="355"/>
  <c r="F53" i="355"/>
  <c r="F52" i="355"/>
  <c r="F51" i="355"/>
  <c r="F50" i="355"/>
  <c r="F49" i="355"/>
  <c r="F48" i="355"/>
  <c r="F47" i="355"/>
  <c r="F46" i="355"/>
  <c r="F45" i="355"/>
  <c r="F44" i="355"/>
  <c r="F43" i="355"/>
  <c r="F42" i="355"/>
  <c r="F41" i="355"/>
  <c r="F40" i="355"/>
  <c r="F39" i="355"/>
  <c r="F38" i="355"/>
  <c r="F37" i="355"/>
  <c r="F36" i="355"/>
  <c r="F35" i="355"/>
  <c r="F34" i="355"/>
  <c r="F33" i="355"/>
  <c r="F32" i="355"/>
  <c r="F31" i="355"/>
  <c r="F30" i="355"/>
  <c r="F29" i="355"/>
  <c r="F28" i="355"/>
  <c r="F27" i="355"/>
  <c r="F26" i="355"/>
  <c r="F25" i="355"/>
  <c r="F24" i="355"/>
  <c r="F23" i="355"/>
  <c r="F22" i="355"/>
  <c r="F21" i="355"/>
  <c r="F20" i="355"/>
  <c r="F19" i="355"/>
  <c r="F18" i="355"/>
  <c r="F17" i="355"/>
  <c r="F16" i="355"/>
  <c r="F15" i="355"/>
  <c r="E27" i="354" l="1"/>
  <c r="E25" i="354"/>
  <c r="E23" i="354"/>
  <c r="E20" i="354"/>
  <c r="F20" i="354" s="1"/>
  <c r="E18" i="354"/>
  <c r="H16" i="354"/>
  <c r="G16" i="354"/>
  <c r="F16" i="354"/>
  <c r="E16" i="354"/>
  <c r="E15" i="354"/>
  <c r="F15" i="354" s="1"/>
  <c r="G15" i="354"/>
  <c r="F71" i="353"/>
  <c r="F69" i="353"/>
  <c r="H68" i="353"/>
  <c r="F68" i="353"/>
  <c r="F66" i="353"/>
  <c r="G66" i="353" s="1"/>
  <c r="F64" i="353"/>
  <c r="I64" i="353" s="1"/>
  <c r="F63" i="353"/>
  <c r="F62" i="353"/>
  <c r="F57" i="353"/>
  <c r="F56" i="353"/>
  <c r="F52" i="353"/>
  <c r="I52" i="353" s="1"/>
  <c r="F51" i="353"/>
  <c r="F50" i="353"/>
  <c r="I49" i="353"/>
  <c r="F49" i="353"/>
  <c r="F47" i="353"/>
  <c r="F45" i="353"/>
  <c r="H44" i="353"/>
  <c r="F44" i="353"/>
  <c r="F42" i="353"/>
  <c r="G42" i="353" s="1"/>
  <c r="F40" i="353"/>
  <c r="H40" i="353" s="1"/>
  <c r="F39" i="353"/>
  <c r="F38" i="353"/>
  <c r="F34" i="353"/>
  <c r="F33" i="353"/>
  <c r="F30" i="353"/>
  <c r="G30" i="353" s="1"/>
  <c r="F28" i="353"/>
  <c r="I28" i="353" s="1"/>
  <c r="F27" i="353"/>
  <c r="F26" i="353"/>
  <c r="I25" i="353"/>
  <c r="F25" i="353"/>
  <c r="F23" i="353"/>
  <c r="I22" i="353"/>
  <c r="H22" i="353"/>
  <c r="F22" i="353"/>
  <c r="F21" i="353"/>
  <c r="F20" i="353"/>
  <c r="F18" i="353"/>
  <c r="G18" i="353" s="1"/>
  <c r="F16" i="353"/>
  <c r="H16" i="353" s="1"/>
  <c r="G23" i="354" l="1"/>
  <c r="F23" i="354"/>
  <c r="H23" i="354"/>
  <c r="G27" i="354"/>
  <c r="F27" i="354"/>
  <c r="F17" i="354"/>
  <c r="H24" i="354"/>
  <c r="G17" i="354"/>
  <c r="H17" i="354"/>
  <c r="G25" i="354"/>
  <c r="H25" i="354"/>
  <c r="F25" i="354"/>
  <c r="F18" i="354"/>
  <c r="G18" i="354"/>
  <c r="H18" i="354"/>
  <c r="G22" i="354"/>
  <c r="H22" i="354"/>
  <c r="H26" i="354"/>
  <c r="G19" i="354"/>
  <c r="H19" i="354"/>
  <c r="G20" i="354"/>
  <c r="E22" i="354"/>
  <c r="F22" i="354" s="1"/>
  <c r="E17" i="354"/>
  <c r="H20" i="354"/>
  <c r="H15" i="354"/>
  <c r="E24" i="354"/>
  <c r="F24" i="354" s="1"/>
  <c r="H27" i="354"/>
  <c r="E19" i="354"/>
  <c r="F19" i="354" s="1"/>
  <c r="E26" i="354"/>
  <c r="F26" i="354" s="1"/>
  <c r="E21" i="354"/>
  <c r="E28" i="354"/>
  <c r="G26" i="353"/>
  <c r="I26" i="353"/>
  <c r="H26" i="353"/>
  <c r="H69" i="353"/>
  <c r="I69" i="353"/>
  <c r="G69" i="353"/>
  <c r="G15" i="353"/>
  <c r="H34" i="353"/>
  <c r="G46" i="353"/>
  <c r="I53" i="353"/>
  <c r="H15" i="353"/>
  <c r="I34" i="353"/>
  <c r="G50" i="353"/>
  <c r="I50" i="353"/>
  <c r="H50" i="353"/>
  <c r="I15" i="353"/>
  <c r="G31" i="353"/>
  <c r="I46" i="353"/>
  <c r="H58" i="353"/>
  <c r="G70" i="353"/>
  <c r="H39" i="353"/>
  <c r="I54" i="353"/>
  <c r="I58" i="353"/>
  <c r="I39" i="353"/>
  <c r="H47" i="353"/>
  <c r="G47" i="353"/>
  <c r="I20" i="353"/>
  <c r="H36" i="353"/>
  <c r="G48" i="353"/>
  <c r="I63" i="353"/>
  <c r="I41" i="353"/>
  <c r="G19" i="353"/>
  <c r="I30" i="353"/>
  <c r="H46" i="353"/>
  <c r="H27" i="353"/>
  <c r="G62" i="353"/>
  <c r="H62" i="353"/>
  <c r="I62" i="353"/>
  <c r="H23" i="353"/>
  <c r="G23" i="353"/>
  <c r="H20" i="353"/>
  <c r="G36" i="353"/>
  <c r="H21" i="353"/>
  <c r="I21" i="353"/>
  <c r="G21" i="353"/>
  <c r="H48" i="353"/>
  <c r="G60" i="353"/>
  <c r="H71" i="353"/>
  <c r="G71" i="353"/>
  <c r="H25" i="353"/>
  <c r="G33" i="353"/>
  <c r="H33" i="353"/>
  <c r="I33" i="353"/>
  <c r="G37" i="353"/>
  <c r="I44" i="353"/>
  <c r="H56" i="353"/>
  <c r="H60" i="353"/>
  <c r="I18" i="353"/>
  <c r="G38" i="353"/>
  <c r="H38" i="353"/>
  <c r="I38" i="353"/>
  <c r="H65" i="353"/>
  <c r="I65" i="353"/>
  <c r="I42" i="353"/>
  <c r="I27" i="353"/>
  <c r="G43" i="353"/>
  <c r="H51" i="353"/>
  <c r="I66" i="353"/>
  <c r="I51" i="353"/>
  <c r="H63" i="353"/>
  <c r="H37" i="353"/>
  <c r="G41" i="353"/>
  <c r="H45" i="353"/>
  <c r="I45" i="353"/>
  <c r="G45" i="353"/>
  <c r="I56" i="353"/>
  <c r="H41" i="353"/>
  <c r="H49" i="353"/>
  <c r="G53" i="353"/>
  <c r="G57" i="353"/>
  <c r="H57" i="353"/>
  <c r="I57" i="353"/>
  <c r="G61" i="353"/>
  <c r="I68" i="353"/>
  <c r="G16" i="353"/>
  <c r="G40" i="353"/>
  <c r="H64" i="353"/>
  <c r="I16" i="353"/>
  <c r="I23" i="353"/>
  <c r="G25" i="353"/>
  <c r="H30" i="353"/>
  <c r="F32" i="353"/>
  <c r="G32" i="353" s="1"/>
  <c r="G20" i="353"/>
  <c r="G44" i="353"/>
  <c r="G68" i="353"/>
  <c r="G27" i="353"/>
  <c r="G39" i="353"/>
  <c r="F46" i="353"/>
  <c r="G51" i="353"/>
  <c r="F58" i="353"/>
  <c r="G58" i="353" s="1"/>
  <c r="G63" i="353"/>
  <c r="F70" i="353"/>
  <c r="H70" i="353" s="1"/>
  <c r="F17" i="353"/>
  <c r="H17" i="353" s="1"/>
  <c r="G22" i="353"/>
  <c r="F29" i="353"/>
  <c r="I29" i="353" s="1"/>
  <c r="G34" i="353"/>
  <c r="F41" i="353"/>
  <c r="F53" i="353"/>
  <c r="H53" i="353" s="1"/>
  <c r="F65" i="353"/>
  <c r="G65" i="353" s="1"/>
  <c r="F35" i="353"/>
  <c r="F59" i="353"/>
  <c r="F37" i="353"/>
  <c r="I37" i="353" s="1"/>
  <c r="F61" i="353"/>
  <c r="H61" i="353" s="1"/>
  <c r="H18" i="353"/>
  <c r="H42" i="353"/>
  <c r="H66" i="353"/>
  <c r="G56" i="353"/>
  <c r="F24" i="353"/>
  <c r="I24" i="353" s="1"/>
  <c r="F36" i="353"/>
  <c r="I36" i="353" s="1"/>
  <c r="F48" i="353"/>
  <c r="I48" i="353" s="1"/>
  <c r="F60" i="353"/>
  <c r="I60" i="353" s="1"/>
  <c r="F72" i="353"/>
  <c r="G72" i="353" s="1"/>
  <c r="G64" i="353"/>
  <c r="H28" i="353"/>
  <c r="H52" i="353"/>
  <c r="F54" i="353"/>
  <c r="G54" i="353" s="1"/>
  <c r="I40" i="353"/>
  <c r="I47" i="353"/>
  <c r="G49" i="353"/>
  <c r="I71" i="353"/>
  <c r="F15" i="353"/>
  <c r="F19" i="353"/>
  <c r="F31" i="353"/>
  <c r="F43" i="353"/>
  <c r="F55" i="353"/>
  <c r="G55" i="353" s="1"/>
  <c r="F67" i="353"/>
  <c r="I67" i="353" s="1"/>
  <c r="G28" i="353"/>
  <c r="G52" i="353"/>
  <c r="H28" i="354" l="1"/>
  <c r="G28" i="354"/>
  <c r="H21" i="354"/>
  <c r="G21" i="354"/>
  <c r="F21" i="354"/>
  <c r="G26" i="354"/>
  <c r="G24" i="354"/>
  <c r="F28" i="354"/>
  <c r="I32" i="353"/>
  <c r="I17" i="353"/>
  <c r="H54" i="353"/>
  <c r="G17" i="353"/>
  <c r="G29" i="353"/>
  <c r="G67" i="353"/>
  <c r="I70" i="353"/>
  <c r="H43" i="353"/>
  <c r="I43" i="353"/>
  <c r="H72" i="353"/>
  <c r="H29" i="353"/>
  <c r="H55" i="353"/>
  <c r="I55" i="353"/>
  <c r="I61" i="353"/>
  <c r="H35" i="353"/>
  <c r="G35" i="353"/>
  <c r="H19" i="353"/>
  <c r="I19" i="353"/>
  <c r="I72" i="353"/>
  <c r="G24" i="353"/>
  <c r="H32" i="353"/>
  <c r="H59" i="353"/>
  <c r="G59" i="353"/>
  <c r="H24" i="353"/>
  <c r="H31" i="353"/>
  <c r="I31" i="353"/>
  <c r="H67" i="353"/>
  <c r="I35" i="353"/>
  <c r="I59" i="353"/>
  <c r="J31" i="352" l="1"/>
  <c r="I31" i="352"/>
  <c r="H31" i="352"/>
  <c r="G31" i="352"/>
  <c r="J30" i="352"/>
  <c r="I30" i="352"/>
  <c r="H30" i="352"/>
  <c r="G30" i="352"/>
  <c r="H29" i="352"/>
  <c r="G29" i="352"/>
  <c r="J29" i="352"/>
  <c r="I29" i="352"/>
  <c r="J28" i="352"/>
  <c r="I28" i="352"/>
  <c r="H28" i="352"/>
  <c r="G28" i="352"/>
  <c r="J27" i="352"/>
  <c r="I27" i="352"/>
  <c r="H27" i="352"/>
  <c r="G27" i="352"/>
  <c r="J26" i="352"/>
  <c r="I26" i="352"/>
  <c r="H26" i="352"/>
  <c r="G26" i="352"/>
  <c r="H25" i="352"/>
  <c r="G25" i="352"/>
  <c r="J25" i="352"/>
  <c r="I25" i="352"/>
  <c r="J24" i="352"/>
  <c r="I24" i="352"/>
  <c r="H24" i="352"/>
  <c r="G24" i="352"/>
  <c r="J23" i="352"/>
  <c r="I23" i="352"/>
  <c r="H23" i="352"/>
  <c r="G23" i="352"/>
  <c r="J22" i="352"/>
  <c r="I22" i="352"/>
  <c r="H22" i="352"/>
  <c r="G22" i="352"/>
  <c r="H21" i="352"/>
  <c r="G21" i="352"/>
  <c r="J21" i="352"/>
  <c r="I21" i="352"/>
  <c r="J20" i="352"/>
  <c r="I20" i="352"/>
  <c r="H20" i="352"/>
  <c r="G20" i="352"/>
  <c r="J19" i="352"/>
  <c r="I19" i="352"/>
  <c r="H19" i="352"/>
  <c r="G19" i="352"/>
  <c r="J18" i="352"/>
  <c r="I18" i="352"/>
  <c r="H18" i="352"/>
  <c r="G18" i="352"/>
  <c r="K75" i="351"/>
  <c r="J75" i="351"/>
  <c r="I75" i="351"/>
  <c r="H75" i="351"/>
  <c r="K74" i="351"/>
  <c r="I74" i="351"/>
  <c r="J74" i="351"/>
  <c r="H74" i="351"/>
  <c r="I73" i="351"/>
  <c r="H73" i="351"/>
  <c r="K73" i="351"/>
  <c r="J73" i="351"/>
  <c r="K72" i="351"/>
  <c r="J72" i="351"/>
  <c r="I72" i="351"/>
  <c r="H72" i="351"/>
  <c r="K71" i="351"/>
  <c r="J71" i="351"/>
  <c r="H71" i="351"/>
  <c r="I71" i="351"/>
  <c r="K70" i="351"/>
  <c r="J70" i="351"/>
  <c r="I70" i="351"/>
  <c r="H70" i="351"/>
  <c r="I69" i="351"/>
  <c r="H69" i="351"/>
  <c r="K69" i="351"/>
  <c r="J69" i="351"/>
  <c r="K68" i="351"/>
  <c r="J68" i="351"/>
  <c r="I68" i="351"/>
  <c r="H68" i="351"/>
  <c r="K67" i="351"/>
  <c r="J67" i="351"/>
  <c r="H67" i="351"/>
  <c r="I67" i="351"/>
  <c r="K66" i="351"/>
  <c r="J66" i="351"/>
  <c r="I66" i="351"/>
  <c r="H66" i="351"/>
  <c r="I65" i="351"/>
  <c r="H65" i="351"/>
  <c r="K65" i="351"/>
  <c r="J65" i="351"/>
  <c r="K64" i="351"/>
  <c r="J64" i="351"/>
  <c r="I64" i="351"/>
  <c r="H64" i="351"/>
  <c r="K63" i="351"/>
  <c r="J63" i="351"/>
  <c r="H63" i="351"/>
  <c r="I63" i="351"/>
  <c r="K62" i="351"/>
  <c r="J62" i="351"/>
  <c r="I62" i="351"/>
  <c r="H62" i="351"/>
  <c r="I61" i="351"/>
  <c r="H61" i="351"/>
  <c r="K61" i="351"/>
  <c r="J61" i="351"/>
  <c r="K60" i="351"/>
  <c r="J60" i="351"/>
  <c r="I60" i="351"/>
  <c r="H60" i="351"/>
  <c r="K59" i="351"/>
  <c r="J59" i="351"/>
  <c r="H59" i="351"/>
  <c r="I59" i="351"/>
  <c r="K58" i="351"/>
  <c r="J58" i="351"/>
  <c r="I58" i="351"/>
  <c r="H58" i="351"/>
  <c r="I57" i="351"/>
  <c r="H57" i="351"/>
  <c r="K57" i="351"/>
  <c r="J57" i="351"/>
  <c r="K56" i="351"/>
  <c r="J56" i="351"/>
  <c r="I56" i="351"/>
  <c r="H56" i="351"/>
  <c r="K55" i="351"/>
  <c r="J55" i="351"/>
  <c r="H55" i="351"/>
  <c r="I55" i="351"/>
  <c r="K54" i="351"/>
  <c r="J54" i="351"/>
  <c r="I54" i="351"/>
  <c r="H54" i="351"/>
  <c r="I53" i="351"/>
  <c r="H53" i="351"/>
  <c r="K53" i="351"/>
  <c r="J53" i="351"/>
  <c r="K52" i="351"/>
  <c r="J52" i="351"/>
  <c r="I52" i="351"/>
  <c r="H52" i="351"/>
  <c r="K51" i="351"/>
  <c r="J51" i="351"/>
  <c r="H51" i="351"/>
  <c r="I51" i="351"/>
  <c r="K50" i="351"/>
  <c r="J50" i="351"/>
  <c r="I50" i="351"/>
  <c r="H50" i="351"/>
  <c r="I49" i="351"/>
  <c r="H49" i="351"/>
  <c r="K49" i="351"/>
  <c r="J49" i="351"/>
  <c r="K48" i="351"/>
  <c r="J48" i="351"/>
  <c r="I48" i="351"/>
  <c r="H48" i="351"/>
  <c r="K47" i="351"/>
  <c r="J47" i="351"/>
  <c r="H47" i="351"/>
  <c r="I47" i="351"/>
  <c r="K46" i="351"/>
  <c r="J46" i="351"/>
  <c r="I46" i="351"/>
  <c r="H46" i="351"/>
  <c r="I45" i="351"/>
  <c r="H45" i="351"/>
  <c r="K45" i="351"/>
  <c r="J45" i="351"/>
  <c r="K44" i="351"/>
  <c r="J44" i="351"/>
  <c r="I44" i="351"/>
  <c r="H44" i="351"/>
  <c r="K43" i="351"/>
  <c r="J43" i="351"/>
  <c r="H43" i="351"/>
  <c r="I43" i="351"/>
  <c r="K42" i="351"/>
  <c r="J42" i="351"/>
  <c r="I42" i="351"/>
  <c r="H42" i="351"/>
  <c r="I41" i="351"/>
  <c r="H41" i="351"/>
  <c r="K41" i="351"/>
  <c r="J41" i="351"/>
  <c r="K40" i="351"/>
  <c r="J40" i="351"/>
  <c r="I40" i="351"/>
  <c r="H40" i="351"/>
  <c r="K39" i="351"/>
  <c r="J39" i="351"/>
  <c r="H39" i="351"/>
  <c r="I39" i="351"/>
  <c r="K38" i="351"/>
  <c r="J38" i="351"/>
  <c r="I38" i="351"/>
  <c r="H38" i="351"/>
  <c r="I37" i="351"/>
  <c r="H37" i="351"/>
  <c r="K37" i="351"/>
  <c r="J37" i="351"/>
  <c r="K36" i="351"/>
  <c r="J36" i="351"/>
  <c r="I36" i="351"/>
  <c r="H36" i="351"/>
  <c r="K35" i="351"/>
  <c r="H35" i="351"/>
  <c r="J35" i="351"/>
  <c r="K34" i="351"/>
  <c r="J34" i="351"/>
  <c r="I34" i="351"/>
  <c r="H34" i="351"/>
  <c r="H33" i="351"/>
  <c r="K33" i="351"/>
  <c r="J33" i="351"/>
  <c r="I33" i="351"/>
  <c r="K32" i="351"/>
  <c r="J32" i="351"/>
  <c r="I32" i="351"/>
  <c r="H32" i="351"/>
  <c r="K31" i="351"/>
  <c r="H31" i="351"/>
  <c r="J31" i="351"/>
  <c r="K30" i="351"/>
  <c r="J30" i="351"/>
  <c r="I30" i="351"/>
  <c r="H30" i="351"/>
  <c r="H29" i="351"/>
  <c r="K29" i="351"/>
  <c r="J29" i="351"/>
  <c r="I29" i="351"/>
  <c r="K28" i="351"/>
  <c r="J28" i="351"/>
  <c r="I28" i="351"/>
  <c r="H28" i="351"/>
  <c r="I27" i="351"/>
  <c r="K27" i="351"/>
  <c r="H27" i="351"/>
  <c r="J27" i="351"/>
  <c r="K26" i="351"/>
  <c r="J26" i="351"/>
  <c r="I26" i="351"/>
  <c r="H26" i="351"/>
  <c r="H25" i="351"/>
  <c r="K25" i="351"/>
  <c r="J25" i="351"/>
  <c r="I25" i="351"/>
  <c r="K24" i="351"/>
  <c r="J24" i="351"/>
  <c r="I24" i="351"/>
  <c r="H24" i="351"/>
  <c r="I23" i="351"/>
  <c r="K23" i="351"/>
  <c r="H23" i="351"/>
  <c r="J23" i="351"/>
  <c r="K22" i="351"/>
  <c r="J22" i="351"/>
  <c r="I22" i="351"/>
  <c r="H22" i="351"/>
  <c r="K21" i="351"/>
  <c r="J21" i="351"/>
  <c r="I21" i="351"/>
  <c r="H21" i="351"/>
  <c r="K20" i="351"/>
  <c r="J20" i="351"/>
  <c r="I20" i="351"/>
  <c r="H20" i="351"/>
  <c r="K19" i="351"/>
  <c r="J19" i="351"/>
  <c r="I19" i="351"/>
  <c r="H19" i="351"/>
  <c r="K18" i="351"/>
  <c r="J18" i="351"/>
  <c r="I18" i="351"/>
  <c r="H18" i="351"/>
  <c r="I31" i="351" l="1"/>
  <c r="I35" i="351"/>
  <c r="I29" i="301" l="1"/>
  <c r="E29" i="301"/>
  <c r="I28" i="301"/>
  <c r="E28" i="301"/>
  <c r="I27" i="301"/>
  <c r="E27" i="301"/>
  <c r="I26" i="301"/>
  <c r="E26" i="301"/>
  <c r="I25" i="301"/>
  <c r="E25" i="301"/>
  <c r="I24" i="301"/>
  <c r="E24" i="301"/>
  <c r="I23" i="301"/>
  <c r="E23" i="301"/>
  <c r="I22" i="301"/>
  <c r="E22" i="301"/>
  <c r="I21" i="301"/>
  <c r="E21" i="301"/>
  <c r="I20" i="301"/>
  <c r="E20" i="301"/>
  <c r="I19" i="301"/>
  <c r="E19" i="301"/>
  <c r="I18" i="301"/>
  <c r="I17" i="301"/>
  <c r="I16" i="301"/>
  <c r="I28" i="300" l="1"/>
  <c r="E28" i="300"/>
  <c r="I27" i="300"/>
  <c r="E27" i="300"/>
  <c r="I26" i="300"/>
  <c r="E26" i="300"/>
  <c r="I25" i="300"/>
  <c r="E25" i="300"/>
  <c r="I24" i="300"/>
  <c r="E24" i="300"/>
  <c r="I23" i="300"/>
  <c r="E23" i="300"/>
  <c r="M22" i="300"/>
  <c r="I22" i="300"/>
  <c r="E22" i="300"/>
  <c r="M21" i="300"/>
  <c r="I21" i="300"/>
  <c r="E21" i="300"/>
  <c r="M20" i="300"/>
  <c r="I20" i="300"/>
  <c r="E20" i="300"/>
  <c r="I19" i="300"/>
  <c r="E19" i="300"/>
  <c r="I18" i="300"/>
  <c r="E18" i="300"/>
  <c r="I17" i="300"/>
  <c r="E17" i="300"/>
  <c r="I16" i="300"/>
  <c r="E16" i="300"/>
  <c r="I15" i="300"/>
  <c r="E15" i="300"/>
  <c r="I27" i="295" l="1"/>
  <c r="E27" i="295"/>
  <c r="I26" i="295"/>
  <c r="E26" i="295"/>
  <c r="I25" i="295"/>
  <c r="E25" i="295"/>
  <c r="I24" i="295"/>
  <c r="E24" i="295"/>
  <c r="I23" i="295"/>
  <c r="E23" i="295"/>
  <c r="I22" i="295"/>
  <c r="E22" i="295"/>
  <c r="I21" i="295"/>
  <c r="E21" i="295"/>
  <c r="I20" i="295"/>
  <c r="E20" i="295"/>
  <c r="I19" i="295"/>
  <c r="E19" i="295"/>
  <c r="I18" i="295"/>
  <c r="E18" i="295"/>
  <c r="I17" i="295"/>
  <c r="E17" i="295"/>
  <c r="I16" i="295"/>
  <c r="E16" i="295"/>
  <c r="I15" i="295"/>
  <c r="E15" i="295"/>
  <c r="I14" i="295"/>
  <c r="E14" i="295"/>
  <c r="M219" i="294" l="1"/>
  <c r="I219" i="294"/>
  <c r="E219" i="294"/>
  <c r="M218" i="294"/>
  <c r="I218" i="294"/>
  <c r="E218" i="294"/>
  <c r="M217" i="294"/>
  <c r="I217" i="294"/>
  <c r="E217" i="294"/>
  <c r="M216" i="294"/>
  <c r="I216" i="294"/>
  <c r="E216" i="294"/>
  <c r="M215" i="294"/>
  <c r="I215" i="294"/>
  <c r="E215" i="294"/>
  <c r="M214" i="294"/>
  <c r="I214" i="294"/>
  <c r="E214" i="294"/>
  <c r="M213" i="294"/>
  <c r="I213" i="294"/>
  <c r="E213" i="294"/>
  <c r="M212" i="294"/>
  <c r="I212" i="294"/>
  <c r="E212" i="294"/>
  <c r="M211" i="294"/>
  <c r="I211" i="294"/>
  <c r="E211" i="294"/>
  <c r="M210" i="294"/>
  <c r="I210" i="294"/>
  <c r="E210" i="294"/>
  <c r="M209" i="294"/>
  <c r="I209" i="294"/>
  <c r="E209" i="294"/>
  <c r="M208" i="294"/>
  <c r="I208" i="294"/>
  <c r="E208" i="294"/>
  <c r="M207" i="294"/>
  <c r="I207" i="294"/>
  <c r="E207" i="294"/>
  <c r="M206" i="294"/>
  <c r="I206" i="294"/>
  <c r="E206" i="294"/>
  <c r="M205" i="294"/>
  <c r="I205" i="294"/>
  <c r="E205" i="294"/>
  <c r="M204" i="294"/>
  <c r="I204" i="294"/>
  <c r="E204" i="294"/>
  <c r="M203" i="294"/>
  <c r="I203" i="294"/>
  <c r="E203" i="294"/>
  <c r="M202" i="294"/>
  <c r="I202" i="294"/>
  <c r="E202" i="294"/>
  <c r="M201" i="294"/>
  <c r="I201" i="294"/>
  <c r="E201" i="294"/>
  <c r="M200" i="294"/>
  <c r="I200" i="294"/>
  <c r="E200" i="294"/>
  <c r="M199" i="294"/>
  <c r="I199" i="294"/>
  <c r="E199" i="294"/>
  <c r="M198" i="294"/>
  <c r="I198" i="294"/>
  <c r="E198" i="294"/>
  <c r="M197" i="294"/>
  <c r="I197" i="294"/>
  <c r="E197" i="294"/>
  <c r="M196" i="294"/>
  <c r="I196" i="294"/>
  <c r="E196" i="294"/>
  <c r="M195" i="294"/>
  <c r="I195" i="294"/>
  <c r="E195" i="294"/>
  <c r="M194" i="294"/>
  <c r="I194" i="294"/>
  <c r="E194" i="294"/>
  <c r="M193" i="294"/>
  <c r="I193" i="294"/>
  <c r="E193" i="294"/>
  <c r="M192" i="294"/>
  <c r="I192" i="294"/>
  <c r="E192" i="294"/>
  <c r="M191" i="294"/>
  <c r="I191" i="294"/>
  <c r="E191" i="294"/>
  <c r="M190" i="294"/>
  <c r="I190" i="294"/>
  <c r="E190" i="294"/>
  <c r="M189" i="294"/>
  <c r="I189" i="294"/>
  <c r="E189" i="294"/>
  <c r="M188" i="294"/>
  <c r="I188" i="294"/>
  <c r="E188" i="294"/>
  <c r="M187" i="294"/>
  <c r="I187" i="294"/>
  <c r="E187" i="294"/>
  <c r="M186" i="294"/>
  <c r="I186" i="294"/>
  <c r="E186" i="294"/>
  <c r="M185" i="294"/>
  <c r="I185" i="294"/>
  <c r="E185" i="294"/>
  <c r="M184" i="294"/>
  <c r="I184" i="294"/>
  <c r="E184" i="294"/>
  <c r="M183" i="294"/>
  <c r="I183" i="294"/>
  <c r="E183" i="294"/>
  <c r="M182" i="294"/>
  <c r="I182" i="294"/>
  <c r="E182" i="294"/>
  <c r="M181" i="294"/>
  <c r="I181" i="294"/>
  <c r="E181" i="294"/>
  <c r="M180" i="294"/>
  <c r="I180" i="294"/>
  <c r="E180" i="294"/>
  <c r="M179" i="294"/>
  <c r="I179" i="294"/>
  <c r="E179" i="294"/>
  <c r="M178" i="294"/>
  <c r="I178" i="294"/>
  <c r="E178" i="294"/>
  <c r="M177" i="294"/>
  <c r="I177" i="294"/>
  <c r="E177" i="294"/>
  <c r="M176" i="294"/>
  <c r="I176" i="294"/>
  <c r="E176" i="294"/>
  <c r="M175" i="294"/>
  <c r="I175" i="294"/>
  <c r="E175" i="294"/>
  <c r="M174" i="294"/>
  <c r="I174" i="294"/>
  <c r="E174" i="294"/>
  <c r="M173" i="294"/>
  <c r="I173" i="294"/>
  <c r="E173" i="294"/>
  <c r="M172" i="294"/>
  <c r="I172" i="294"/>
  <c r="E172" i="294"/>
  <c r="M171" i="294"/>
  <c r="I171" i="294"/>
  <c r="E171" i="294"/>
  <c r="M170" i="294"/>
  <c r="I170" i="294"/>
  <c r="E170" i="294"/>
  <c r="M169" i="294"/>
  <c r="I169" i="294"/>
  <c r="E169" i="294"/>
  <c r="M168" i="294"/>
  <c r="I168" i="294"/>
  <c r="E168" i="294"/>
  <c r="M167" i="294"/>
  <c r="I167" i="294"/>
  <c r="E167" i="294"/>
  <c r="M166" i="294"/>
  <c r="I166" i="294"/>
  <c r="E166" i="294"/>
  <c r="M165" i="294"/>
  <c r="I165" i="294"/>
  <c r="E165" i="294"/>
  <c r="M164" i="294"/>
  <c r="I164" i="294"/>
  <c r="E164" i="294"/>
  <c r="M163" i="294"/>
  <c r="I163" i="294"/>
  <c r="E163" i="294"/>
  <c r="M162" i="294"/>
  <c r="I162" i="294"/>
  <c r="E162" i="294"/>
  <c r="M161" i="294"/>
  <c r="I161" i="294"/>
  <c r="E161" i="294"/>
  <c r="M160" i="294"/>
  <c r="I160" i="294"/>
  <c r="E160" i="294"/>
  <c r="M159" i="294"/>
  <c r="I159" i="294"/>
  <c r="E159" i="294"/>
  <c r="M158" i="294"/>
  <c r="I158" i="294"/>
  <c r="E158" i="294"/>
  <c r="M157" i="294"/>
  <c r="I157" i="294"/>
  <c r="E157" i="294"/>
  <c r="M156" i="294"/>
  <c r="I156" i="294"/>
  <c r="E156" i="294"/>
  <c r="M155" i="294"/>
  <c r="I155" i="294"/>
  <c r="E155" i="294"/>
  <c r="M154" i="294"/>
  <c r="I154" i="294"/>
  <c r="E154" i="294"/>
  <c r="M153" i="294"/>
  <c r="I153" i="294"/>
  <c r="E153" i="294"/>
  <c r="M152" i="294"/>
  <c r="I152" i="294"/>
  <c r="E152" i="294"/>
  <c r="M151" i="294"/>
  <c r="I151" i="294"/>
  <c r="E151" i="294"/>
  <c r="M150" i="294"/>
  <c r="I150" i="294"/>
  <c r="E150" i="294"/>
  <c r="M149" i="294"/>
  <c r="I149" i="294"/>
  <c r="E149" i="294"/>
  <c r="M148" i="294"/>
  <c r="I148" i="294"/>
  <c r="E148" i="294"/>
  <c r="M147" i="294"/>
  <c r="I147" i="294"/>
  <c r="E147" i="294"/>
  <c r="M146" i="294"/>
  <c r="I146" i="294"/>
  <c r="E146" i="294"/>
  <c r="M145" i="294"/>
  <c r="I145" i="294"/>
  <c r="E145" i="294"/>
  <c r="M144" i="294"/>
  <c r="I144" i="294"/>
  <c r="E144" i="294"/>
  <c r="M143" i="294"/>
  <c r="I143" i="294"/>
  <c r="E143" i="294"/>
  <c r="M142" i="294"/>
  <c r="I142" i="294"/>
  <c r="E142" i="294"/>
  <c r="M141" i="294"/>
  <c r="I141" i="294"/>
  <c r="E141" i="294"/>
  <c r="M140" i="294"/>
  <c r="I140" i="294"/>
  <c r="E140" i="294"/>
  <c r="M139" i="294"/>
  <c r="I139" i="294"/>
  <c r="E139" i="294"/>
  <c r="M138" i="294"/>
  <c r="I138" i="294"/>
  <c r="E138" i="294"/>
  <c r="M137" i="294"/>
  <c r="I137" i="294"/>
  <c r="E137" i="294"/>
  <c r="M136" i="294"/>
  <c r="I136" i="294"/>
  <c r="E136" i="294"/>
  <c r="M135" i="294"/>
  <c r="I135" i="294"/>
  <c r="E135" i="294"/>
  <c r="M134" i="294"/>
  <c r="I134" i="294"/>
  <c r="E134" i="294"/>
  <c r="M133" i="294"/>
  <c r="I133" i="294"/>
  <c r="E133" i="294"/>
  <c r="M132" i="294"/>
  <c r="I132" i="294"/>
  <c r="E132" i="294"/>
  <c r="M131" i="294"/>
  <c r="I131" i="294"/>
  <c r="E131" i="294"/>
  <c r="M130" i="294"/>
  <c r="I130" i="294"/>
  <c r="E130" i="294"/>
  <c r="M129" i="294"/>
  <c r="I129" i="294"/>
  <c r="E129" i="294"/>
  <c r="M128" i="294"/>
  <c r="I128" i="294"/>
  <c r="E128" i="294"/>
  <c r="M127" i="294"/>
  <c r="I127" i="294"/>
  <c r="E127" i="294"/>
  <c r="M126" i="294"/>
  <c r="I126" i="294"/>
  <c r="E126" i="294"/>
  <c r="M125" i="294"/>
  <c r="I125" i="294"/>
  <c r="E125" i="294"/>
  <c r="M124" i="294"/>
  <c r="I124" i="294"/>
  <c r="E124" i="294"/>
  <c r="M123" i="294"/>
  <c r="I123" i="294"/>
  <c r="E123" i="294"/>
  <c r="M122" i="294"/>
  <c r="I122" i="294"/>
  <c r="E122" i="294"/>
  <c r="M121" i="294"/>
  <c r="I121" i="294"/>
  <c r="E121" i="294"/>
  <c r="M120" i="294"/>
  <c r="I120" i="294"/>
  <c r="E120" i="294"/>
  <c r="M119" i="294"/>
  <c r="I119" i="294"/>
  <c r="E119" i="294"/>
  <c r="M118" i="294"/>
  <c r="I118" i="294"/>
  <c r="E118" i="294"/>
  <c r="M117" i="294"/>
  <c r="I117" i="294"/>
  <c r="E117" i="294"/>
  <c r="M116" i="294"/>
  <c r="I116" i="294"/>
  <c r="E116" i="294"/>
  <c r="M115" i="294"/>
  <c r="I115" i="294"/>
  <c r="E115" i="294"/>
  <c r="M114" i="294"/>
  <c r="I114" i="294"/>
  <c r="E114" i="294"/>
  <c r="M113" i="294"/>
  <c r="I113" i="294"/>
  <c r="E113" i="294"/>
  <c r="M112" i="294"/>
  <c r="I112" i="294"/>
  <c r="E112" i="294"/>
  <c r="M111" i="294"/>
  <c r="I111" i="294"/>
  <c r="E111" i="294"/>
  <c r="M110" i="294"/>
  <c r="I110" i="294"/>
  <c r="E110" i="294"/>
  <c r="M109" i="294"/>
  <c r="I109" i="294"/>
  <c r="E109" i="294"/>
  <c r="M108" i="294"/>
  <c r="I108" i="294"/>
  <c r="E108" i="294"/>
  <c r="M107" i="294"/>
  <c r="I107" i="294"/>
  <c r="E107" i="294"/>
  <c r="M106" i="294"/>
  <c r="I106" i="294"/>
  <c r="E106" i="294"/>
  <c r="M105" i="294"/>
  <c r="I105" i="294"/>
  <c r="E105" i="294"/>
  <c r="M104" i="294"/>
  <c r="I104" i="294"/>
  <c r="E104" i="294"/>
  <c r="M103" i="294"/>
  <c r="I103" i="294"/>
  <c r="E103" i="294"/>
  <c r="M102" i="294"/>
  <c r="I102" i="294"/>
  <c r="E102" i="294"/>
  <c r="M101" i="294"/>
  <c r="I101" i="294"/>
  <c r="E101" i="294"/>
  <c r="M100" i="294"/>
  <c r="I100" i="294"/>
  <c r="E100" i="294"/>
  <c r="M99" i="294"/>
  <c r="I99" i="294"/>
  <c r="E99" i="294"/>
  <c r="M98" i="294"/>
  <c r="I98" i="294"/>
  <c r="E98" i="294"/>
  <c r="M97" i="294"/>
  <c r="I97" i="294"/>
  <c r="E97" i="294"/>
  <c r="M96" i="294"/>
  <c r="I96" i="294"/>
  <c r="E96" i="294"/>
  <c r="M95" i="294"/>
  <c r="I95" i="294"/>
  <c r="E95" i="294"/>
  <c r="M94" i="294"/>
  <c r="I94" i="294"/>
  <c r="E94" i="294"/>
  <c r="M93" i="294"/>
  <c r="I93" i="294"/>
  <c r="E93" i="294"/>
  <c r="M92" i="294"/>
  <c r="I92" i="294"/>
  <c r="E92" i="294"/>
  <c r="M91" i="294"/>
  <c r="I91" i="294"/>
  <c r="E91" i="294"/>
  <c r="M90" i="294"/>
  <c r="I90" i="294"/>
  <c r="E90" i="294"/>
  <c r="M89" i="294"/>
  <c r="I89" i="294"/>
  <c r="E89" i="294"/>
  <c r="M88" i="294"/>
  <c r="I88" i="294"/>
  <c r="E88" i="294"/>
  <c r="M87" i="294"/>
  <c r="I87" i="294"/>
  <c r="E87" i="294"/>
  <c r="M86" i="294"/>
  <c r="I86" i="294"/>
  <c r="E86" i="294"/>
  <c r="M85" i="294"/>
  <c r="I85" i="294"/>
  <c r="E85" i="294"/>
  <c r="M84" i="294"/>
  <c r="I84" i="294"/>
  <c r="E84" i="294"/>
  <c r="M83" i="294"/>
  <c r="I83" i="294"/>
  <c r="E83" i="294"/>
  <c r="M82" i="294"/>
  <c r="I82" i="294"/>
  <c r="E82" i="294"/>
  <c r="M81" i="294"/>
  <c r="I81" i="294"/>
  <c r="E81" i="294"/>
  <c r="M80" i="294"/>
  <c r="I80" i="294"/>
  <c r="E80" i="294"/>
  <c r="M79" i="294"/>
  <c r="I79" i="294"/>
  <c r="E79" i="294"/>
  <c r="M78" i="294"/>
  <c r="I78" i="294"/>
  <c r="E78" i="294"/>
  <c r="M77" i="294"/>
  <c r="I77" i="294"/>
  <c r="E77" i="294"/>
  <c r="M76" i="294"/>
  <c r="I76" i="294"/>
  <c r="E76" i="294"/>
  <c r="M75" i="294"/>
  <c r="I75" i="294"/>
  <c r="E75" i="294"/>
  <c r="M74" i="294"/>
  <c r="I74" i="294"/>
  <c r="E74" i="294"/>
  <c r="M73" i="294"/>
  <c r="I73" i="294"/>
  <c r="E73" i="294"/>
  <c r="M72" i="294"/>
  <c r="I72" i="294"/>
  <c r="E72" i="294"/>
  <c r="M71" i="294"/>
  <c r="I71" i="294"/>
  <c r="E71" i="294"/>
  <c r="M70" i="294"/>
  <c r="I70" i="294"/>
  <c r="E70" i="294"/>
  <c r="M69" i="294"/>
  <c r="I69" i="294"/>
  <c r="E69" i="294"/>
  <c r="M68" i="294"/>
  <c r="I68" i="294"/>
  <c r="E68" i="294"/>
  <c r="M67" i="294"/>
  <c r="I67" i="294"/>
  <c r="E67" i="294"/>
  <c r="M66" i="294"/>
  <c r="I66" i="294"/>
  <c r="E66" i="294"/>
  <c r="M65" i="294"/>
  <c r="I65" i="294"/>
  <c r="E65" i="294"/>
  <c r="M64" i="294"/>
  <c r="I64" i="294"/>
  <c r="E64" i="294"/>
  <c r="M63" i="294"/>
  <c r="I63" i="294"/>
  <c r="E63" i="294"/>
  <c r="M62" i="294"/>
  <c r="I62" i="294"/>
  <c r="E62" i="294"/>
  <c r="M61" i="294"/>
  <c r="I61" i="294"/>
  <c r="E61" i="294"/>
  <c r="M60" i="294"/>
  <c r="I60" i="294"/>
  <c r="E60" i="294"/>
  <c r="M59" i="294"/>
  <c r="I59" i="294"/>
  <c r="E59" i="294"/>
  <c r="M58" i="294"/>
  <c r="I58" i="294"/>
  <c r="E58" i="294"/>
  <c r="M57" i="294"/>
  <c r="I57" i="294"/>
  <c r="E57" i="294"/>
  <c r="M56" i="294"/>
  <c r="I56" i="294"/>
  <c r="E56" i="294"/>
  <c r="M55" i="294"/>
  <c r="I55" i="294"/>
  <c r="E55" i="294"/>
  <c r="M54" i="294"/>
  <c r="I54" i="294"/>
  <c r="E54" i="294"/>
  <c r="M53" i="294"/>
  <c r="I53" i="294"/>
  <c r="E53" i="294"/>
  <c r="M52" i="294"/>
  <c r="I52" i="294"/>
  <c r="E52" i="294"/>
  <c r="M51" i="294"/>
  <c r="I51" i="294"/>
  <c r="E51" i="294"/>
  <c r="M50" i="294"/>
  <c r="I50" i="294"/>
  <c r="E50" i="294"/>
  <c r="M49" i="294"/>
  <c r="I49" i="294"/>
  <c r="E49" i="294"/>
  <c r="M48" i="294"/>
  <c r="I48" i="294"/>
  <c r="E48" i="294"/>
  <c r="M47" i="294"/>
  <c r="I47" i="294"/>
  <c r="E47" i="294"/>
  <c r="M46" i="294"/>
  <c r="I46" i="294"/>
  <c r="E46" i="294"/>
  <c r="M45" i="294"/>
  <c r="I45" i="294"/>
  <c r="E45" i="294"/>
  <c r="M44" i="294"/>
  <c r="I44" i="294"/>
  <c r="E44" i="294"/>
  <c r="M43" i="294"/>
  <c r="I43" i="294"/>
  <c r="E43" i="294"/>
  <c r="M42" i="294"/>
  <c r="I42" i="294"/>
  <c r="E42" i="294"/>
  <c r="M41" i="294"/>
  <c r="I41" i="294"/>
  <c r="E41" i="294"/>
  <c r="M40" i="294"/>
  <c r="I40" i="294"/>
  <c r="E40" i="294"/>
  <c r="M39" i="294"/>
  <c r="I39" i="294"/>
  <c r="E39" i="294"/>
  <c r="M38" i="294"/>
  <c r="I38" i="294"/>
  <c r="E38" i="294"/>
  <c r="M37" i="294"/>
  <c r="I37" i="294"/>
  <c r="E37" i="294"/>
  <c r="M36" i="294"/>
  <c r="I36" i="294"/>
  <c r="E36" i="294"/>
  <c r="M35" i="294"/>
  <c r="I35" i="294"/>
  <c r="E35" i="294"/>
  <c r="M34" i="294"/>
  <c r="I34" i="294"/>
  <c r="E34" i="294"/>
  <c r="M33" i="294"/>
  <c r="I33" i="294"/>
  <c r="E33" i="294"/>
  <c r="M32" i="294"/>
  <c r="I32" i="294"/>
  <c r="E32" i="294"/>
  <c r="M31" i="294"/>
  <c r="I31" i="294"/>
  <c r="E31" i="294"/>
  <c r="M30" i="294"/>
  <c r="I30" i="294"/>
  <c r="E30" i="294"/>
  <c r="M29" i="294"/>
  <c r="I29" i="294"/>
  <c r="E29" i="294"/>
  <c r="M28" i="294"/>
  <c r="I28" i="294"/>
  <c r="E28" i="294"/>
  <c r="M27" i="294"/>
  <c r="I27" i="294"/>
  <c r="E27" i="294"/>
  <c r="M26" i="294"/>
  <c r="I26" i="294"/>
  <c r="E26" i="294"/>
  <c r="M25" i="294"/>
  <c r="I25" i="294"/>
  <c r="E25" i="294"/>
  <c r="M24" i="294"/>
  <c r="I24" i="294"/>
  <c r="E24" i="294"/>
  <c r="M23" i="294"/>
  <c r="I23" i="294"/>
  <c r="E23" i="294"/>
  <c r="M58" i="293"/>
  <c r="I58" i="293"/>
  <c r="E58" i="293"/>
  <c r="M57" i="293"/>
  <c r="I57" i="293"/>
  <c r="E57" i="293"/>
  <c r="M56" i="293"/>
  <c r="I56" i="293"/>
  <c r="E56" i="293"/>
  <c r="M55" i="293"/>
  <c r="I55" i="293"/>
  <c r="E55" i="293"/>
  <c r="M54" i="293"/>
  <c r="I54" i="293"/>
  <c r="E54" i="293"/>
  <c r="M53" i="293"/>
  <c r="I53" i="293"/>
  <c r="E53" i="293"/>
  <c r="M52" i="293"/>
  <c r="I52" i="293"/>
  <c r="E52" i="293"/>
  <c r="M51" i="293"/>
  <c r="I51" i="293"/>
  <c r="E51" i="293"/>
  <c r="M50" i="293"/>
  <c r="I50" i="293"/>
  <c r="E50" i="293"/>
  <c r="M49" i="293"/>
  <c r="I49" i="293"/>
  <c r="E49" i="293"/>
  <c r="M48" i="293"/>
  <c r="I48" i="293"/>
  <c r="E48" i="293"/>
  <c r="M47" i="293"/>
  <c r="I47" i="293"/>
  <c r="E47" i="293"/>
  <c r="M46" i="293"/>
  <c r="I46" i="293"/>
  <c r="E46" i="293"/>
  <c r="M45" i="293"/>
  <c r="I45" i="293"/>
  <c r="E45" i="293"/>
  <c r="M44" i="293"/>
  <c r="I44" i="293"/>
  <c r="E44" i="293"/>
  <c r="M43" i="293"/>
  <c r="I43" i="293"/>
  <c r="E43" i="293"/>
  <c r="M42" i="293"/>
  <c r="I42" i="293"/>
  <c r="E42" i="293"/>
  <c r="M41" i="293"/>
  <c r="I41" i="293"/>
  <c r="E41" i="293"/>
  <c r="M40" i="293"/>
  <c r="I40" i="293"/>
  <c r="E40" i="293"/>
  <c r="M39" i="293"/>
  <c r="I39" i="293"/>
  <c r="E39" i="293"/>
  <c r="M38" i="293"/>
  <c r="I38" i="293"/>
  <c r="E38" i="293"/>
  <c r="M37" i="293"/>
  <c r="I37" i="293"/>
  <c r="E37" i="293"/>
  <c r="M36" i="293"/>
  <c r="I36" i="293"/>
  <c r="E36" i="293"/>
  <c r="M35" i="293"/>
  <c r="I35" i="293"/>
  <c r="E35" i="293"/>
  <c r="M34" i="293"/>
  <c r="I34" i="293"/>
  <c r="E34" i="293"/>
  <c r="M33" i="293"/>
  <c r="I33" i="293"/>
  <c r="E33" i="293"/>
  <c r="M32" i="293"/>
  <c r="I32" i="293"/>
  <c r="E32" i="293"/>
  <c r="M31" i="293"/>
  <c r="I31" i="293"/>
  <c r="E31" i="293"/>
  <c r="M30" i="293"/>
  <c r="I30" i="293"/>
  <c r="E30" i="293"/>
  <c r="M29" i="293"/>
  <c r="I29" i="293"/>
  <c r="E29" i="293"/>
  <c r="M28" i="293"/>
  <c r="I28" i="293"/>
  <c r="E28" i="293"/>
  <c r="M27" i="293"/>
  <c r="I27" i="293"/>
  <c r="E27" i="293"/>
  <c r="M26" i="293"/>
  <c r="I26" i="293"/>
  <c r="E26" i="293"/>
  <c r="M25" i="293"/>
  <c r="I25" i="293"/>
  <c r="E25" i="293"/>
  <c r="M24" i="293"/>
  <c r="I24" i="293"/>
  <c r="E24" i="293"/>
  <c r="M23" i="293"/>
  <c r="I23" i="293"/>
  <c r="E23" i="293"/>
  <c r="M58" i="292"/>
  <c r="I58" i="292"/>
  <c r="E58" i="292"/>
  <c r="M57" i="292"/>
  <c r="I57" i="292"/>
  <c r="E57" i="292"/>
  <c r="M56" i="292"/>
  <c r="I56" i="292"/>
  <c r="E56" i="292"/>
  <c r="M55" i="292"/>
  <c r="I55" i="292"/>
  <c r="E55" i="292"/>
  <c r="M54" i="292"/>
  <c r="I54" i="292"/>
  <c r="E54" i="292"/>
  <c r="M53" i="292"/>
  <c r="I53" i="292"/>
  <c r="E53" i="292"/>
  <c r="M52" i="292"/>
  <c r="I52" i="292"/>
  <c r="E52" i="292"/>
  <c r="M51" i="292"/>
  <c r="I51" i="292"/>
  <c r="E51" i="292"/>
  <c r="M50" i="292"/>
  <c r="I50" i="292"/>
  <c r="E50" i="292"/>
  <c r="M49" i="292"/>
  <c r="I49" i="292"/>
  <c r="E49" i="292"/>
  <c r="M48" i="292"/>
  <c r="I48" i="292"/>
  <c r="E48" i="292"/>
  <c r="M47" i="292"/>
  <c r="I47" i="292"/>
  <c r="E47" i="292"/>
  <c r="M46" i="292"/>
  <c r="I46" i="292"/>
  <c r="E46" i="292"/>
  <c r="M45" i="292"/>
  <c r="I45" i="292"/>
  <c r="E45" i="292"/>
  <c r="M44" i="292"/>
  <c r="I44" i="292"/>
  <c r="E44" i="292"/>
  <c r="M43" i="292"/>
  <c r="I43" i="292"/>
  <c r="E43" i="292"/>
  <c r="M42" i="292"/>
  <c r="I42" i="292"/>
  <c r="E42" i="292"/>
  <c r="M41" i="292"/>
  <c r="I41" i="292"/>
  <c r="E41" i="292"/>
  <c r="M40" i="292"/>
  <c r="I40" i="292"/>
  <c r="E40" i="292"/>
  <c r="M39" i="292"/>
  <c r="I39" i="292"/>
  <c r="E39" i="292"/>
  <c r="M38" i="292"/>
  <c r="I38" i="292"/>
  <c r="E38" i="292"/>
  <c r="M37" i="292"/>
  <c r="I37" i="292"/>
  <c r="E37" i="292"/>
  <c r="M36" i="292"/>
  <c r="I36" i="292"/>
  <c r="E36" i="292"/>
  <c r="M35" i="292"/>
  <c r="I35" i="292"/>
  <c r="E35" i="292"/>
  <c r="M34" i="292"/>
  <c r="I34" i="292"/>
  <c r="E34" i="292"/>
  <c r="M33" i="292"/>
  <c r="I33" i="292"/>
  <c r="E33" i="292"/>
  <c r="M32" i="292"/>
  <c r="I32" i="292"/>
  <c r="E32" i="292"/>
  <c r="M31" i="292"/>
  <c r="I31" i="292"/>
  <c r="E31" i="292"/>
  <c r="M30" i="292"/>
  <c r="I30" i="292"/>
  <c r="E30" i="292"/>
  <c r="M29" i="292"/>
  <c r="I29" i="292"/>
  <c r="E29" i="292"/>
  <c r="M28" i="292"/>
  <c r="I28" i="292"/>
  <c r="E28" i="292"/>
  <c r="M27" i="292"/>
  <c r="I27" i="292"/>
  <c r="E27" i="292"/>
  <c r="M26" i="292"/>
  <c r="I26" i="292"/>
  <c r="E26" i="292"/>
  <c r="M25" i="292"/>
  <c r="I25" i="292"/>
  <c r="E25" i="292"/>
  <c r="M24" i="292"/>
  <c r="I24" i="292"/>
  <c r="E24" i="292"/>
  <c r="M23" i="292"/>
  <c r="I23" i="292"/>
  <c r="E23" i="292"/>
  <c r="M32" i="290"/>
  <c r="I32" i="290"/>
  <c r="E32" i="290"/>
  <c r="M31" i="290"/>
  <c r="I31" i="290"/>
  <c r="E31" i="290"/>
  <c r="M30" i="290"/>
  <c r="I30" i="290"/>
  <c r="E30" i="290"/>
  <c r="M29" i="290"/>
  <c r="I29" i="290"/>
  <c r="E29" i="290"/>
  <c r="M28" i="290"/>
  <c r="I28" i="290"/>
  <c r="E28" i="290"/>
  <c r="M27" i="290"/>
  <c r="I27" i="290"/>
  <c r="E27" i="290"/>
  <c r="M26" i="290"/>
  <c r="I26" i="290"/>
  <c r="E26" i="290"/>
  <c r="M25" i="290"/>
  <c r="I25" i="290"/>
  <c r="E25" i="290"/>
  <c r="M24" i="290"/>
  <c r="I24" i="290"/>
  <c r="E24" i="290"/>
  <c r="M23" i="290"/>
  <c r="I23" i="290"/>
  <c r="E23" i="290"/>
  <c r="M49" i="289"/>
  <c r="I49" i="289"/>
  <c r="E49" i="289"/>
  <c r="M48" i="289"/>
  <c r="I48" i="289"/>
  <c r="E48" i="289"/>
  <c r="M47" i="289"/>
  <c r="I47" i="289"/>
  <c r="E47" i="289"/>
  <c r="M46" i="289"/>
  <c r="I46" i="289"/>
  <c r="E46" i="289"/>
  <c r="M45" i="289"/>
  <c r="I45" i="289"/>
  <c r="E45" i="289"/>
  <c r="M44" i="289"/>
  <c r="I44" i="289"/>
  <c r="E44" i="289"/>
  <c r="M43" i="289"/>
  <c r="I43" i="289"/>
  <c r="E43" i="289"/>
  <c r="M42" i="289"/>
  <c r="I42" i="289"/>
  <c r="E42" i="289"/>
  <c r="M41" i="289"/>
  <c r="I41" i="289"/>
  <c r="E41" i="289"/>
  <c r="M40" i="289"/>
  <c r="I40" i="289"/>
  <c r="E40" i="289"/>
  <c r="M39" i="289"/>
  <c r="I39" i="289"/>
  <c r="E39" i="289"/>
  <c r="M38" i="289"/>
  <c r="I38" i="289"/>
  <c r="E38" i="289"/>
  <c r="M37" i="289"/>
  <c r="I37" i="289"/>
  <c r="E37" i="289"/>
  <c r="M36" i="289"/>
  <c r="I36" i="289"/>
  <c r="E36" i="289"/>
  <c r="M35" i="289"/>
  <c r="I35" i="289"/>
  <c r="E35" i="289"/>
  <c r="M34" i="289"/>
  <c r="I34" i="289"/>
  <c r="E34" i="289"/>
  <c r="M33" i="289"/>
  <c r="I33" i="289"/>
  <c r="E33" i="289"/>
  <c r="M32" i="289"/>
  <c r="I32" i="289"/>
  <c r="E32" i="289"/>
  <c r="M31" i="289"/>
  <c r="I31" i="289"/>
  <c r="E31" i="289"/>
  <c r="M30" i="289"/>
  <c r="I30" i="289"/>
  <c r="E30" i="289"/>
  <c r="M29" i="289"/>
  <c r="I29" i="289"/>
  <c r="E29" i="289"/>
  <c r="M28" i="289"/>
  <c r="I28" i="289"/>
  <c r="E28" i="289"/>
  <c r="M27" i="289"/>
  <c r="I27" i="289"/>
  <c r="E27" i="289"/>
  <c r="M26" i="289"/>
  <c r="I26" i="289"/>
  <c r="E26" i="289"/>
  <c r="M25" i="289"/>
  <c r="I25" i="289"/>
  <c r="E25" i="289"/>
  <c r="M24" i="289"/>
  <c r="I24" i="289"/>
  <c r="E24" i="289"/>
  <c r="M23" i="289"/>
  <c r="I23" i="289"/>
  <c r="E23" i="289"/>
</calcChain>
</file>

<file path=xl/sharedStrings.xml><?xml version="1.0" encoding="utf-8"?>
<sst xmlns="http://schemas.openxmlformats.org/spreadsheetml/2006/main" count="2321" uniqueCount="732">
  <si>
    <t>Send copy of sheet to Nic Radford.  Ask her to complete last quarter and check provisional figures.</t>
  </si>
  <si>
    <t>Table</t>
  </si>
  <si>
    <t>Title</t>
  </si>
  <si>
    <t>Table 2.7</t>
  </si>
  <si>
    <t>Table 2.8</t>
  </si>
  <si>
    <t>s20 Listed Building appeals, s106 Planning Obligation appeals &amp; s106BC (affordable housing) appeals</t>
  </si>
  <si>
    <t>Table 3.3</t>
  </si>
  <si>
    <t>Total</t>
  </si>
  <si>
    <t>2012/13</t>
  </si>
  <si>
    <t>2013/14</t>
  </si>
  <si>
    <t>2014/15</t>
  </si>
  <si>
    <t>2015/16</t>
  </si>
  <si>
    <t>2016/17</t>
  </si>
  <si>
    <t>2017/18</t>
  </si>
  <si>
    <t>2018/19</t>
  </si>
  <si>
    <t>2019/20</t>
  </si>
  <si>
    <t>Apr - Jun</t>
  </si>
  <si>
    <t>Jul - Sep</t>
  </si>
  <si>
    <t>Oct - Dec</t>
  </si>
  <si>
    <t>Jan - Mar</t>
  </si>
  <si>
    <r>
      <t>Oct - Dec</t>
    </r>
    <r>
      <rPr>
        <vertAlign val="superscript"/>
        <sz val="10"/>
        <color theme="1"/>
        <rFont val="Calibri"/>
        <family val="2"/>
        <scheme val="minor"/>
      </rPr>
      <t>P</t>
    </r>
  </si>
  <si>
    <r>
      <t>Jan - Mar</t>
    </r>
    <r>
      <rPr>
        <vertAlign val="superscript"/>
        <sz val="10"/>
        <color theme="1"/>
        <rFont val="Calibri"/>
        <family val="2"/>
        <scheme val="minor"/>
      </rPr>
      <t>P</t>
    </r>
  </si>
  <si>
    <r>
      <t>Apr - Jun</t>
    </r>
    <r>
      <rPr>
        <vertAlign val="superscript"/>
        <sz val="10"/>
        <color theme="1"/>
        <rFont val="Calibri"/>
        <family val="2"/>
        <scheme val="minor"/>
      </rPr>
      <t>P</t>
    </r>
  </si>
  <si>
    <r>
      <t>Jul - Sep</t>
    </r>
    <r>
      <rPr>
        <vertAlign val="superscript"/>
        <sz val="10"/>
        <color theme="1"/>
        <rFont val="Calibri"/>
        <family val="2"/>
        <scheme val="minor"/>
      </rPr>
      <t>P</t>
    </r>
  </si>
  <si>
    <t>Source:  Planning Inspectorate, Major Applications &amp; Plans Directorate</t>
  </si>
  <si>
    <t>Email:  statistics@planninginspectorate.gov.uk</t>
  </si>
  <si>
    <t>Last update</t>
  </si>
  <si>
    <t>Next update</t>
  </si>
  <si>
    <t>England</t>
  </si>
  <si>
    <t>Reports Issued</t>
  </si>
  <si>
    <t>2010/11</t>
  </si>
  <si>
    <t>2011/12</t>
  </si>
  <si>
    <t>P  Provisional.  Development Plans are sometimes submitted which may later be found to be incomplete or invalid.  This means that data is subject to change over time.</t>
  </si>
  <si>
    <t xml:space="preserve">For information on Local Plans see our website </t>
  </si>
  <si>
    <t>www.gov.uk/guidance/local-plans</t>
  </si>
  <si>
    <t xml:space="preserve"> </t>
  </si>
  <si>
    <t>Charging Schedules Submitted</t>
  </si>
  <si>
    <t>P  Provisional.  Community Infrastructure Levy schedules are sometimes submitted which may later be found to be incomplete or invalid.  This means that data is subject to change over time.</t>
  </si>
  <si>
    <t xml:space="preserve">For information on the Community Infrastructure Levy see our website </t>
  </si>
  <si>
    <t>www.gov.uk/guidance/community-infrastructure-levy-plan-examinations</t>
  </si>
  <si>
    <t>P  Provisional.  This data is extracted from live casework systems.  Changes made within that system will alter the data – e.g. a change of appeal procedure; or the case is redetermined. This means that data is subject to change over time.</t>
  </si>
  <si>
    <r>
      <rPr>
        <vertAlign val="superscript"/>
        <sz val="10"/>
        <color theme="1"/>
        <rFont val="Calibri"/>
        <family val="2"/>
        <scheme val="minor"/>
      </rPr>
      <t>1</t>
    </r>
    <r>
      <rPr>
        <sz val="10"/>
        <color theme="1"/>
        <rFont val="Calibri"/>
        <family val="2"/>
        <scheme val="minor"/>
      </rPr>
      <t xml:space="preserve"> Number of complete appeals received in The Planning Inspectorate which are later called-in or recovered.</t>
    </r>
  </si>
  <si>
    <t xml:space="preserve">For information on Called In Planning Applications see our website </t>
  </si>
  <si>
    <t>Further information on Called In Planning Applications and Recovered Appeals, including decision letters, can be viewed on the MHCLG website</t>
  </si>
  <si>
    <t>www.gov.uk/government/collections/planning-applications-called-in-decisions-and-recovered-appeals</t>
  </si>
  <si>
    <t xml:space="preserve">Source:  Planning Inspectorate, Mi PINS </t>
  </si>
  <si>
    <t>Received</t>
  </si>
  <si>
    <t>Written Representations</t>
  </si>
  <si>
    <t>Hearings</t>
  </si>
  <si>
    <t>Inquiries</t>
  </si>
  <si>
    <t>1. Includes Secretary of State Recovered cases (see table 1.4 for specific Secretary of State figures)</t>
  </si>
  <si>
    <t xml:space="preserve">For information on how to appeal see our website </t>
  </si>
  <si>
    <t>www.gov.uk/appeal-planning-decision</t>
  </si>
  <si>
    <r>
      <t>Major development</t>
    </r>
    <r>
      <rPr>
        <vertAlign val="superscript"/>
        <sz val="10"/>
        <color theme="1"/>
        <rFont val="Calibri"/>
        <family val="2"/>
        <scheme val="minor"/>
      </rPr>
      <t>2</t>
    </r>
  </si>
  <si>
    <r>
      <t>Minor development</t>
    </r>
    <r>
      <rPr>
        <vertAlign val="superscript"/>
        <sz val="10"/>
        <color theme="1"/>
        <rFont val="Calibri"/>
        <family val="2"/>
        <scheme val="minor"/>
      </rPr>
      <t>3</t>
    </r>
  </si>
  <si>
    <t>Change of Use</t>
  </si>
  <si>
    <t>Householder</t>
  </si>
  <si>
    <r>
      <t>Not Classified</t>
    </r>
    <r>
      <rPr>
        <vertAlign val="superscript"/>
        <sz val="10"/>
        <color theme="1"/>
        <rFont val="Calibri"/>
        <family val="2"/>
        <scheme val="minor"/>
      </rPr>
      <t>4</t>
    </r>
  </si>
  <si>
    <t>1. Includes Secretary of State cases (see Table 1.4 for specific Secretary of State figures)</t>
  </si>
  <si>
    <t>2. Major development consists of major dwellings (10 or more); major manufacturing, storage and warehousing; major offices; major retail, distribution and servicing; other major development and mineral working development types</t>
  </si>
  <si>
    <t>3. Minor development consists of minor dwellings (9 or fewer); minor manufacturing, storage and warehousing; minor offices; minor retail, distribution and servicing and other minor development</t>
  </si>
  <si>
    <t>4. No development type has been recorded</t>
  </si>
  <si>
    <t>Source:  Planning Inspectorate, Mi PINS</t>
  </si>
  <si>
    <t>Major dwellings</t>
  </si>
  <si>
    <t>Major manufacturing, storage and warehousing</t>
  </si>
  <si>
    <t>Major offices</t>
  </si>
  <si>
    <t>Major retail, distribution and servicing</t>
  </si>
  <si>
    <t>Other major development</t>
  </si>
  <si>
    <t>Mineral working</t>
  </si>
  <si>
    <t>Minor dwellings</t>
  </si>
  <si>
    <t>Minor manufacturing, storage and warehousing</t>
  </si>
  <si>
    <t>Minor offices</t>
  </si>
  <si>
    <t>Minor retail, distribution and servicing</t>
  </si>
  <si>
    <t>Other minor development</t>
  </si>
  <si>
    <t>1. Includes Secretary of State cases (see table 1.4 for specific Secretary of State figures)</t>
  </si>
  <si>
    <t>2. Allowed includes split decisions</t>
  </si>
  <si>
    <t>1. Major dwellings appeals involve 10 or more dwellings</t>
  </si>
  <si>
    <t>Decided</t>
  </si>
  <si>
    <r>
      <t>Allowed</t>
    </r>
    <r>
      <rPr>
        <vertAlign val="superscript"/>
        <sz val="10"/>
        <color theme="1"/>
        <rFont val="Calibri"/>
        <family val="2"/>
        <scheme val="minor"/>
      </rPr>
      <t>1</t>
    </r>
  </si>
  <si>
    <r>
      <t>Allowed</t>
    </r>
    <r>
      <rPr>
        <vertAlign val="superscript"/>
        <sz val="10"/>
        <color theme="1"/>
        <rFont val="Calibri"/>
        <family val="2"/>
        <scheme val="minor"/>
      </rPr>
      <t>1</t>
    </r>
    <r>
      <rPr>
        <sz val="10"/>
        <color theme="1"/>
        <rFont val="Calibri"/>
        <family val="2"/>
        <scheme val="minor"/>
      </rPr>
      <t xml:space="preserve"> as % of Total Decided</t>
    </r>
  </si>
  <si>
    <t>1. Allowed includes split decisions</t>
  </si>
  <si>
    <t>www.gov.uk/appeal-householder-planning-decision</t>
  </si>
  <si>
    <t>P  Provisional</t>
  </si>
  <si>
    <t>www.gov.uk/appeal-minor-commercial-development-decision</t>
  </si>
  <si>
    <t>Source:  Planning Inspectorate, PINS Business Intelligence System</t>
  </si>
  <si>
    <t>Email:  statistics@pins.gsi.gov.uk</t>
  </si>
  <si>
    <t>-</t>
  </si>
  <si>
    <t>www.gov.uk/topic/planning-development/planning-permission-appeals</t>
  </si>
  <si>
    <t>1. Includes s174 Secretary of State cases</t>
  </si>
  <si>
    <t>www.gov.uk/appeal-enforcement-notice</t>
  </si>
  <si>
    <t>Total Decided</t>
  </si>
  <si>
    <t>Notice Upheld</t>
  </si>
  <si>
    <t>Notice Varied</t>
  </si>
  <si>
    <t>Notice Quashed</t>
  </si>
  <si>
    <r>
      <t>Planning Permission Granted</t>
    </r>
    <r>
      <rPr>
        <vertAlign val="superscript"/>
        <sz val="10"/>
        <color theme="1"/>
        <rFont val="Calibri"/>
        <family val="2"/>
        <scheme val="minor"/>
      </rPr>
      <t>3</t>
    </r>
  </si>
  <si>
    <t>2. Table does not include appeals that were invalid or appeals where the decision is unknown.  Therefore decision outcome categories do not necessarily add up to overall totals decided.</t>
  </si>
  <si>
    <t>3. Includes split decisions</t>
  </si>
  <si>
    <t>4.  Table does not include Child cases (i.e. cases that are linked to another lead appeal).</t>
  </si>
  <si>
    <t>quashed or granted as % of total decided</t>
  </si>
  <si>
    <t>www.gov.uk/appeal-lawful-development-certificate-decision</t>
  </si>
  <si>
    <t>Shire Districts</t>
  </si>
  <si>
    <t>Adur</t>
  </si>
  <si>
    <t>Allerdale</t>
  </si>
  <si>
    <t>Amber Valley</t>
  </si>
  <si>
    <t>Arun</t>
  </si>
  <si>
    <t>Ashfield</t>
  </si>
  <si>
    <t>Ashford</t>
  </si>
  <si>
    <t>Aylesbury Vale</t>
  </si>
  <si>
    <t>Babergh</t>
  </si>
  <si>
    <t>Barrow-in-Furness</t>
  </si>
  <si>
    <t>Basildon</t>
  </si>
  <si>
    <t>Basingstoke and Deane</t>
  </si>
  <si>
    <t>Bassetlaw</t>
  </si>
  <si>
    <t>Blaby</t>
  </si>
  <si>
    <t>Bolsover</t>
  </si>
  <si>
    <t>Boston</t>
  </si>
  <si>
    <t>Bournemouth, C &amp; P</t>
  </si>
  <si>
    <t>Braintree</t>
  </si>
  <si>
    <t>Breckland</t>
  </si>
  <si>
    <t>Brentwood</t>
  </si>
  <si>
    <t>Broadland</t>
  </si>
  <si>
    <t>Bromsgrove</t>
  </si>
  <si>
    <t>Broxbourne</t>
  </si>
  <si>
    <t>Broxtowe</t>
  </si>
  <si>
    <t>Burnley</t>
  </si>
  <si>
    <t>Cambridge</t>
  </si>
  <si>
    <t>Cannock Chase</t>
  </si>
  <si>
    <t>Canterbury</t>
  </si>
  <si>
    <t>Carlisle</t>
  </si>
  <si>
    <t>Castle Point</t>
  </si>
  <si>
    <t>Charnwood</t>
  </si>
  <si>
    <t>Chelmsford</t>
  </si>
  <si>
    <t>Cheltenham</t>
  </si>
  <si>
    <t>Cherwell</t>
  </si>
  <si>
    <t xml:space="preserve">Chesterfield </t>
  </si>
  <si>
    <t>Chichester</t>
  </si>
  <si>
    <t>Chiltern</t>
  </si>
  <si>
    <t>Chorley</t>
  </si>
  <si>
    <t>Colchester</t>
  </si>
  <si>
    <t>Copeland</t>
  </si>
  <si>
    <t>Corby</t>
  </si>
  <si>
    <t>Cotswold</t>
  </si>
  <si>
    <t>Craven</t>
  </si>
  <si>
    <t>Crawley</t>
  </si>
  <si>
    <t>Dacorum</t>
  </si>
  <si>
    <t>Dartford</t>
  </si>
  <si>
    <t>Daventry</t>
  </si>
  <si>
    <t>Derbyshire Dales</t>
  </si>
  <si>
    <t>Dover</t>
  </si>
  <si>
    <t>East Cambridgeshire</t>
  </si>
  <si>
    <t>East Devon</t>
  </si>
  <si>
    <t>East Hampshire</t>
  </si>
  <si>
    <t>East Hertfordshire</t>
  </si>
  <si>
    <t>East Lindsey</t>
  </si>
  <si>
    <t>East Northamptonshire</t>
  </si>
  <si>
    <t>East Staffordshire</t>
  </si>
  <si>
    <t>East Suffolk</t>
  </si>
  <si>
    <t>Eastbourne</t>
  </si>
  <si>
    <t>Eastleigh</t>
  </si>
  <si>
    <t>Eden</t>
  </si>
  <si>
    <t>Elmbridge</t>
  </si>
  <si>
    <t>Epping Forest</t>
  </si>
  <si>
    <t>Epsom and Ewell</t>
  </si>
  <si>
    <t>Erewash</t>
  </si>
  <si>
    <t>Exeter</t>
  </si>
  <si>
    <t>Fareham</t>
  </si>
  <si>
    <t>Fenland</t>
  </si>
  <si>
    <t>Forest of Dean</t>
  </si>
  <si>
    <t>Fylde</t>
  </si>
  <si>
    <t>Gedling</t>
  </si>
  <si>
    <t>Gloucester</t>
  </si>
  <si>
    <t>Gravesham</t>
  </si>
  <si>
    <t>Great Yarmouth</t>
  </si>
  <si>
    <t>Guildford</t>
  </si>
  <si>
    <t>Hambleton</t>
  </si>
  <si>
    <t>Harborough</t>
  </si>
  <si>
    <t>Harlow</t>
  </si>
  <si>
    <t>Harrogate</t>
  </si>
  <si>
    <t>Hart</t>
  </si>
  <si>
    <t>Hastings</t>
  </si>
  <si>
    <t>Havant</t>
  </si>
  <si>
    <t>Hertsmere</t>
  </si>
  <si>
    <t>High Peak</t>
  </si>
  <si>
    <t>Hinckley and Bosworth</t>
  </si>
  <si>
    <t>Horsham</t>
  </si>
  <si>
    <t>Huntingdonshire</t>
  </si>
  <si>
    <t>Hyndburn</t>
  </si>
  <si>
    <t>Ipswich</t>
  </si>
  <si>
    <t>Kettering</t>
  </si>
  <si>
    <t>King's Lynn and West Norfolk</t>
  </si>
  <si>
    <t>Lancaster</t>
  </si>
  <si>
    <t>Lewes</t>
  </si>
  <si>
    <t>Lichfield</t>
  </si>
  <si>
    <t>Lincoln</t>
  </si>
  <si>
    <t>Maidstone</t>
  </si>
  <si>
    <t>Maldon</t>
  </si>
  <si>
    <t>Malvern Hills</t>
  </si>
  <si>
    <t>Mansfield</t>
  </si>
  <si>
    <t>Melton</t>
  </si>
  <si>
    <t>Mendip</t>
  </si>
  <si>
    <t>Mid Devon</t>
  </si>
  <si>
    <t>Mid Suffolk</t>
  </si>
  <si>
    <t>Mid Sussex</t>
  </si>
  <si>
    <t>Mole Valley</t>
  </si>
  <si>
    <t>New Forest</t>
  </si>
  <si>
    <t>Newark and Sherwood</t>
  </si>
  <si>
    <t>Newcastle-under-Lyme</t>
  </si>
  <si>
    <t>North Devon</t>
  </si>
  <si>
    <t>North East Derbyshire</t>
  </si>
  <si>
    <t>North Hertfordshire</t>
  </si>
  <si>
    <t>North Kesteven</t>
  </si>
  <si>
    <t>North Norfolk</t>
  </si>
  <si>
    <t>North Warwickshire</t>
  </si>
  <si>
    <t xml:space="preserve">North West Leicestershire </t>
  </si>
  <si>
    <t>Northampton</t>
  </si>
  <si>
    <t>Norwich</t>
  </si>
  <si>
    <t>Nuneaton and Bedworth</t>
  </si>
  <si>
    <t xml:space="preserve">Oadby and Wigston </t>
  </si>
  <si>
    <t>Oxford</t>
  </si>
  <si>
    <t>Pendle</t>
  </si>
  <si>
    <t xml:space="preserve">Preston </t>
  </si>
  <si>
    <t>Reigate and Banstead</t>
  </si>
  <si>
    <t xml:space="preserve">Redditch </t>
  </si>
  <si>
    <t>Ribble Valley</t>
  </si>
  <si>
    <t>Richmondshire</t>
  </si>
  <si>
    <t>Rochford</t>
  </si>
  <si>
    <t>Rossendale</t>
  </si>
  <si>
    <t>Rother</t>
  </si>
  <si>
    <t>Rugby</t>
  </si>
  <si>
    <t>Runnymede</t>
  </si>
  <si>
    <t>Rushcliffe</t>
  </si>
  <si>
    <t xml:space="preserve">Rushmoor </t>
  </si>
  <si>
    <t>Ryedale</t>
  </si>
  <si>
    <t>Scarborough</t>
  </si>
  <si>
    <t>Sedgemoor</t>
  </si>
  <si>
    <t>Selby</t>
  </si>
  <si>
    <t>Sevenoaks</t>
  </si>
  <si>
    <t xml:space="preserve">Shepway </t>
  </si>
  <si>
    <t>Somerset West &amp; Taunton</t>
  </si>
  <si>
    <t>South Bucks</t>
  </si>
  <si>
    <t>South Cambridgeshire</t>
  </si>
  <si>
    <t>South Derbyshire</t>
  </si>
  <si>
    <t>South Hams</t>
  </si>
  <si>
    <t>South Holland</t>
  </si>
  <si>
    <t>South Kesteven</t>
  </si>
  <si>
    <t>South Lakeland</t>
  </si>
  <si>
    <t>South Norfolk</t>
  </si>
  <si>
    <t>South Northamptonshire</t>
  </si>
  <si>
    <t>South Oxfordshire</t>
  </si>
  <si>
    <t xml:space="preserve">South Ribble </t>
  </si>
  <si>
    <t>South Somerset</t>
  </si>
  <si>
    <t>South Staffordshire</t>
  </si>
  <si>
    <t>Spelthorne</t>
  </si>
  <si>
    <t>St Albans</t>
  </si>
  <si>
    <t>Stafford</t>
  </si>
  <si>
    <t>Staffordshire Moorlands</t>
  </si>
  <si>
    <t xml:space="preserve">Stevenage </t>
  </si>
  <si>
    <t>Stratford-on-Avon</t>
  </si>
  <si>
    <t>Stroud</t>
  </si>
  <si>
    <t>Suffolk Coastal</t>
  </si>
  <si>
    <t>Surrey Heath</t>
  </si>
  <si>
    <t>Swale</t>
  </si>
  <si>
    <t xml:space="preserve">Tamworth </t>
  </si>
  <si>
    <t>Tandridge</t>
  </si>
  <si>
    <t>Taunton Deane</t>
  </si>
  <si>
    <t>Teignbridge</t>
  </si>
  <si>
    <t>Tendring</t>
  </si>
  <si>
    <t>Test Valley</t>
  </si>
  <si>
    <t>Tewkesbury</t>
  </si>
  <si>
    <t>Thanet</t>
  </si>
  <si>
    <t>Three Rivers</t>
  </si>
  <si>
    <t>Tonbridge and Malling</t>
  </si>
  <si>
    <t>Torridge</t>
  </si>
  <si>
    <t>Tunbridge Wells</t>
  </si>
  <si>
    <t>Uttlesford</t>
  </si>
  <si>
    <t>Vale of White Horse</t>
  </si>
  <si>
    <t>Warwick</t>
  </si>
  <si>
    <t>Watford</t>
  </si>
  <si>
    <t>Waverley</t>
  </si>
  <si>
    <t>Wealden</t>
  </si>
  <si>
    <t>Wellingborough</t>
  </si>
  <si>
    <t>Welwyn Hatfield</t>
  </si>
  <si>
    <t>West Devon</t>
  </si>
  <si>
    <t>West Lancashire</t>
  </si>
  <si>
    <t>West Lindsey</t>
  </si>
  <si>
    <t>West Oxfordshire</t>
  </si>
  <si>
    <t>West Somerset</t>
  </si>
  <si>
    <t>West Suffolk</t>
  </si>
  <si>
    <t>Winchester</t>
  </si>
  <si>
    <t>Woking</t>
  </si>
  <si>
    <t>Worcester</t>
  </si>
  <si>
    <t>Worthing</t>
  </si>
  <si>
    <t>Wychavon</t>
  </si>
  <si>
    <t>Wycombe</t>
  </si>
  <si>
    <t>Wyre</t>
  </si>
  <si>
    <t>Wyre Forest</t>
  </si>
  <si>
    <t>London Boroughs</t>
  </si>
  <si>
    <t>Barking and Dagenham</t>
  </si>
  <si>
    <t>Barnet</t>
  </si>
  <si>
    <t>Bexley</t>
  </si>
  <si>
    <t>Brent</t>
  </si>
  <si>
    <t>Bromley</t>
  </si>
  <si>
    <t>Camden</t>
  </si>
  <si>
    <t>City of London</t>
  </si>
  <si>
    <t>Croydon</t>
  </si>
  <si>
    <t>Ealing</t>
  </si>
  <si>
    <t>Enfield</t>
  </si>
  <si>
    <t>Greenwich</t>
  </si>
  <si>
    <t>Hackney</t>
  </si>
  <si>
    <t>Hammersmith and Fulham</t>
  </si>
  <si>
    <t>Haringey</t>
  </si>
  <si>
    <t>Harrow</t>
  </si>
  <si>
    <t>Havering</t>
  </si>
  <si>
    <t>Hillingdon</t>
  </si>
  <si>
    <t>Hounslow</t>
  </si>
  <si>
    <t>Islington</t>
  </si>
  <si>
    <t>Kensington and Chelsea</t>
  </si>
  <si>
    <t>Kingston upon Thames</t>
  </si>
  <si>
    <t>Lambeth</t>
  </si>
  <si>
    <t>Lewisham</t>
  </si>
  <si>
    <t>Merton</t>
  </si>
  <si>
    <t>Newham</t>
  </si>
  <si>
    <t>Redbridge</t>
  </si>
  <si>
    <t>Richmond upon Thames</t>
  </si>
  <si>
    <t>Southwark</t>
  </si>
  <si>
    <t>Sutton</t>
  </si>
  <si>
    <t>Tower Hamlets</t>
  </si>
  <si>
    <t>Waltham Forest</t>
  </si>
  <si>
    <t>Wandsworth</t>
  </si>
  <si>
    <t>Westminster</t>
  </si>
  <si>
    <t>London Legacy</t>
  </si>
  <si>
    <t>Old Oak &amp; Park Royal</t>
  </si>
  <si>
    <t>Metropolitan Districts</t>
  </si>
  <si>
    <t>Barnsley</t>
  </si>
  <si>
    <t>Birmingham</t>
  </si>
  <si>
    <t>Bolton</t>
  </si>
  <si>
    <t>Bradford</t>
  </si>
  <si>
    <t>Bury</t>
  </si>
  <si>
    <t>Calderdale</t>
  </si>
  <si>
    <t>Coventry</t>
  </si>
  <si>
    <t>Doncaster</t>
  </si>
  <si>
    <t>Dudley</t>
  </si>
  <si>
    <t>Gateshead</t>
  </si>
  <si>
    <t>Kirklees</t>
  </si>
  <si>
    <t>Knowsley</t>
  </si>
  <si>
    <t>Leeds</t>
  </si>
  <si>
    <t>Liverpool</t>
  </si>
  <si>
    <t>Manchester</t>
  </si>
  <si>
    <t>Newcastle upon Tyne</t>
  </si>
  <si>
    <t>North Tyneside</t>
  </si>
  <si>
    <t>Oldham</t>
  </si>
  <si>
    <t>Rochdale</t>
  </si>
  <si>
    <t>Rotherham</t>
  </si>
  <si>
    <t>Salford</t>
  </si>
  <si>
    <t xml:space="preserve">Sandwell </t>
  </si>
  <si>
    <t>Sefton</t>
  </si>
  <si>
    <t>Sheffield</t>
  </si>
  <si>
    <t>Solihull</t>
  </si>
  <si>
    <t>South Tyneside</t>
  </si>
  <si>
    <t>St. Helens</t>
  </si>
  <si>
    <t>Stockport</t>
  </si>
  <si>
    <t>Sunderland</t>
  </si>
  <si>
    <t>Tameside</t>
  </si>
  <si>
    <t>Trafford</t>
  </si>
  <si>
    <t>Wakefield</t>
  </si>
  <si>
    <t>Walsall</t>
  </si>
  <si>
    <t>Wigan</t>
  </si>
  <si>
    <t>Wirral</t>
  </si>
  <si>
    <t>Wolverhampton</t>
  </si>
  <si>
    <t>Unitary Authorities</t>
  </si>
  <si>
    <t>Bath and North East Somerset</t>
  </si>
  <si>
    <t>Bedford</t>
  </si>
  <si>
    <t>Blackburn with Darwen</t>
  </si>
  <si>
    <t>Blackpool</t>
  </si>
  <si>
    <t>Bracknell Forest</t>
  </si>
  <si>
    <t>Brighton and Hove</t>
  </si>
  <si>
    <t>Bristol, City of</t>
  </si>
  <si>
    <t>Central Bedfordshire</t>
  </si>
  <si>
    <t>Cheshire East</t>
  </si>
  <si>
    <t>Cheshire West and Chester</t>
  </si>
  <si>
    <t>Cornwall</t>
  </si>
  <si>
    <t>County Durham</t>
  </si>
  <si>
    <t>Darlington</t>
  </si>
  <si>
    <t>Derby</t>
  </si>
  <si>
    <t>Dorset</t>
  </si>
  <si>
    <t>East Riding of Yorkshire</t>
  </si>
  <si>
    <t>Halton</t>
  </si>
  <si>
    <t>Hartlepool</t>
  </si>
  <si>
    <t>Herefordshire, County of</t>
  </si>
  <si>
    <t>Isle of Wight</t>
  </si>
  <si>
    <t>Kingston upon Hull, City of</t>
  </si>
  <si>
    <t>Leicester</t>
  </si>
  <si>
    <t>Luton</t>
  </si>
  <si>
    <t>Medway</t>
  </si>
  <si>
    <t>Middlesbrough</t>
  </si>
  <si>
    <t>Milton Keynes</t>
  </si>
  <si>
    <t>North East Lincolnshire</t>
  </si>
  <si>
    <t>North Lincolnshire</t>
  </si>
  <si>
    <t>North Somerset</t>
  </si>
  <si>
    <t>Northumberland</t>
  </si>
  <si>
    <t>Nottingham</t>
  </si>
  <si>
    <t>Peterborough</t>
  </si>
  <si>
    <t>Plymouth</t>
  </si>
  <si>
    <t>Portsmouth</t>
  </si>
  <si>
    <t>Reading</t>
  </si>
  <si>
    <t>Redcar and Cleveland</t>
  </si>
  <si>
    <t>Rutland</t>
  </si>
  <si>
    <t>Shropshire</t>
  </si>
  <si>
    <t>Slough</t>
  </si>
  <si>
    <t>South Gloucestershire</t>
  </si>
  <si>
    <t>Southampton</t>
  </si>
  <si>
    <t>Southend-on-Sea</t>
  </si>
  <si>
    <t>Stockton-on-Tees</t>
  </si>
  <si>
    <t xml:space="preserve">Stoke-on-Trent </t>
  </si>
  <si>
    <t>Swindon</t>
  </si>
  <si>
    <t>Telford and Wrekin</t>
  </si>
  <si>
    <t>Thurrock</t>
  </si>
  <si>
    <t>Torbay</t>
  </si>
  <si>
    <t>Warrington</t>
  </si>
  <si>
    <t>West Berkshire</t>
  </si>
  <si>
    <t>Wiltshire</t>
  </si>
  <si>
    <t>Windsor and Maidenhead</t>
  </si>
  <si>
    <t>Wokingham</t>
  </si>
  <si>
    <t>York</t>
  </si>
  <si>
    <t>National Parks</t>
  </si>
  <si>
    <t xml:space="preserve">Dartmoor </t>
  </si>
  <si>
    <t xml:space="preserve">Exmoor </t>
  </si>
  <si>
    <t xml:space="preserve">Lake District </t>
  </si>
  <si>
    <t xml:space="preserve">New Forest </t>
  </si>
  <si>
    <t xml:space="preserve">Northumberland </t>
  </si>
  <si>
    <t xml:space="preserve">North York Moors </t>
  </si>
  <si>
    <t xml:space="preserve">Peak District </t>
  </si>
  <si>
    <t xml:space="preserve">South Downs </t>
  </si>
  <si>
    <t>The Broads Authority</t>
  </si>
  <si>
    <t xml:space="preserve">Yorkshire Dales </t>
  </si>
  <si>
    <t>Counties</t>
  </si>
  <si>
    <t xml:space="preserve">Buckinghamshire </t>
  </si>
  <si>
    <t xml:space="preserve">Cambridgeshire </t>
  </si>
  <si>
    <t xml:space="preserve">Cumbria </t>
  </si>
  <si>
    <t xml:space="preserve">Derbyshire </t>
  </si>
  <si>
    <t xml:space="preserve">Devon </t>
  </si>
  <si>
    <t xml:space="preserve">Dorset </t>
  </si>
  <si>
    <t xml:space="preserve">East Sussex </t>
  </si>
  <si>
    <t xml:space="preserve">Essex </t>
  </si>
  <si>
    <t xml:space="preserve">Gloucestershire </t>
  </si>
  <si>
    <t xml:space="preserve">Hampshire </t>
  </si>
  <si>
    <t xml:space="preserve">Hertfordshire </t>
  </si>
  <si>
    <t xml:space="preserve">Kent </t>
  </si>
  <si>
    <t xml:space="preserve">Lancashire </t>
  </si>
  <si>
    <t xml:space="preserve">Leicestershire </t>
  </si>
  <si>
    <t xml:space="preserve">Lincolnshire </t>
  </si>
  <si>
    <t xml:space="preserve">Norfolk </t>
  </si>
  <si>
    <t>North Yorkshire</t>
  </si>
  <si>
    <t xml:space="preserve">Northamptonshire </t>
  </si>
  <si>
    <t xml:space="preserve">Nottinghamshire </t>
  </si>
  <si>
    <t xml:space="preserve">Oxfordshire </t>
  </si>
  <si>
    <t xml:space="preserve">Somerset </t>
  </si>
  <si>
    <t xml:space="preserve">Staffordshire </t>
  </si>
  <si>
    <t xml:space="preserve">Suffolk </t>
  </si>
  <si>
    <t xml:space="preserve">Surrey </t>
  </si>
  <si>
    <t xml:space="preserve">Warwickshire </t>
  </si>
  <si>
    <t xml:space="preserve">West Sussex </t>
  </si>
  <si>
    <t xml:space="preserve">Worcestershire </t>
  </si>
  <si>
    <t>Fiscal Year</t>
  </si>
  <si>
    <t>s20 received</t>
  </si>
  <si>
    <t>s20 decided</t>
  </si>
  <si>
    <r>
      <t>s20 allowed</t>
    </r>
    <r>
      <rPr>
        <vertAlign val="superscript"/>
        <sz val="10"/>
        <color theme="1"/>
        <rFont val="Calibri"/>
        <family val="2"/>
        <scheme val="minor"/>
      </rPr>
      <t>1</t>
    </r>
  </si>
  <si>
    <t>s106 received</t>
  </si>
  <si>
    <t>s106 decided</t>
  </si>
  <si>
    <r>
      <t>s106 allowed</t>
    </r>
    <r>
      <rPr>
        <vertAlign val="superscript"/>
        <sz val="10"/>
        <color theme="1"/>
        <rFont val="Calibri"/>
        <family val="2"/>
        <scheme val="minor"/>
      </rPr>
      <t>1</t>
    </r>
  </si>
  <si>
    <t>s106BC received</t>
  </si>
  <si>
    <t>s106BC decided</t>
  </si>
  <si>
    <r>
      <t>s106BC allowed</t>
    </r>
    <r>
      <rPr>
        <vertAlign val="superscript"/>
        <sz val="10"/>
        <color theme="1"/>
        <rFont val="Calibri"/>
        <family val="2"/>
        <scheme val="minor"/>
      </rPr>
      <t>1</t>
    </r>
  </si>
  <si>
    <t>CAS received</t>
  </si>
  <si>
    <t>CAS decided</t>
  </si>
  <si>
    <r>
      <t>CAS allowed</t>
    </r>
    <r>
      <rPr>
        <vertAlign val="superscript"/>
        <sz val="10"/>
        <color theme="1"/>
        <rFont val="Calibri"/>
        <family val="2"/>
        <scheme val="minor"/>
      </rPr>
      <t>1</t>
    </r>
  </si>
  <si>
    <t>Adverts received</t>
  </si>
  <si>
    <t>Adverts decided</t>
  </si>
  <si>
    <r>
      <t>Adverts allowed</t>
    </r>
    <r>
      <rPr>
        <vertAlign val="superscript"/>
        <sz val="10"/>
        <color theme="1"/>
        <rFont val="Calibri"/>
        <family val="2"/>
        <scheme val="minor"/>
      </rPr>
      <t>1</t>
    </r>
  </si>
  <si>
    <t>Commercial appeals (CAS) and Advertisement appeals - received, decided &amp; allowed</t>
  </si>
  <si>
    <t>Table 2.6a</t>
  </si>
  <si>
    <t>Householder appeals - received, decided &amp; allowed - Annual</t>
  </si>
  <si>
    <t>Quarter</t>
  </si>
  <si>
    <t>Year</t>
  </si>
  <si>
    <t>Householder appeals - received, decided &amp; allowed by quarter</t>
  </si>
  <si>
    <t>% Written Representations</t>
  </si>
  <si>
    <t>% Hearings</t>
  </si>
  <si>
    <t>% Inquiries</t>
  </si>
  <si>
    <t>Table 3.1a</t>
  </si>
  <si>
    <r>
      <t>s174 enforcement notice appeals - received by procedure type</t>
    </r>
    <r>
      <rPr>
        <b/>
        <vertAlign val="superscript"/>
        <sz val="12"/>
        <color rgb="FF006666"/>
        <rFont val="Calibri"/>
        <family val="2"/>
        <scheme val="minor"/>
      </rPr>
      <t>1</t>
    </r>
    <r>
      <rPr>
        <b/>
        <sz val="12"/>
        <color rgb="FF006666"/>
        <rFont val="Calibri"/>
        <family val="2"/>
        <scheme val="minor"/>
      </rPr>
      <t xml:space="preserve"> - annual</t>
    </r>
  </si>
  <si>
    <r>
      <t>s174 enforcement notice appeals - received by procedure type</t>
    </r>
    <r>
      <rPr>
        <b/>
        <vertAlign val="superscript"/>
        <sz val="12"/>
        <color rgb="FF006666"/>
        <rFont val="Calibri"/>
        <family val="2"/>
        <scheme val="minor"/>
      </rPr>
      <t>1</t>
    </r>
    <r>
      <rPr>
        <b/>
        <sz val="12"/>
        <color rgb="FF006666"/>
        <rFont val="Calibri"/>
        <family val="2"/>
        <scheme val="minor"/>
      </rPr>
      <t xml:space="preserve"> - Quarterly</t>
    </r>
  </si>
  <si>
    <t>Table 3.1b</t>
  </si>
  <si>
    <t>% Notice Upheld</t>
  </si>
  <si>
    <t>% Notice Varied</t>
  </si>
  <si>
    <t>% Notice Quashed</t>
  </si>
  <si>
    <r>
      <t>% Planning Permission Granted</t>
    </r>
    <r>
      <rPr>
        <vertAlign val="superscript"/>
        <sz val="10"/>
        <color theme="1"/>
        <rFont val="Calibri"/>
        <family val="2"/>
        <scheme val="minor"/>
      </rPr>
      <t>3</t>
    </r>
  </si>
  <si>
    <t>Table 3.2a</t>
  </si>
  <si>
    <r>
      <t>s174 enforcement notice appeals - decided &amp; outcome</t>
    </r>
    <r>
      <rPr>
        <b/>
        <vertAlign val="superscript"/>
        <sz val="12"/>
        <color rgb="FF006666"/>
        <rFont val="Calibri"/>
        <family val="2"/>
        <scheme val="minor"/>
      </rPr>
      <t>12</t>
    </r>
    <r>
      <rPr>
        <b/>
        <sz val="12"/>
        <color rgb="FF006666"/>
        <rFont val="Calibri"/>
        <family val="2"/>
        <scheme val="minor"/>
      </rPr>
      <t xml:space="preserve"> - Annual</t>
    </r>
  </si>
  <si>
    <r>
      <t>s174 enforcement notice appeals - decided &amp; outcome</t>
    </r>
    <r>
      <rPr>
        <b/>
        <vertAlign val="superscript"/>
        <sz val="12"/>
        <color rgb="FF006666"/>
        <rFont val="Calibri"/>
        <family val="2"/>
        <scheme val="minor"/>
      </rPr>
      <t>12</t>
    </r>
    <r>
      <rPr>
        <b/>
        <sz val="12"/>
        <color rgb="FF006666"/>
        <rFont val="Calibri"/>
        <family val="2"/>
        <scheme val="minor"/>
      </rPr>
      <t xml:space="preserve"> - by Quarter</t>
    </r>
  </si>
  <si>
    <t>Table 3.2b</t>
  </si>
  <si>
    <t>s39 Listed Building Enforcement Notice appeals &amp; Lawful Development Certficate (LDC) appeals</t>
  </si>
  <si>
    <t>s39 received</t>
  </si>
  <si>
    <t>s39 decided</t>
  </si>
  <si>
    <t>s39 notice upheld or varied</t>
  </si>
  <si>
    <t>LDC received</t>
  </si>
  <si>
    <t>LDC decided</t>
  </si>
  <si>
    <t>LDC dismissed</t>
  </si>
  <si>
    <t>LDC allowed as % of total decided</t>
  </si>
  <si>
    <t>Table 1.1b</t>
  </si>
  <si>
    <t>Table 1.1a</t>
  </si>
  <si>
    <t>Community Infrastructure Levy - by quarter</t>
  </si>
  <si>
    <t>Table 1.3b</t>
  </si>
  <si>
    <t>Table 1.3a</t>
  </si>
  <si>
    <t>Community Infrastructure Levy - annual</t>
  </si>
  <si>
    <r>
      <t>Called In Planning Applications Received</t>
    </r>
    <r>
      <rPr>
        <vertAlign val="superscript"/>
        <sz val="10"/>
        <color theme="1"/>
        <rFont val="Calibri"/>
        <family val="2"/>
        <scheme val="minor"/>
      </rPr>
      <t>1</t>
    </r>
  </si>
  <si>
    <r>
      <t>Secretary of State Recovered s78 Appeals Received</t>
    </r>
    <r>
      <rPr>
        <vertAlign val="superscript"/>
        <sz val="10"/>
        <color theme="1"/>
        <rFont val="Calibri"/>
        <family val="2"/>
        <scheme val="minor"/>
      </rPr>
      <t>1</t>
    </r>
  </si>
  <si>
    <r>
      <t>Secretary of State Recovered s78 Appeals Reports Submitted</t>
    </r>
    <r>
      <rPr>
        <vertAlign val="superscript"/>
        <sz val="10"/>
        <color theme="1"/>
        <rFont val="Calibri"/>
        <family val="2"/>
        <scheme val="minor"/>
      </rPr>
      <t>4</t>
    </r>
  </si>
  <si>
    <t>Table 1.4a</t>
  </si>
  <si>
    <t>Called In Planning Applications &amp; recovered s78 appeals - annual</t>
  </si>
  <si>
    <t>Table 1.4b</t>
  </si>
  <si>
    <t>Called In Planning Applications &amp; recovered s78 appeals - by quarter</t>
  </si>
  <si>
    <t>Table 2.1a</t>
  </si>
  <si>
    <r>
      <t>s78 planning appeals - received by procedure type</t>
    </r>
    <r>
      <rPr>
        <b/>
        <vertAlign val="superscript"/>
        <sz val="12"/>
        <color rgb="FF006666"/>
        <rFont val="Calibri"/>
        <family val="2"/>
        <scheme val="minor"/>
      </rPr>
      <t>1</t>
    </r>
    <r>
      <rPr>
        <b/>
        <sz val="12"/>
        <color rgb="FF006666"/>
        <rFont val="Calibri"/>
        <family val="2"/>
        <scheme val="minor"/>
      </rPr>
      <t xml:space="preserve"> - annual</t>
    </r>
  </si>
  <si>
    <t>Table 2.1b</t>
  </si>
  <si>
    <r>
      <t>s78 planning appeals - received by procedure type</t>
    </r>
    <r>
      <rPr>
        <b/>
        <vertAlign val="superscript"/>
        <sz val="12"/>
        <color rgb="FF006666"/>
        <rFont val="Calibri"/>
        <family val="2"/>
        <scheme val="minor"/>
      </rPr>
      <t xml:space="preserve">1 </t>
    </r>
    <r>
      <rPr>
        <b/>
        <sz val="12"/>
        <color rgb="FF006666"/>
        <rFont val="Calibri"/>
        <family val="2"/>
        <scheme val="minor"/>
      </rPr>
      <t>- by quarter</t>
    </r>
  </si>
  <si>
    <t>Written Representations decided</t>
  </si>
  <si>
    <t>Hearings decided</t>
  </si>
  <si>
    <t>Inquiries decided</t>
  </si>
  <si>
    <t>Total decided</t>
  </si>
  <si>
    <t>Written Representations allowed</t>
  </si>
  <si>
    <t>Hearings allowed</t>
  </si>
  <si>
    <t>Inquiries allowed</t>
  </si>
  <si>
    <t>Total allowed</t>
  </si>
  <si>
    <t>% Written Representations allowed</t>
  </si>
  <si>
    <t>% Hearings allowed</t>
  </si>
  <si>
    <t>% Inquiries allowed</t>
  </si>
  <si>
    <t>% All allowed</t>
  </si>
  <si>
    <t>Table 2.4a</t>
  </si>
  <si>
    <t>s78 planning appeals - decided &amp; allowed by procedure type - annual</t>
  </si>
  <si>
    <t>Table 2.4b</t>
  </si>
  <si>
    <t>s78 planning appeals - decided &amp; allowed by procedure type by quarter</t>
  </si>
  <si>
    <t>Table 2.3a</t>
  </si>
  <si>
    <r>
      <t>s78 planning appeals - received by development type</t>
    </r>
    <r>
      <rPr>
        <b/>
        <vertAlign val="superscript"/>
        <sz val="12"/>
        <color rgb="FF006666"/>
        <rFont val="Calibri"/>
        <family val="2"/>
        <scheme val="minor"/>
      </rPr>
      <t>1</t>
    </r>
    <r>
      <rPr>
        <b/>
        <sz val="12"/>
        <color rgb="FF006666"/>
        <rFont val="Calibri"/>
        <family val="2"/>
        <scheme val="minor"/>
      </rPr>
      <t xml:space="preserve"> - annual</t>
    </r>
  </si>
  <si>
    <t>Table 2.3b</t>
  </si>
  <si>
    <r>
      <t>s78 planning appeals - received by development type</t>
    </r>
    <r>
      <rPr>
        <b/>
        <vertAlign val="superscript"/>
        <sz val="12"/>
        <color rgb="FF006666"/>
        <rFont val="Calibri"/>
        <family val="2"/>
        <scheme val="minor"/>
      </rPr>
      <t>1</t>
    </r>
    <r>
      <rPr>
        <b/>
        <sz val="12"/>
        <color rgb="FF006666"/>
        <rFont val="Calibri"/>
        <family val="2"/>
        <scheme val="minor"/>
      </rPr>
      <t xml:space="preserve"> - by quarter</t>
    </r>
  </si>
  <si>
    <t>% Major development</t>
  </si>
  <si>
    <t>% Minor development</t>
  </si>
  <si>
    <t>% Change of Use</t>
  </si>
  <si>
    <t>% Householder</t>
  </si>
  <si>
    <t>% Not Classified</t>
  </si>
  <si>
    <t>Table 2.2a</t>
  </si>
  <si>
    <r>
      <t>s78 planning appeals - received by development type group</t>
    </r>
    <r>
      <rPr>
        <b/>
        <vertAlign val="superscript"/>
        <sz val="12"/>
        <color rgb="FF006666"/>
        <rFont val="Calibri"/>
        <family val="2"/>
        <scheme val="minor"/>
      </rPr>
      <t>1</t>
    </r>
    <r>
      <rPr>
        <b/>
        <sz val="12"/>
        <color rgb="FF006666"/>
        <rFont val="Calibri"/>
        <family val="2"/>
        <scheme val="minor"/>
      </rPr>
      <t xml:space="preserve"> - annual</t>
    </r>
  </si>
  <si>
    <t>Table 2.2b</t>
  </si>
  <si>
    <r>
      <t>s78 planning appeals - received by development type group</t>
    </r>
    <r>
      <rPr>
        <b/>
        <vertAlign val="superscript"/>
        <sz val="12"/>
        <color rgb="FF006666"/>
        <rFont val="Calibri"/>
        <family val="2"/>
        <scheme val="minor"/>
      </rPr>
      <t>1</t>
    </r>
    <r>
      <rPr>
        <b/>
        <sz val="12"/>
        <color rgb="FF006666"/>
        <rFont val="Calibri"/>
        <family val="2"/>
        <scheme val="minor"/>
      </rPr>
      <t xml:space="preserve"> - by quarter</t>
    </r>
  </si>
  <si>
    <t>Minor dwelling appeals decided</t>
  </si>
  <si>
    <r>
      <t>Minor dwelling appeals allowed</t>
    </r>
    <r>
      <rPr>
        <vertAlign val="superscript"/>
        <sz val="10"/>
        <color theme="1"/>
        <rFont val="Calibri"/>
        <family val="2"/>
        <scheme val="minor"/>
      </rPr>
      <t>2</t>
    </r>
  </si>
  <si>
    <r>
      <t>% of minor dwelling appeals allowed</t>
    </r>
    <r>
      <rPr>
        <vertAlign val="superscript"/>
        <sz val="10"/>
        <color theme="1"/>
        <rFont val="Calibri"/>
        <family val="2"/>
        <scheme val="minor"/>
      </rPr>
      <t>2</t>
    </r>
  </si>
  <si>
    <t>Table 2.5a</t>
  </si>
  <si>
    <t>s78 planning appeals - dwellings decided &amp; allowed - annual</t>
  </si>
  <si>
    <t>Table 2.5b</t>
  </si>
  <si>
    <t>s78 planning appeals - dwellings decided &amp; allowed - by quarter</t>
  </si>
  <si>
    <t>Strategic Plans Submitted for Examination</t>
  </si>
  <si>
    <t>Other Submitted for Examination</t>
  </si>
  <si>
    <t>Total Submitted for Examination</t>
  </si>
  <si>
    <t>Strategic Plans Reports Issued</t>
  </si>
  <si>
    <t>Other Reports Issued</t>
  </si>
  <si>
    <t>Total Reports Issued</t>
  </si>
  <si>
    <t>Site Allocation Plans Submitted for Examination</t>
  </si>
  <si>
    <t>Development Management Policies Plans Submitted for Examination</t>
  </si>
  <si>
    <t>Area Action Plans Submitted for Examination</t>
  </si>
  <si>
    <t>Minerals / Waste Plans Submitted for Examination</t>
  </si>
  <si>
    <t>Site Allocation Plans Reports Issued</t>
  </si>
  <si>
    <t>Development Management Policies Plans Reports Issued</t>
  </si>
  <si>
    <t>Area Action Plans Reports Issued</t>
  </si>
  <si>
    <t>Minerals / Waste Plans Reports Issued</t>
  </si>
  <si>
    <t>Table 1.2a</t>
  </si>
  <si>
    <t>Development Plans - by type of plan - annual</t>
  </si>
  <si>
    <t>Table 1.2b</t>
  </si>
  <si>
    <t>Development Plans - by type of plan - by quarter</t>
  </si>
  <si>
    <t>s78 planning appeals number decided</t>
  </si>
  <si>
    <t>s78 planning appeals % allowed</t>
  </si>
  <si>
    <t>Householder appeals number decided</t>
  </si>
  <si>
    <t>Householder appeals % allowed</t>
  </si>
  <si>
    <t>Table 5.1 has been split into different types of LPA as below</t>
  </si>
  <si>
    <t>Table 5.1a</t>
  </si>
  <si>
    <t>Table 5.1b</t>
  </si>
  <si>
    <t>Table 5.1c</t>
  </si>
  <si>
    <t>Table 5.1d</t>
  </si>
  <si>
    <t>Table 5.1e</t>
  </si>
  <si>
    <t>Table 5.1f</t>
  </si>
  <si>
    <t>s78 planning appeals number allowed</t>
  </si>
  <si>
    <t>s78 planning appeals split decision</t>
  </si>
  <si>
    <t>Householder appeals number allowed</t>
  </si>
  <si>
    <t>Householder appeals split decision</t>
  </si>
  <si>
    <t>s174 enforcement notice appeals number decided</t>
  </si>
  <si>
    <t>s174 enforcement notice appeals notice upheld or varied</t>
  </si>
  <si>
    <t>s174 enforcement notice appeals split decision</t>
  </si>
  <si>
    <t>s174 enforcement notice appeals % quashed or granted</t>
  </si>
  <si>
    <t>Local planning authority - shire district</t>
  </si>
  <si>
    <t>Decisions by local planning authority - shire district - s78 planning appeals, Householder appeals and s174 Enforcement Notice appeals</t>
  </si>
  <si>
    <t>Decisions by local planning authority - London Boroughs - s78 planning appeals, Householder appeals and s174 Enforcement Notice appeals</t>
  </si>
  <si>
    <t>Local planning authority - London Borough</t>
  </si>
  <si>
    <t>Local planning authority - Metropolitan District</t>
  </si>
  <si>
    <t>Decisions by local planning authority - Metropolitan District - s78 planning appeals, Householder appeals and s174 Enforcement Notice appeals</t>
  </si>
  <si>
    <t>Local planning authority - Unitary Authority</t>
  </si>
  <si>
    <t>Decisions by local planning authority - Unitary Authority - s78 planning appeals, Householder appeals and s174 Enforcement Notice appeals</t>
  </si>
  <si>
    <t>Local planning authority - National Parks</t>
  </si>
  <si>
    <t>Decisions by local planning authority - National Parks - s78 planning appeals, Householder appeals and s174 Enforcement Notice appeals</t>
  </si>
  <si>
    <t>Decisions by local planning authority - County Council - s78 planning appeals, Householder appeals and s174 Enforcement Notice appeals</t>
  </si>
  <si>
    <t>Local planning authority - County council</t>
  </si>
  <si>
    <t>Nationally Significant Infrastructure Projects - by type of application - annual</t>
  </si>
  <si>
    <t>Nationally Significant Infrastructure Projects - by type of application - quarterly</t>
  </si>
  <si>
    <t>Development Plans - by type of plan - quarterly</t>
  </si>
  <si>
    <t>Community Infrastructure Levy - quarterly</t>
  </si>
  <si>
    <t>Called In Planning Applications &amp; recovered s78 appeals - quarterly</t>
  </si>
  <si>
    <t>Table 2.6b</t>
  </si>
  <si>
    <t>s78 planning appeals - received by procedure type - annual</t>
  </si>
  <si>
    <t>s78 planning appeals - received by procedure type - quarterly</t>
  </si>
  <si>
    <t>s78 planning appeals - received by development type group - annual</t>
  </si>
  <si>
    <t>s78 planning appeals - received by development type group - quarterly</t>
  </si>
  <si>
    <t>s78 planning appeals - received by development type - annual</t>
  </si>
  <si>
    <t>s78 planning appeals - received by development type - quarterly</t>
  </si>
  <si>
    <t>s78 planning appeals - decided &amp; allowed by procedure type - quarterly</t>
  </si>
  <si>
    <t>s78 planning appeals - dwellings decided &amp; allowed - quarterly</t>
  </si>
  <si>
    <t>Householder appeals - received, decided &amp; allowed - annual</t>
  </si>
  <si>
    <t>Householder appeals - received, decided &amp; allowed - quarterly</t>
  </si>
  <si>
    <t>s174 enforcement notice appeals - received by procedure type - annual</t>
  </si>
  <si>
    <t>s174 enforcement notice appeals - received by procedure type - quarterly</t>
  </si>
  <si>
    <t>s174 enforcement notice appeals - decided &amp; outcome - annual</t>
  </si>
  <si>
    <t>s174 enforcement notice appeals - decided &amp; outcome - quarterly</t>
  </si>
  <si>
    <t>Commercial appeals and Advertisement appeals - received, decided &amp; allowed - annual</t>
  </si>
  <si>
    <t>s20 Listed Building appeals, s106 Planning Obligation appeals &amp; s106BC (affordable housing) appeals - annual</t>
  </si>
  <si>
    <t>s39 Listed Building Enforcement Notice appeals &amp; Lawful Development Certficate appeals - annual</t>
  </si>
  <si>
    <t>Decisions by local planning authority - Shire District - s78 planning appeals, Householder appeals and s174 Enforcement Notice appeals - annual</t>
  </si>
  <si>
    <t>Decisions by local planning authority - London Borough - s78 planning appeals, Householder appeals and s174 Enforcement Notice appeals - annual</t>
  </si>
  <si>
    <t>Decisions by local planning authority - Metropolitan District - s78 planning appeals, Householder appeals and s174 Enforcement Notice appeals - annual</t>
  </si>
  <si>
    <t>Decisions by local planning authority - Unitary Authority - s78 planning appeals, Householder appeals and s174 Enforcement Notice appeals - annual</t>
  </si>
  <si>
    <t>Decisions by local planning authority - National Parks - s78 planning appeals, Householder appeals and s174 Enforcement Notice appeals - annual</t>
  </si>
  <si>
    <t>Decisions by local planning authority - County Councils - s78 planning appeals, Householder appeals and s174 Enforcement Notice appeals - annual</t>
  </si>
  <si>
    <t>Planning Inspectorate Annual and Quarterly Statistics</t>
  </si>
  <si>
    <t>2020/21</t>
  </si>
  <si>
    <t>North Northamptonshire</t>
  </si>
  <si>
    <t>The Isles of Scilly</t>
  </si>
  <si>
    <t>West Northamptonshire</t>
  </si>
  <si>
    <t>Ebbsfleet Dev Corp</t>
  </si>
  <si>
    <t>4. No development type has been recorded.  There are a large number for appeals received in the last quarter.  For most of these appeals a development type group will be subsequently added.</t>
  </si>
  <si>
    <t>2021/22</t>
  </si>
  <si>
    <t>Table 4.1a</t>
  </si>
  <si>
    <t>Table 4.1b</t>
  </si>
  <si>
    <r>
      <t>s20 allowed</t>
    </r>
    <r>
      <rPr>
        <vertAlign val="superscript"/>
        <sz val="10"/>
        <color theme="1"/>
        <rFont val="Calibri"/>
        <family val="2"/>
        <scheme val="minor"/>
      </rPr>
      <t>1</t>
    </r>
    <r>
      <rPr>
        <sz val="10"/>
        <color theme="1"/>
        <rFont val="Calibri"/>
        <family val="2"/>
        <scheme val="minor"/>
      </rPr>
      <t xml:space="preserve"> as % of total decided</t>
    </r>
  </si>
  <si>
    <r>
      <t>s106 allowed</t>
    </r>
    <r>
      <rPr>
        <vertAlign val="superscript"/>
        <sz val="10"/>
        <color theme="1"/>
        <rFont val="Calibri"/>
        <family val="2"/>
        <scheme val="minor"/>
      </rPr>
      <t>1</t>
    </r>
    <r>
      <rPr>
        <sz val="10"/>
        <color theme="1"/>
        <rFont val="Calibri"/>
        <family val="2"/>
        <scheme val="minor"/>
      </rPr>
      <t xml:space="preserve"> as % of total decided </t>
    </r>
  </si>
  <si>
    <r>
      <t>s106BC allowed</t>
    </r>
    <r>
      <rPr>
        <vertAlign val="superscript"/>
        <sz val="10"/>
        <color theme="1"/>
        <rFont val="Calibri"/>
        <family val="2"/>
        <scheme val="minor"/>
      </rPr>
      <t>1</t>
    </r>
    <r>
      <rPr>
        <sz val="10"/>
        <color theme="1"/>
        <rFont val="Calibri"/>
        <family val="2"/>
        <scheme val="minor"/>
      </rPr>
      <t xml:space="preserve"> as % of total decided</t>
    </r>
  </si>
  <si>
    <r>
      <t>allowed</t>
    </r>
    <r>
      <rPr>
        <b/>
        <vertAlign val="superscript"/>
        <sz val="10"/>
        <color rgb="FFFFFFFF"/>
        <rFont val="Calibri"/>
        <family val="2"/>
        <scheme val="minor"/>
      </rPr>
      <t>1</t>
    </r>
    <r>
      <rPr>
        <b/>
        <sz val="10"/>
        <color rgb="FFFFFFFF"/>
        <rFont val="Calibri"/>
        <family val="2"/>
        <scheme val="minor"/>
      </rPr>
      <t xml:space="preserve"> as % of total decided</t>
    </r>
  </si>
  <si>
    <t>allowed1 as % of total decided2</t>
  </si>
  <si>
    <t>Specialist Casework Received- annual</t>
  </si>
  <si>
    <t>Specialist Casework Decided - annual</t>
  </si>
  <si>
    <r>
      <rPr>
        <vertAlign val="superscript"/>
        <sz val="10"/>
        <color theme="1"/>
        <rFont val="Calibri"/>
        <family val="2"/>
        <scheme val="minor"/>
      </rPr>
      <t>2</t>
    </r>
    <r>
      <rPr>
        <sz val="10"/>
        <color theme="1"/>
        <rFont val="Calibri"/>
        <family val="2"/>
        <scheme val="minor"/>
      </rPr>
      <t xml:space="preserve"> Number of appeals recovered by the Secretary of State (SoS).  For these appeals the Inspector will write a report and submit it to the SoS.  The SoS will then make the final decision.</t>
    </r>
  </si>
  <si>
    <r>
      <rPr>
        <vertAlign val="superscript"/>
        <sz val="10"/>
        <color theme="1"/>
        <rFont val="Calibri"/>
        <family val="2"/>
        <scheme val="minor"/>
      </rPr>
      <t>3</t>
    </r>
    <r>
      <rPr>
        <sz val="10"/>
        <color theme="1"/>
        <rFont val="Calibri"/>
        <family val="2"/>
        <scheme val="minor"/>
      </rPr>
      <t xml:space="preserve"> Number of appeals withdrawn by the appellant before a decision is issued by the SoS</t>
    </r>
  </si>
  <si>
    <r>
      <rPr>
        <vertAlign val="superscript"/>
        <sz val="10"/>
        <color theme="1"/>
        <rFont val="Calibri"/>
        <family val="2"/>
        <scheme val="minor"/>
      </rPr>
      <t>4</t>
    </r>
    <r>
      <rPr>
        <sz val="10"/>
        <color theme="1"/>
        <rFont val="Calibri"/>
        <family val="2"/>
        <scheme val="minor"/>
      </rPr>
      <t xml:space="preserve"> Number of reports submitted by the Planning Inbspector to the SoS.  The SoS with then make the final decision on the appeal.</t>
    </r>
  </si>
  <si>
    <r>
      <t>Called In Planning Applications Withdrawn</t>
    </r>
    <r>
      <rPr>
        <vertAlign val="superscript"/>
        <sz val="10"/>
        <color theme="1"/>
        <rFont val="Calibri"/>
        <family val="2"/>
        <scheme val="minor"/>
      </rPr>
      <t>3</t>
    </r>
  </si>
  <si>
    <r>
      <t>Called In Planning Applications Reports Submitted</t>
    </r>
    <r>
      <rPr>
        <vertAlign val="superscript"/>
        <sz val="10"/>
        <color theme="1"/>
        <rFont val="Calibri"/>
        <family val="2"/>
        <scheme val="minor"/>
      </rPr>
      <t>4</t>
    </r>
  </si>
  <si>
    <r>
      <t>Secretary of State Recovered s78 Appeals</t>
    </r>
    <r>
      <rPr>
        <vertAlign val="superscript"/>
        <sz val="10"/>
        <color theme="1"/>
        <rFont val="Calibri"/>
        <family val="2"/>
        <scheme val="minor"/>
      </rPr>
      <t>2</t>
    </r>
  </si>
  <si>
    <r>
      <t>Secretary of State Recovered s78 Appeals Withdrawn</t>
    </r>
    <r>
      <rPr>
        <vertAlign val="superscript"/>
        <sz val="10"/>
        <color theme="1"/>
        <rFont val="Calibri"/>
        <family val="2"/>
        <scheme val="minor"/>
      </rPr>
      <t>3</t>
    </r>
  </si>
  <si>
    <t>Major dwelling appeals decided</t>
  </si>
  <si>
    <t>number of dwellings decided</t>
  </si>
  <si>
    <r>
      <t>Major dwelling appeals allowed</t>
    </r>
    <r>
      <rPr>
        <vertAlign val="superscript"/>
        <sz val="10"/>
        <color theme="1"/>
        <rFont val="Calibri"/>
        <family val="2"/>
        <scheme val="minor"/>
      </rPr>
      <t>2</t>
    </r>
  </si>
  <si>
    <r>
      <t>number of dwellings allowed</t>
    </r>
    <r>
      <rPr>
        <vertAlign val="superscript"/>
        <sz val="10"/>
        <color theme="1"/>
        <rFont val="Calibri"/>
        <family val="2"/>
        <scheme val="minor"/>
      </rPr>
      <t>2</t>
    </r>
  </si>
  <si>
    <r>
      <t>% of major dwelling appeals allowed</t>
    </r>
    <r>
      <rPr>
        <vertAlign val="superscript"/>
        <sz val="10"/>
        <color theme="1"/>
        <rFont val="Calibri"/>
        <family val="2"/>
        <scheme val="minor"/>
      </rPr>
      <t>2</t>
    </r>
  </si>
  <si>
    <r>
      <t>% of dwellings allowed</t>
    </r>
    <r>
      <rPr>
        <vertAlign val="superscript"/>
        <sz val="10"/>
        <color theme="1"/>
        <rFont val="Calibri"/>
        <family val="2"/>
        <scheme val="minor"/>
      </rPr>
      <t>2</t>
    </r>
  </si>
  <si>
    <r>
      <t>number of dwellings decided</t>
    </r>
    <r>
      <rPr>
        <vertAlign val="superscript"/>
        <sz val="10"/>
        <color theme="1"/>
        <rFont val="Calibri"/>
        <family val="2"/>
        <scheme val="minor"/>
      </rPr>
      <t>2</t>
    </r>
  </si>
  <si>
    <r>
      <t>number of dwellings allowed</t>
    </r>
    <r>
      <rPr>
        <vertAlign val="superscript"/>
        <sz val="10"/>
        <color theme="1"/>
        <rFont val="Calibri"/>
        <family val="2"/>
        <scheme val="minor"/>
      </rPr>
      <t>23</t>
    </r>
  </si>
  <si>
    <r>
      <t>% of dwellings allowed</t>
    </r>
    <r>
      <rPr>
        <vertAlign val="superscript"/>
        <sz val="10"/>
        <color theme="1"/>
        <rFont val="Calibri"/>
        <family val="2"/>
        <scheme val="minor"/>
      </rPr>
      <t>24</t>
    </r>
  </si>
  <si>
    <t>2. Not Classified means no development type has been recorded.  here are a large numberlabelled 'Not Classified' for appeals received in the last quarter.  For most of these appeals a development type group will be subsequently added.</t>
  </si>
  <si>
    <t>3. Traveller &amp; Caravan Pitches from April 2017 onwards</t>
  </si>
  <si>
    <r>
      <t>Major Traveller &amp; Caravan Pitches</t>
    </r>
    <r>
      <rPr>
        <vertAlign val="superscript"/>
        <sz val="10"/>
        <color theme="1"/>
        <rFont val="Calibri"/>
        <family val="2"/>
        <scheme val="minor"/>
      </rPr>
      <t>3</t>
    </r>
  </si>
  <si>
    <r>
      <t>Minor Traveller &amp; Caravan Pitches</t>
    </r>
    <r>
      <rPr>
        <vertAlign val="superscript"/>
        <sz val="10"/>
        <color theme="1"/>
        <rFont val="Calibri"/>
        <family val="2"/>
        <scheme val="minor"/>
      </rPr>
      <t>3</t>
    </r>
  </si>
  <si>
    <r>
      <t>Not Classified</t>
    </r>
    <r>
      <rPr>
        <vertAlign val="superscript"/>
        <sz val="10"/>
        <color theme="1"/>
        <rFont val="Calibri"/>
        <family val="2"/>
        <scheme val="minor"/>
      </rPr>
      <t>2</t>
    </r>
  </si>
  <si>
    <t>2. Not Classified means no development type has been recorded</t>
  </si>
  <si>
    <r>
      <t>April 2023 to March 2024</t>
    </r>
    <r>
      <rPr>
        <i/>
        <vertAlign val="superscript"/>
        <sz val="10"/>
        <color theme="1"/>
        <rFont val="Calibri"/>
        <family val="2"/>
        <scheme val="minor"/>
      </rPr>
      <t>P</t>
    </r>
  </si>
  <si>
    <t>East Dorset</t>
  </si>
  <si>
    <t>up to March 2024</t>
  </si>
  <si>
    <t>to end of March 2024</t>
  </si>
  <si>
    <t>2022/23</t>
  </si>
  <si>
    <r>
      <t>2023/24</t>
    </r>
    <r>
      <rPr>
        <vertAlign val="superscript"/>
        <sz val="10"/>
        <color theme="1"/>
        <rFont val="Calibri"/>
        <family val="2"/>
        <scheme val="minor"/>
      </rPr>
      <t>P</t>
    </r>
  </si>
  <si>
    <t>Specialist Casework Decided</t>
  </si>
  <si>
    <t>1 does not include cost decisions dealt with by Inspectors</t>
  </si>
  <si>
    <t>Fiscaol Year</t>
  </si>
  <si>
    <t>Housing &amp; Planning CPOs</t>
  </si>
  <si>
    <t xml:space="preserve">Purchase Notice appeals </t>
  </si>
  <si>
    <t xml:space="preserve">Environmental appeals </t>
  </si>
  <si>
    <t xml:space="preserve">High Hedge appeals </t>
  </si>
  <si>
    <t xml:space="preserve">Tree Preservation Order appeals </t>
  </si>
  <si>
    <t xml:space="preserve">Hedgerow appeals </t>
  </si>
  <si>
    <t>Access Restriction appeals</t>
  </si>
  <si>
    <t xml:space="preserve">Transport </t>
  </si>
  <si>
    <t>Commons related casework</t>
  </si>
  <si>
    <t xml:space="preserve">Rights of Way &amp; Sch 14 </t>
  </si>
  <si>
    <t xml:space="preserve">Marine &amp; Coastal Access </t>
  </si>
  <si>
    <t>Appeal Costs</t>
  </si>
  <si>
    <t>Community Infrastructure Levy</t>
  </si>
  <si>
    <t>Specialist Casework Received</t>
  </si>
  <si>
    <r>
      <t>2022/23</t>
    </r>
    <r>
      <rPr>
        <vertAlign val="superscript"/>
        <sz val="10"/>
        <color theme="1"/>
        <rFont val="Calibri"/>
        <family val="2"/>
        <scheme val="minor"/>
      </rPr>
      <t>P</t>
    </r>
  </si>
  <si>
    <t>2023/24</t>
  </si>
  <si>
    <t>to end of September 2024</t>
  </si>
  <si>
    <t>Nationally Significant Infrastructure Projects - by type of application - by quarter</t>
  </si>
  <si>
    <t>England &amp; Wales</t>
  </si>
  <si>
    <t>P  Provisional.  Infrastructure applications are sometimes submitted which may later be found to be incomplete or invalid. This means that data is subject to change over time.</t>
  </si>
  <si>
    <r>
      <rPr>
        <vertAlign val="superscript"/>
        <sz val="10"/>
        <color theme="1"/>
        <rFont val="Calibri"/>
        <family val="2"/>
        <scheme val="minor"/>
      </rPr>
      <t>1</t>
    </r>
    <r>
      <rPr>
        <sz val="10"/>
        <color theme="1"/>
        <rFont val="Calibri"/>
        <family val="2"/>
        <scheme val="minor"/>
      </rPr>
      <t xml:space="preserve"> Number of recommendations submitted to the Secretary of State</t>
    </r>
  </si>
  <si>
    <t xml:space="preserve">For information on Infrastructure projects see our website </t>
  </si>
  <si>
    <t>www.infrastructure.planninginspectorate.gov.uk</t>
  </si>
  <si>
    <t>Applications Accepted for Examination - Energy</t>
  </si>
  <si>
    <t>Applications Accepted for Examination - Transport</t>
  </si>
  <si>
    <t>Applications Accepted for Examination - Waste / Water</t>
  </si>
  <si>
    <t>Applications Accepted for Examination - Other</t>
  </si>
  <si>
    <t>Applications Accepted for Examination - Total</t>
  </si>
  <si>
    <r>
      <t>Decision Reports Submitted</t>
    </r>
    <r>
      <rPr>
        <vertAlign val="superscript"/>
        <sz val="10"/>
        <color theme="1"/>
        <rFont val="Calibri"/>
        <family val="2"/>
        <scheme val="minor"/>
      </rPr>
      <t>1</t>
    </r>
    <r>
      <rPr>
        <sz val="10"/>
        <color theme="1"/>
        <rFont val="Calibri"/>
        <family val="2"/>
        <scheme val="minor"/>
      </rPr>
      <t xml:space="preserve"> - Energy</t>
    </r>
  </si>
  <si>
    <r>
      <t>Decision Reports Submitted</t>
    </r>
    <r>
      <rPr>
        <vertAlign val="superscript"/>
        <sz val="10"/>
        <color theme="1"/>
        <rFont val="Calibri"/>
        <family val="2"/>
        <scheme val="minor"/>
      </rPr>
      <t>1</t>
    </r>
    <r>
      <rPr>
        <sz val="10"/>
        <color theme="1"/>
        <rFont val="Calibri"/>
        <family val="2"/>
        <scheme val="minor"/>
      </rPr>
      <t xml:space="preserve"> - Transport</t>
    </r>
  </si>
  <si>
    <r>
      <t>Decision Reports Submitted</t>
    </r>
    <r>
      <rPr>
        <vertAlign val="superscript"/>
        <sz val="10"/>
        <color theme="1"/>
        <rFont val="Calibri"/>
        <family val="2"/>
        <scheme val="minor"/>
      </rPr>
      <t>1</t>
    </r>
    <r>
      <rPr>
        <sz val="10"/>
        <color theme="1"/>
        <rFont val="Calibri"/>
        <family val="2"/>
        <scheme val="minor"/>
      </rPr>
      <t xml:space="preserve"> - Waste / Water</t>
    </r>
  </si>
  <si>
    <r>
      <t>Decision Reports Submitted</t>
    </r>
    <r>
      <rPr>
        <vertAlign val="superscript"/>
        <sz val="10"/>
        <color theme="1"/>
        <rFont val="Calibri"/>
        <family val="2"/>
        <scheme val="minor"/>
      </rPr>
      <t>1</t>
    </r>
    <r>
      <rPr>
        <sz val="10"/>
        <color theme="1"/>
        <rFont val="Calibri"/>
        <family val="2"/>
        <scheme val="minor"/>
      </rPr>
      <t xml:space="preserve"> - Other</t>
    </r>
  </si>
  <si>
    <r>
      <t>Decision Reports Submitted</t>
    </r>
    <r>
      <rPr>
        <b/>
        <vertAlign val="superscript"/>
        <sz val="10"/>
        <color theme="1"/>
        <rFont val="Calibri"/>
        <family val="2"/>
        <scheme val="minor"/>
      </rPr>
      <t>1</t>
    </r>
    <r>
      <rPr>
        <b/>
        <sz val="10"/>
        <color theme="1"/>
        <rFont val="Calibri"/>
        <family val="2"/>
        <scheme val="minor"/>
      </rPr>
      <t xml:space="preserve"> - Total</t>
    </r>
  </si>
  <si>
    <r>
      <t>Oct - Dec</t>
    </r>
    <r>
      <rPr>
        <vertAlign val="superscript"/>
        <sz val="11"/>
        <color theme="1"/>
        <rFont val="Verdana"/>
        <family val="2"/>
      </rPr>
      <t>P</t>
    </r>
  </si>
  <si>
    <r>
      <t>Jan-Mar</t>
    </r>
    <r>
      <rPr>
        <vertAlign val="superscript"/>
        <sz val="10"/>
        <color theme="1"/>
        <rFont val="Calibri"/>
        <family val="2"/>
        <scheme val="minor"/>
      </rPr>
      <t>P</t>
    </r>
  </si>
  <si>
    <t>Jul - SepP</t>
  </si>
  <si>
    <t>Nationally Significant Infrastructure Projects - by type of application - Yearly</t>
  </si>
  <si>
    <t>Cumberland</t>
  </si>
  <si>
    <t>Hartlepool Mayoral Dev Corporation</t>
  </si>
  <si>
    <t>Middlesbrough Mayoral Dev Corpoartion</t>
  </si>
  <si>
    <t>Somerset</t>
  </si>
  <si>
    <t>Westmorland &amp; Furness</t>
  </si>
  <si>
    <t>Corrections have been made to this table. Please see the first tab or the associated backgroudn quality report for more information.</t>
  </si>
  <si>
    <r>
      <rPr>
        <b/>
        <sz val="11"/>
        <color theme="1"/>
        <rFont val="Verdana"/>
        <family val="2"/>
      </rPr>
      <t>Notice of corrections</t>
    </r>
    <r>
      <rPr>
        <sz val="11"/>
        <color theme="1"/>
        <rFont val="Verdana"/>
        <family val="2"/>
      </rPr>
      <t xml:space="preserve">
Annual tables are updated in April and republished each quarter, usually without any changes. When these statistics were first published in April 2024, an error led to several LPAs in Table 5.1d either not being included in the table, or incorrectly showing a case count of zero. This table is being published with correct numbers in October 2024. The LPAs affected are:
•	North Northamptonshire
•	West Northamptonshire
•	Somerset Council
•	North Yorkshire Council
•	Cumberland
•	Westmorland &amp; Furness
•	Hartlepool Mayoral Development Corporation
•	Middlesbrough Mayoral Development Corporation
North Northamptonshire and West Northamptonshire  also had incorrect case counts published in the same table in the April 2023 and April 2022 release. We are working to correct those statistics and will release updated tables as soon as possible. 
We apologise for this error. Any questions about this can be sent to statistics@planninginspectorate.gov.uk.</t>
    </r>
  </si>
  <si>
    <t>Gosport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</si>
</sst>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3" x14ac:knownFonts="1">
    <font>
      <sz val="11"/>
      <color theme="1"/>
      <name val="Verdana"/>
      <family val="2"/>
    </font>
    <font>
      <b/>
      <sz val="12"/>
      <color theme="1"/>
      <name val="Calibri"/>
      <family val="2"/>
      <scheme val="minor"/>
    </font>
    <font>
      <b/>
      <sz val="12"/>
      <color rgb="FF006666"/>
      <name val="Calibri"/>
      <family val="2"/>
      <scheme val="minor"/>
    </font>
    <font>
      <sz val="10"/>
      <color theme="1"/>
      <name val="Calibri"/>
      <family val="2"/>
      <scheme val="minor"/>
    </font>
    <font>
      <i/>
      <sz val="10"/>
      <color theme="1"/>
      <name val="Calibri"/>
      <family val="2"/>
      <scheme val="minor"/>
    </font>
    <font>
      <vertAlign val="superscript"/>
      <sz val="10"/>
      <color theme="1"/>
      <name val="Calibri"/>
      <family val="2"/>
      <scheme val="minor"/>
    </font>
    <font>
      <sz val="10"/>
      <name val="Calibri"/>
      <family val="2"/>
      <scheme val="minor"/>
    </font>
    <font>
      <u/>
      <sz val="11"/>
      <color theme="10"/>
      <name val="Verdana"/>
      <family val="2"/>
    </font>
    <font>
      <u/>
      <sz val="10"/>
      <color theme="10"/>
      <name val="Calibri"/>
      <family val="2"/>
      <scheme val="minor"/>
    </font>
    <font>
      <b/>
      <sz val="10"/>
      <color theme="1"/>
      <name val="Calibri"/>
      <family val="2"/>
      <scheme val="minor"/>
    </font>
    <font>
      <sz val="10"/>
      <color indexed="8"/>
      <name val="Arial"/>
      <family val="2"/>
    </font>
    <font>
      <sz val="11"/>
      <color indexed="8"/>
      <name val="Calibri"/>
      <family val="2"/>
    </font>
    <font>
      <sz val="10"/>
      <color indexed="8"/>
      <name val="Calibri"/>
      <family val="2"/>
    </font>
    <font>
      <b/>
      <sz val="10"/>
      <color theme="1"/>
      <name val="Calibri"/>
      <family val="2"/>
    </font>
    <font>
      <sz val="10"/>
      <name val="Calibri"/>
      <family val="2"/>
    </font>
    <font>
      <b/>
      <sz val="10"/>
      <name val="Calibri"/>
      <family val="2"/>
    </font>
    <font>
      <sz val="11"/>
      <color theme="1"/>
      <name val="Verdana"/>
      <family val="2"/>
    </font>
    <font>
      <b/>
      <vertAlign val="superscript"/>
      <sz val="12"/>
      <color rgb="FF006666"/>
      <name val="Calibri"/>
      <family val="2"/>
      <scheme val="minor"/>
    </font>
    <font>
      <b/>
      <sz val="10"/>
      <color indexed="8"/>
      <name val="Calibri"/>
      <family val="2"/>
    </font>
    <font>
      <b/>
      <sz val="10"/>
      <color rgb="FFFF0000"/>
      <name val="Calibri"/>
      <family val="2"/>
      <scheme val="minor"/>
    </font>
    <font>
      <i/>
      <vertAlign val="superscript"/>
      <sz val="10"/>
      <color theme="1"/>
      <name val="Calibri"/>
      <family val="2"/>
      <scheme val="minor"/>
    </font>
    <font>
      <sz val="10"/>
      <color indexed="8"/>
      <name val="Calibri"/>
      <family val="2"/>
      <scheme val="minor"/>
    </font>
    <font>
      <sz val="8"/>
      <name val="Verdana"/>
      <family val="2"/>
    </font>
    <font>
      <b/>
      <sz val="10"/>
      <color theme="1"/>
      <name val="Arial"/>
      <family val="2"/>
    </font>
    <font>
      <sz val="8"/>
      <color theme="1"/>
      <name val="Verdana"/>
      <family val="2"/>
    </font>
    <font>
      <b/>
      <sz val="10"/>
      <color rgb="FFFFFFFF"/>
      <name val="Calibri"/>
      <family val="2"/>
      <scheme val="minor"/>
    </font>
    <font>
      <b/>
      <vertAlign val="superscript"/>
      <sz val="10"/>
      <color rgb="FFFFFFFF"/>
      <name val="Calibri"/>
      <family val="2"/>
      <scheme val="minor"/>
    </font>
    <font>
      <u/>
      <sz val="8"/>
      <name val="Verdana"/>
      <family val="2"/>
    </font>
    <font>
      <sz val="10"/>
      <color rgb="FF000000"/>
      <name val="Calibri"/>
      <family val="2"/>
    </font>
    <font>
      <b/>
      <vertAlign val="superscript"/>
      <sz val="10"/>
      <color theme="1"/>
      <name val="Calibri"/>
      <family val="2"/>
      <scheme val="minor"/>
    </font>
    <font>
      <b/>
      <sz val="10"/>
      <name val="Calibri"/>
      <family val="2"/>
      <scheme val="minor"/>
    </font>
    <font>
      <vertAlign val="superscript"/>
      <sz val="11"/>
      <color theme="1"/>
      <name val="Verdana"/>
      <family val="2"/>
    </font>
    <font>
      <b/>
      <sz val="11"/>
      <color theme="1"/>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bgColor indexed="0"/>
      </patternFill>
    </fill>
  </fills>
  <borders count="3">
    <border>
      <left/>
      <right/>
      <top/>
      <bottom/>
      <diagonal/>
    </border>
    <border>
      <left/>
      <right/>
      <top/>
      <bottom style="thin">
        <color indexed="64"/>
      </bottom>
      <diagonal/>
    </border>
    <border>
      <left/>
      <right/>
      <top style="thin">
        <color theme="4"/>
      </top>
      <bottom style="thin">
        <color theme="4"/>
      </bottom>
      <diagonal/>
    </border>
  </borders>
  <cellStyleXfs count="8">
    <xf numFmtId="0" fontId="0" fillId="0" borderId="0"/>
    <xf numFmtId="0" fontId="7" fillId="0" borderId="0" applyNumberFormat="0" applyFill="0" applyBorder="0" applyAlignment="0" applyProtection="0"/>
    <xf numFmtId="0" fontId="10" fillId="0" borderId="0"/>
    <xf numFmtId="0" fontId="10" fillId="0" borderId="0"/>
    <xf numFmtId="0" fontId="10" fillId="0" borderId="0"/>
    <xf numFmtId="164" fontId="16" fillId="0" borderId="0" applyFont="0" applyFill="0" applyBorder="0" applyAlignment="0" applyProtection="0"/>
    <xf numFmtId="9" fontId="16" fillId="0" borderId="0" applyFont="0" applyFill="0" applyBorder="0" applyAlignment="0" applyProtection="0"/>
    <xf numFmtId="0" fontId="10" fillId="0" borderId="0"/>
  </cellStyleXfs>
  <cellXfs count="93">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xf numFmtId="0" fontId="3" fillId="0" borderId="0" xfId="0" applyFont="1"/>
    <xf numFmtId="0" fontId="4" fillId="0" borderId="0" xfId="0" applyFont="1"/>
    <xf numFmtId="17" fontId="4" fillId="0" borderId="0" xfId="0" applyNumberFormat="1" applyFont="1"/>
    <xf numFmtId="0" fontId="3" fillId="0" borderId="1" xfId="0" applyFont="1" applyBorder="1" applyAlignment="1">
      <alignment horizontal="center" vertical="center" wrapText="1"/>
    </xf>
    <xf numFmtId="0" fontId="3" fillId="0" borderId="0" xfId="0" applyFont="1" applyAlignment="1">
      <alignment horizontal="left"/>
    </xf>
    <xf numFmtId="0" fontId="8" fillId="0" borderId="0" xfId="1" applyFont="1"/>
    <xf numFmtId="17" fontId="3" fillId="0" borderId="0" xfId="0" applyNumberFormat="1" applyFont="1" applyAlignment="1">
      <alignment horizontal="left"/>
    </xf>
    <xf numFmtId="0" fontId="9" fillId="0" borderId="0" xfId="0" applyFont="1" applyAlignment="1">
      <alignment horizontal="center"/>
    </xf>
    <xf numFmtId="0" fontId="9" fillId="2" borderId="0" xfId="0" applyFont="1" applyFill="1"/>
    <xf numFmtId="0" fontId="9" fillId="2" borderId="0" xfId="0" applyFont="1" applyFill="1" applyAlignment="1">
      <alignment horizontal="center"/>
    </xf>
    <xf numFmtId="0" fontId="9" fillId="0" borderId="0" xfId="0" applyFont="1"/>
    <xf numFmtId="16" fontId="3" fillId="0" borderId="0" xfId="0" applyNumberFormat="1" applyFont="1"/>
    <xf numFmtId="0" fontId="3" fillId="3" borderId="0" xfId="0" applyFont="1" applyFill="1"/>
    <xf numFmtId="0" fontId="6" fillId="0" borderId="0" xfId="0" applyFont="1" applyAlignment="1">
      <alignment horizontal="left"/>
    </xf>
    <xf numFmtId="0" fontId="6" fillId="0" borderId="0" xfId="0" applyFont="1"/>
    <xf numFmtId="0" fontId="11" fillId="0" borderId="0" xfId="3" applyFont="1" applyAlignment="1">
      <alignment horizontal="right" wrapText="1"/>
    </xf>
    <xf numFmtId="0" fontId="10" fillId="0" borderId="0" xfId="3"/>
    <xf numFmtId="0" fontId="3" fillId="0" borderId="1" xfId="0" applyFont="1" applyBorder="1" applyAlignment="1">
      <alignment vertical="center"/>
    </xf>
    <xf numFmtId="0" fontId="3" fillId="0" borderId="0" xfId="0" applyFont="1" applyAlignment="1">
      <alignment vertical="center"/>
    </xf>
    <xf numFmtId="9" fontId="3" fillId="0" borderId="0" xfId="0" applyNumberFormat="1" applyFont="1" applyAlignment="1">
      <alignment horizontal="center"/>
    </xf>
    <xf numFmtId="9" fontId="3" fillId="0" borderId="0" xfId="0" applyNumberFormat="1" applyFont="1"/>
    <xf numFmtId="3" fontId="3" fillId="0" borderId="0" xfId="0" applyNumberFormat="1" applyFont="1"/>
    <xf numFmtId="0" fontId="3" fillId="0" borderId="0" xfId="0" applyFont="1" applyAlignment="1">
      <alignment horizontal="center" vertical="center" wrapText="1"/>
    </xf>
    <xf numFmtId="0" fontId="9" fillId="0" borderId="0" xfId="0" applyFont="1" applyAlignment="1">
      <alignment horizontal="center" vertical="center"/>
    </xf>
    <xf numFmtId="16" fontId="3" fillId="0" borderId="0" xfId="0" applyNumberFormat="1" applyFont="1" applyAlignment="1">
      <alignment vertical="center"/>
    </xf>
    <xf numFmtId="9" fontId="3" fillId="0" borderId="0" xfId="0" applyNumberFormat="1" applyFont="1" applyAlignment="1">
      <alignment horizontal="center" vertical="center"/>
    </xf>
    <xf numFmtId="0" fontId="19" fillId="0" borderId="0" xfId="0" applyFont="1" applyAlignment="1">
      <alignment vertical="center"/>
    </xf>
    <xf numFmtId="0" fontId="8" fillId="0" borderId="0" xfId="1" applyFont="1" applyAlignment="1">
      <alignment horizontal="left"/>
    </xf>
    <xf numFmtId="9" fontId="3" fillId="0" borderId="0" xfId="0" applyNumberFormat="1" applyFont="1" applyAlignment="1">
      <alignment horizontal="left"/>
    </xf>
    <xf numFmtId="9" fontId="3" fillId="0" borderId="0" xfId="6" applyFont="1" applyAlignment="1">
      <alignment horizontal="center"/>
    </xf>
    <xf numFmtId="9" fontId="3" fillId="0" borderId="0" xfId="6" applyFont="1"/>
    <xf numFmtId="0" fontId="21" fillId="0" borderId="0" xfId="7" applyFont="1" applyAlignment="1">
      <alignment horizontal="center"/>
    </xf>
    <xf numFmtId="0" fontId="12" fillId="0" borderId="0" xfId="7" applyFont="1" applyAlignment="1">
      <alignment horizontal="center" wrapText="1"/>
    </xf>
    <xf numFmtId="0" fontId="23" fillId="0" borderId="0" xfId="0" applyFont="1"/>
    <xf numFmtId="0" fontId="24" fillId="0" borderId="0" xfId="0" applyFont="1"/>
    <xf numFmtId="0" fontId="3" fillId="0" borderId="0" xfId="0" applyFont="1" applyAlignment="1">
      <alignment horizontal="right"/>
    </xf>
    <xf numFmtId="9" fontId="3" fillId="0" borderId="0" xfId="0" applyNumberFormat="1" applyFont="1" applyAlignment="1">
      <alignment horizontal="right"/>
    </xf>
    <xf numFmtId="9" fontId="3" fillId="0" borderId="0" xfId="0" quotePrefix="1" applyNumberFormat="1" applyFont="1" applyAlignment="1">
      <alignment horizontal="right"/>
    </xf>
    <xf numFmtId="3" fontId="3" fillId="0" borderId="0" xfId="0"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9" fillId="3" borderId="0" xfId="0" applyFont="1" applyFill="1" applyAlignment="1">
      <alignment horizontal="right"/>
    </xf>
    <xf numFmtId="0" fontId="9" fillId="0" borderId="1" xfId="0" applyFont="1" applyBorder="1" applyAlignment="1">
      <alignment horizontal="center" vertical="center" wrapText="1"/>
    </xf>
    <xf numFmtId="0" fontId="6" fillId="0" borderId="0" xfId="0" applyFont="1" applyAlignment="1">
      <alignment horizontal="right"/>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center" vertical="center"/>
    </xf>
    <xf numFmtId="0" fontId="21" fillId="0" borderId="0" xfId="7" applyFont="1" applyAlignment="1">
      <alignment horizontal="right"/>
    </xf>
    <xf numFmtId="0" fontId="12" fillId="0" borderId="0" xfId="7" applyFont="1" applyAlignment="1">
      <alignment horizontal="right" wrapText="1"/>
    </xf>
    <xf numFmtId="0" fontId="3" fillId="0" borderId="1" xfId="0" applyFont="1" applyBorder="1" applyAlignment="1">
      <alignment horizontal="left" vertical="center"/>
    </xf>
    <xf numFmtId="9" fontId="9" fillId="0" borderId="0" xfId="0" applyNumberFormat="1" applyFont="1" applyAlignment="1">
      <alignment horizontal="right"/>
    </xf>
    <xf numFmtId="3" fontId="9" fillId="3" borderId="0" xfId="0" applyNumberFormat="1" applyFont="1" applyFill="1" applyAlignment="1">
      <alignment horizontal="right"/>
    </xf>
    <xf numFmtId="3" fontId="12" fillId="0" borderId="0" xfId="4" applyNumberFormat="1" applyFont="1" applyAlignment="1">
      <alignment horizontal="right" wrapText="1"/>
    </xf>
    <xf numFmtId="3" fontId="12" fillId="0" borderId="0" xfId="5" applyNumberFormat="1" applyFont="1" applyFill="1" applyBorder="1" applyAlignment="1">
      <alignment horizontal="right" wrapText="1"/>
    </xf>
    <xf numFmtId="3" fontId="9" fillId="0" borderId="0" xfId="5" applyNumberFormat="1" applyFont="1" applyAlignment="1">
      <alignment horizontal="right"/>
    </xf>
    <xf numFmtId="3" fontId="18" fillId="0" borderId="0" xfId="4" applyNumberFormat="1" applyFont="1" applyAlignment="1">
      <alignment horizontal="right" wrapText="1"/>
    </xf>
    <xf numFmtId="0" fontId="12" fillId="0" borderId="0" xfId="2" applyFont="1" applyAlignment="1">
      <alignment horizontal="right" wrapText="1"/>
    </xf>
    <xf numFmtId="0" fontId="10" fillId="0" borderId="0" xfId="2" applyAlignment="1">
      <alignment horizontal="right"/>
    </xf>
    <xf numFmtId="0" fontId="12" fillId="0" borderId="0" xfId="2" applyFont="1" applyAlignment="1">
      <alignment horizontal="right"/>
    </xf>
    <xf numFmtId="0" fontId="13" fillId="0" borderId="0" xfId="0" applyFont="1" applyAlignment="1">
      <alignment horizontal="right"/>
    </xf>
    <xf numFmtId="0" fontId="14" fillId="0" borderId="0" xfId="2" applyFont="1" applyAlignment="1">
      <alignment horizontal="right" wrapText="1"/>
    </xf>
    <xf numFmtId="0" fontId="14" fillId="0" borderId="0" xfId="2" applyFont="1" applyAlignment="1">
      <alignment horizontal="right"/>
    </xf>
    <xf numFmtId="0" fontId="15" fillId="0" borderId="0" xfId="0" applyFont="1" applyAlignment="1">
      <alignment horizontal="right"/>
    </xf>
    <xf numFmtId="0" fontId="3" fillId="3" borderId="0" xfId="0" applyFont="1" applyFill="1" applyAlignment="1">
      <alignment horizontal="right"/>
    </xf>
    <xf numFmtId="0" fontId="3" fillId="0" borderId="0" xfId="0" applyFont="1" applyAlignment="1">
      <alignment horizontal="left" vertical="center" wrapText="1"/>
    </xf>
    <xf numFmtId="0" fontId="7" fillId="0" borderId="0" xfId="1"/>
    <xf numFmtId="17" fontId="3" fillId="0" borderId="0" xfId="0" applyNumberFormat="1" applyFont="1"/>
    <xf numFmtId="0" fontId="3" fillId="4" borderId="0" xfId="2" applyFont="1" applyFill="1" applyAlignment="1">
      <alignment horizontal="right"/>
    </xf>
    <xf numFmtId="0" fontId="25" fillId="0" borderId="1" xfId="0" applyFont="1" applyBorder="1" applyAlignment="1">
      <alignment horizontal="center" vertical="center" wrapText="1"/>
    </xf>
    <xf numFmtId="0" fontId="27" fillId="0" borderId="0" xfId="1" applyFont="1"/>
    <xf numFmtId="0" fontId="22" fillId="0" borderId="0" xfId="0" applyFont="1"/>
    <xf numFmtId="3" fontId="12" fillId="0" borderId="0" xfId="4" applyNumberFormat="1" applyFont="1" applyAlignment="1">
      <alignment horizontal="center" wrapText="1"/>
    </xf>
    <xf numFmtId="3" fontId="18" fillId="0" borderId="0" xfId="4" applyNumberFormat="1" applyFont="1" applyAlignment="1">
      <alignment horizontal="center" wrapText="1"/>
    </xf>
    <xf numFmtId="3" fontId="3" fillId="0" borderId="0" xfId="1" applyNumberFormat="1" applyFont="1" applyAlignment="1">
      <alignment horizontal="right"/>
    </xf>
    <xf numFmtId="0" fontId="9" fillId="0" borderId="0" xfId="1" applyFont="1" applyAlignment="1">
      <alignment horizontal="right"/>
    </xf>
    <xf numFmtId="0" fontId="3" fillId="0" borderId="0" xfId="0" applyFont="1" applyAlignment="1">
      <alignment horizontal="left" vertical="top" wrapText="1"/>
    </xf>
    <xf numFmtId="0" fontId="9" fillId="0" borderId="1" xfId="0" applyFont="1" applyBorder="1" applyAlignment="1">
      <alignment horizontal="center" vertical="center"/>
    </xf>
    <xf numFmtId="0" fontId="28" fillId="0" borderId="0" xfId="0" quotePrefix="1" applyFont="1" applyAlignment="1">
      <alignment horizontal="right"/>
    </xf>
    <xf numFmtId="0" fontId="3" fillId="3" borderId="0" xfId="0" quotePrefix="1" applyFont="1" applyFill="1" applyAlignment="1">
      <alignment horizontal="right"/>
    </xf>
    <xf numFmtId="0" fontId="28" fillId="0" borderId="0" xfId="0" applyFont="1" applyAlignment="1">
      <alignment horizontal="right"/>
    </xf>
    <xf numFmtId="0" fontId="3" fillId="0" borderId="0" xfId="0" quotePrefix="1" applyFont="1" applyAlignment="1">
      <alignment horizontal="right"/>
    </xf>
    <xf numFmtId="0" fontId="3" fillId="0" borderId="2" xfId="0" applyFont="1" applyBorder="1" applyAlignment="1">
      <alignment horizontal="left"/>
    </xf>
    <xf numFmtId="0" fontId="30" fillId="0" borderId="0" xfId="0" applyFont="1" applyAlignment="1">
      <alignment horizontal="right"/>
    </xf>
    <xf numFmtId="0" fontId="19" fillId="0" borderId="0" xfId="0" applyFont="1"/>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vertical="top" wrapText="1"/>
    </xf>
    <xf numFmtId="0" fontId="9" fillId="0" borderId="1" xfId="0" applyFont="1" applyBorder="1" applyAlignment="1">
      <alignment horizontal="center" vertical="center"/>
    </xf>
  </cellXfs>
  <cellStyles count="8">
    <cellStyle name="Comma 2" xfId="5" xr:uid="{B2CC41A9-BBC6-41C7-BD06-D8B07F75414D}"/>
    <cellStyle name="Hyperlink" xfId="1" builtinId="8"/>
    <cellStyle name="Normal" xfId="0" builtinId="0"/>
    <cellStyle name="Normal_1.2 Development Plans" xfId="3" xr:uid="{596C9FDE-78B8-4A12-9ED7-A7BF4A009128}"/>
    <cellStyle name="Normal_1.2 Development Plans_1" xfId="2" xr:uid="{33419A66-532E-4FB4-B6FE-76031F68453A}"/>
    <cellStyle name="Normal_1.4 Call Ins &amp; Recovered s78" xfId="7" xr:uid="{31F27E2B-E708-42AF-98AF-DB43C26722D2}"/>
    <cellStyle name="Normal_Sheet1" xfId="4" xr:uid="{94D7DF40-0BDD-4AF3-BDE5-7A472A11300A}"/>
    <cellStyle name="Percent" xfId="6" builtinId="5"/>
  </cellStyles>
  <dxfs count="479">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dxf>
    <dxf>
      <font>
        <b val="0"/>
        <i val="0"/>
        <strike val="0"/>
        <condense val="0"/>
        <extend val="0"/>
        <outline val="0"/>
        <shadow val="0"/>
        <u val="none"/>
        <vertAlign val="baseline"/>
        <sz val="10"/>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border outline="0">
        <bottom style="thin">
          <color indexed="64"/>
        </bottom>
      </border>
    </dxf>
    <dxf>
      <alignment horizontal="center"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auto="1"/>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i val="0"/>
        <strike val="0"/>
        <condense val="0"/>
        <extend val="0"/>
        <outline val="0"/>
        <shadow val="0"/>
        <u val="none"/>
        <vertAlign val="baseline"/>
        <sz val="10"/>
        <color theme="1"/>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Calibri"/>
        <family val="2"/>
        <scheme val="none"/>
      </font>
      <alignment horizontal="center"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47"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4F1706A4-4800-4878-8387-B262A27355F2}" name="Table10" displayName="Table10" ref="A14:K26" totalsRowShown="0" headerRowDxfId="478" dataDxfId="476" headerRowBorderDxfId="477">
  <tableColumns count="11">
    <tableColumn id="1" xr3:uid="{5B33AE85-DA8E-4664-9BBD-68CAE1B38FB7}" name="Fiscal Year" dataDxfId="475"/>
    <tableColumn id="2" xr3:uid="{259E64E5-EF57-4E98-9FDE-967E84B60505}" name="Applications Accepted for Examination - Energy" dataDxfId="474"/>
    <tableColumn id="3" xr3:uid="{0DC816F6-B8FE-4D9C-BF2B-B712E052D785}" name="Applications Accepted for Examination - Transport" dataDxfId="473"/>
    <tableColumn id="4" xr3:uid="{7EDA2429-348F-40F4-B85F-689706921D5D}" name="Applications Accepted for Examination - Waste / Water" dataDxfId="472"/>
    <tableColumn id="5" xr3:uid="{AEB0F968-23AC-4A61-A604-B558332B1B9C}" name="Applications Accepted for Examination - Other" dataDxfId="471"/>
    <tableColumn id="6" xr3:uid="{10312DFA-4DE6-4E89-A948-9096C6160316}" name="Applications Accepted for Examination - Total" dataDxfId="470"/>
    <tableColumn id="7" xr3:uid="{8AF22A4C-814C-43CE-94B7-5E143C443E48}" name="Decision Reports Submitted1 - Energy" dataDxfId="469"/>
    <tableColumn id="8" xr3:uid="{E25EA8DD-2941-4BD3-B1D5-C4D2E8CDE4ED}" name="Decision Reports Submitted1 - Transport" dataDxfId="468"/>
    <tableColumn id="9" xr3:uid="{226852CD-E565-4EB4-839E-625ADD956AEE}" name="Decision Reports Submitted1 - Waste / Water" dataDxfId="467"/>
    <tableColumn id="10" xr3:uid="{AC7A7A45-32C9-43CF-834F-3C02EA2BA45B}" name="Decision Reports Submitted1 - Other" dataDxfId="466"/>
    <tableColumn id="11" xr3:uid="{F126BE8E-32BE-44FF-A5E1-CF4486B8401B}" name="Decision Reports Submitted1 - Total" dataDxfId="465"/>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58600AF-1770-4F97-AA31-F9127DBE5EC3}" name="Table17" displayName="Table17" ref="A14:I72" totalsRowShown="0" headerRowDxfId="370" dataDxfId="369">
  <tableColumns count="9">
    <tableColumn id="1" xr3:uid="{28CFEE1B-4853-4179-AEE1-8D621F69D8CA}" name="Quarter" dataDxfId="368"/>
    <tableColumn id="2" xr3:uid="{C4916197-5886-4339-8A7B-4E90EDECE670}" name="Year" dataDxfId="367"/>
    <tableColumn id="5" xr3:uid="{4B10AA96-5ECD-42E7-AEF7-EDC691E62FB5}" name="Written Representations" dataDxfId="366"/>
    <tableColumn id="6" xr3:uid="{9D02D4AD-39BD-4BCD-A4A3-97F2B01CED02}" name="Hearings" dataDxfId="365"/>
    <tableColumn id="7" xr3:uid="{1F05CF83-BCEC-46DE-BB8B-16C103090CE5}" name="Inquiries" dataDxfId="364"/>
    <tableColumn id="8" xr3:uid="{C5FD513F-71E6-4F20-BEFC-3BC5DBC835E7}" name="Total" dataDxfId="363">
      <calculatedColumnFormula>SUM(C15:E15)</calculatedColumnFormula>
    </tableColumn>
    <tableColumn id="10" xr3:uid="{508030A4-B903-4050-B610-C38768FA3952}" name="% Written Representations" dataDxfId="362">
      <calculatedColumnFormula>C15/$F15*100%</calculatedColumnFormula>
    </tableColumn>
    <tableColumn id="11" xr3:uid="{58F9993A-47E1-4F43-87CC-D883E23E441D}" name="% Hearings" dataDxfId="361">
      <calculatedColumnFormula>D15/$F15*100%</calculatedColumnFormula>
    </tableColumn>
    <tableColumn id="12" xr3:uid="{724C580B-BADF-4850-9088-106DEC5D55C4}" name="% Inquiries" dataDxfId="360">
      <calculatedColumnFormula>E15/$F15*100%</calculatedColumnFormula>
    </tableColumn>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5477BC3-517F-457D-911C-FBB80BE2A68D}" name="Table323" displayName="Table323" ref="A18:L32" totalsRowShown="0" headerRowDxfId="359" dataDxfId="357" headerRowBorderDxfId="358">
  <tableColumns count="12">
    <tableColumn id="1" xr3:uid="{BEDE041A-D63F-461F-8381-E0193EEFF8AB}" name="Fiscal Year" dataDxfId="356"/>
    <tableColumn id="4" xr3:uid="{EAB7E4DC-989D-45BA-A5B8-A272DEC4CA47}" name="Major development2" dataDxfId="355" dataCellStyle="Normal_Sheet1"/>
    <tableColumn id="5" xr3:uid="{02632836-CDF3-449F-A271-8AAFF9680DB2}" name="Minor development3" dataDxfId="354" dataCellStyle="Normal_Sheet1"/>
    <tableColumn id="6" xr3:uid="{49E3B805-4BE0-4DDB-B94E-75DE8B0C35DA}" name="Change of Use" dataDxfId="353" dataCellStyle="Normal_Sheet1"/>
    <tableColumn id="7" xr3:uid="{21008E76-2F98-4D06-9519-3EBD9C7C0269}" name="Householder" dataDxfId="352" dataCellStyle="Normal_Sheet1"/>
    <tableColumn id="8" xr3:uid="{495960B6-3FE5-4DCD-A17E-93EB3279605D}" name="Not Classified4" dataDxfId="351" dataCellStyle="Normal_Sheet1"/>
    <tableColumn id="9" xr3:uid="{7F2946A6-86E8-41CA-A23D-93672617D02E}" name="Total" dataDxfId="350" dataCellStyle="Normal_Sheet1">
      <calculatedColumnFormula>SUM(B19:F19)</calculatedColumnFormula>
    </tableColumn>
    <tableColumn id="10" xr3:uid="{6C087388-501E-45DE-B691-79A55B7505F7}" name="% Major development" dataDxfId="349">
      <calculatedColumnFormula>B19/$G19*100%</calculatedColumnFormula>
    </tableColumn>
    <tableColumn id="11" xr3:uid="{D6C9C993-538A-4DBE-BC15-13EF4F3E0382}" name="% Minor development" dataDxfId="348">
      <calculatedColumnFormula>C19/$G19*100%</calculatedColumnFormula>
    </tableColumn>
    <tableColumn id="12" xr3:uid="{F707F032-5677-4FA0-BA91-324442B5E6A0}" name="% Change of Use" dataDxfId="347">
      <calculatedColumnFormula>D19/$G19*100%</calculatedColumnFormula>
    </tableColumn>
    <tableColumn id="13" xr3:uid="{43354DD1-EBC6-4C80-8B53-40D4816C26DB}" name="% Householder" dataDxfId="346">
      <calculatedColumnFormula>E19/$G19*100%</calculatedColumnFormula>
    </tableColumn>
    <tableColumn id="14" xr3:uid="{F2C7D0F2-2034-438B-8319-38F475CFA9C6}" name="% Not Classified" dataDxfId="345">
      <calculatedColumnFormula>F19/$G19*100%</calculatedColumnFormula>
    </tableColumn>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14570D7-A24D-46BB-877B-3E3F20117AE7}" name="Table42426" displayName="Table42426" ref="A17:M75" totalsRowShown="0" headerRowDxfId="344" dataDxfId="343">
  <tableColumns count="13">
    <tableColumn id="2" xr3:uid="{DD6D4564-EFD3-4E83-8AC2-10139028E0AF}" name="Quarter" dataDxfId="342"/>
    <tableColumn id="1" xr3:uid="{E956AA7C-D42B-4FA5-BCB1-A6AA66DFC76F}" name="Year" dataDxfId="341"/>
    <tableColumn id="3" xr3:uid="{B7ED2AE8-5F8C-4392-AFA0-67842EDBF648}" name="Major development2" dataDxfId="340" dataCellStyle="Normal_Sheet1"/>
    <tableColumn id="4" xr3:uid="{BB6B75DD-DC81-4723-BB38-26D29B201571}" name="Minor development3" dataDxfId="339" dataCellStyle="Normal_Sheet1"/>
    <tableColumn id="5" xr3:uid="{C284E413-A065-4315-8EE3-985624AE71AE}" name="Change of Use" dataDxfId="338" dataCellStyle="Normal_Sheet1"/>
    <tableColumn id="6" xr3:uid="{7B8095EB-32A1-4A80-AE72-28A8007B7DDC}" name="Householder" dataDxfId="337" dataCellStyle="Normal_Sheet1"/>
    <tableColumn id="7" xr3:uid="{29B309BA-A9BA-4675-8D2F-700A8487CC19}" name="Not Classified4" dataDxfId="336" dataCellStyle="Normal_Sheet1"/>
    <tableColumn id="8" xr3:uid="{A1CBB113-4AAB-4564-A53D-74BD705BDC17}" name="Total" dataDxfId="335">
      <calculatedColumnFormula>SUM(C18:G18)</calculatedColumnFormula>
    </tableColumn>
    <tableColumn id="9" xr3:uid="{BAAEE02E-306C-4CC4-AEF8-1F048E0D557A}" name="% Major development" dataDxfId="334">
      <calculatedColumnFormula>C18/$H18*100%</calculatedColumnFormula>
    </tableColumn>
    <tableColumn id="10" xr3:uid="{457E89C3-40B3-40D4-BD32-3A81D9086514}" name="% Minor development" dataDxfId="333">
      <calculatedColumnFormula>D18/$H18*100%</calculatedColumnFormula>
    </tableColumn>
    <tableColumn id="11" xr3:uid="{D9A4FCEE-AB26-4A35-9DE4-01FAC73183C1}" name="% Change of Use" dataDxfId="332">
      <calculatedColumnFormula>E18/$H18*100%</calculatedColumnFormula>
    </tableColumn>
    <tableColumn id="12" xr3:uid="{83D0D724-C982-4584-A540-B2DEBD8BADA7}" name="% Householder" dataDxfId="331">
      <calculatedColumnFormula>F18/$H18*100%</calculatedColumnFormula>
    </tableColumn>
    <tableColumn id="13" xr3:uid="{D928F1FB-2C66-4044-ACE4-67A1F72FFF71}" name="% Not Classified" dataDxfId="330">
      <calculatedColumnFormula>G18/$H18*100%</calculatedColumnFormula>
    </tableColumn>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2CD830E-2213-4546-88DA-E7EF06A3727D}" name="Table20" displayName="Table20" ref="A16:Q30" totalsRowShown="0" headerRowDxfId="329" dataDxfId="327" headerRowBorderDxfId="328">
  <tableColumns count="17">
    <tableColumn id="1" xr3:uid="{E1A5744D-345D-440F-A5EC-04FD68E23F4E}" name="Fiscal Year" dataDxfId="326"/>
    <tableColumn id="2" xr3:uid="{862DB7C0-2730-4CE9-B720-D1976C2ABFBF}" name="Major dwellings" dataDxfId="325"/>
    <tableColumn id="3" xr3:uid="{FE102DFD-7457-40BE-80F9-B3C7FE86FE9A}" name="Major manufacturing, storage and warehousing" dataDxfId="324"/>
    <tableColumn id="4" xr3:uid="{AD50CD90-EA88-4F4C-92C9-FC24D63A0067}" name="Major offices" dataDxfId="323"/>
    <tableColumn id="5" xr3:uid="{34718FF1-45CE-46A3-8DD5-367831A2D9C4}" name="Major retail, distribution and servicing" dataDxfId="322"/>
    <tableColumn id="6" xr3:uid="{A16FAE23-C6F9-405C-92C0-5F1565FE1299}" name="Major Traveller &amp; Caravan Pitches3" dataDxfId="321"/>
    <tableColumn id="7" xr3:uid="{AD289772-8DCA-4078-B7D9-C03B273EF0FF}" name="Other major development" dataDxfId="320"/>
    <tableColumn id="8" xr3:uid="{0DCCB0A2-78F9-45C6-9E57-7BB8005C43A4}" name="Mineral working" dataDxfId="319"/>
    <tableColumn id="9" xr3:uid="{FB7BE7C4-14A7-41EC-9E59-630A7D18EC03}" name="Minor dwellings" dataDxfId="318"/>
    <tableColumn id="10" xr3:uid="{4F9830A7-25D9-4624-9EAD-ED6F470A9850}" name="Minor manufacturing, storage and warehousing" dataDxfId="317"/>
    <tableColumn id="11" xr3:uid="{16937CD3-51E3-4B09-A064-72650CC5B67F}" name="Minor offices" dataDxfId="316"/>
    <tableColumn id="12" xr3:uid="{B59BB7D8-CC21-4190-89B7-74E5990A7DA1}" name="Minor retail, distribution and servicing" dataDxfId="315"/>
    <tableColumn id="13" xr3:uid="{BE86A7CA-1EE6-473C-BE01-9E3DCFC57D56}" name="Minor Traveller &amp; Caravan Pitches3" dataDxfId="314"/>
    <tableColumn id="14" xr3:uid="{609B6428-708A-4F60-BD91-5E14E435D853}" name="Other minor development" dataDxfId="313"/>
    <tableColumn id="15" xr3:uid="{A5F37591-A555-4164-9674-2C1F8EF46D69}" name="Change of Use" dataDxfId="312"/>
    <tableColumn id="16" xr3:uid="{B03814B2-3369-4406-8099-6304589B0D29}" name="Householder" dataDxfId="311"/>
    <tableColumn id="17" xr3:uid="{92F4CDEF-600D-4240-AB4A-8685CE60C31A}" name="Not Classified2" dataDxfId="310"/>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C613D15-C2F1-4F22-87B3-282B5045C7C3}" name="Table21" displayName="Table21" ref="A16:R74" totalsRowShown="0" headerRowDxfId="309" dataDxfId="307" headerRowBorderDxfId="308">
  <tableColumns count="18">
    <tableColumn id="1" xr3:uid="{43D2C151-07B5-4571-80D1-093C4D3F97D2}" name="Quarter" dataDxfId="306"/>
    <tableColumn id="2" xr3:uid="{AD084C46-D9D3-441B-911E-EE4EFFDB2EE8}" name="Year" dataDxfId="305"/>
    <tableColumn id="3" xr3:uid="{5031E180-0DDF-4534-B9B5-BB3CE83B08B1}" name="Major dwellings" dataDxfId="304"/>
    <tableColumn id="4" xr3:uid="{1BC6FF31-4706-412E-B28F-DD034CE01E06}" name="Major manufacturing, storage and warehousing" dataDxfId="303"/>
    <tableColumn id="5" xr3:uid="{E976594E-E3DA-488A-B933-180DA54DE077}" name="Major offices" dataDxfId="302"/>
    <tableColumn id="6" xr3:uid="{81628F9B-D807-4639-82AF-FCD1EB4E7803}" name="Major retail, distribution and servicing" dataDxfId="301"/>
    <tableColumn id="7" xr3:uid="{FA0E9554-894E-4460-83D7-192A2A3352FE}" name="Major Traveller &amp; Caravan Pitches3" dataDxfId="300"/>
    <tableColumn id="8" xr3:uid="{209ADE22-B389-43CF-9889-0B8E077CA8AE}" name="Other major development" dataDxfId="299"/>
    <tableColumn id="9" xr3:uid="{49DF3477-5E48-42AA-84E4-C66F7278D337}" name="Mineral working" dataDxfId="298"/>
    <tableColumn id="10" xr3:uid="{69DF735B-DCCE-4CF3-B09E-7D2C5609E130}" name="Minor dwellings" dataDxfId="297"/>
    <tableColumn id="11" xr3:uid="{20696087-771A-4669-A44A-72D9D9EDF4D8}" name="Minor manufacturing, storage and warehousing" dataDxfId="296"/>
    <tableColumn id="12" xr3:uid="{B2113425-59CB-4460-8874-E6DC8FBE985A}" name="Minor offices" dataDxfId="295"/>
    <tableColumn id="13" xr3:uid="{AA44B366-C608-4C2D-8C2B-6C3EF9182531}" name="Minor retail, distribution and servicing" dataDxfId="294"/>
    <tableColumn id="14" xr3:uid="{0759D0CA-14AF-42A3-98E3-6281D2687FAB}" name="Minor Traveller &amp; Caravan Pitches3" dataDxfId="293"/>
    <tableColumn id="15" xr3:uid="{818CC57B-5D70-4A7B-8364-77B693894710}" name="Other minor development" dataDxfId="292"/>
    <tableColumn id="16" xr3:uid="{827886F2-5B95-4FEE-AB2D-FD11A3E4D251}" name="Change of Use" dataDxfId="291"/>
    <tableColumn id="17" xr3:uid="{232467E6-F8AD-49DD-8223-AFEA8F715208}" name="Householder" dataDxfId="290"/>
    <tableColumn id="18" xr3:uid="{1A8C2495-9978-4428-A59E-8D82D9795F76}" name="Not Classified2" dataDxfId="289"/>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667DD03-1F7D-401C-BA99-42525BA8B242}" name="Table18" displayName="Table18" ref="A15:M29" totalsRowShown="0" headerRowDxfId="288" dataDxfId="286" headerRowBorderDxfId="287">
  <tableColumns count="13">
    <tableColumn id="1" xr3:uid="{3E24A8DC-69CE-48BE-8C26-FA36861AC320}" name="Fiscal Year" dataDxfId="285"/>
    <tableColumn id="2" xr3:uid="{FF458553-ED21-423D-B643-3B64BD09B6AE}" name="Written Representations decided" dataDxfId="284"/>
    <tableColumn id="3" xr3:uid="{409FCDB2-09E0-4009-9EF6-D2C1DD682152}" name="Hearings decided" dataDxfId="283"/>
    <tableColumn id="4" xr3:uid="{F98B96A9-2055-42C0-BB64-4AE1BAF1A9F6}" name="Inquiries decided" dataDxfId="282"/>
    <tableColumn id="5" xr3:uid="{206F3DA9-EE6E-4772-871E-32881B219225}" name="Total decided" dataDxfId="281">
      <calculatedColumnFormula>SUM(B16:D16)</calculatedColumnFormula>
    </tableColumn>
    <tableColumn id="6" xr3:uid="{7C380B3E-1036-4F98-B9E4-41ED690D8AFE}" name="Written Representations allowed" dataDxfId="280"/>
    <tableColumn id="7" xr3:uid="{532EFA77-7D58-4245-B19E-96C1F017152F}" name="Hearings allowed" dataDxfId="279"/>
    <tableColumn id="8" xr3:uid="{FED331FF-4B64-4DF0-B7C3-BC1FA73205BC}" name="Inquiries allowed" dataDxfId="278"/>
    <tableColumn id="9" xr3:uid="{6E334FBF-6BE4-493A-95A5-D02FE2599625}" name="Total allowed" dataDxfId="277">
      <calculatedColumnFormula>SUM(F16:H16)</calculatedColumnFormula>
    </tableColumn>
    <tableColumn id="10" xr3:uid="{2D4E8A52-05C7-457C-BE62-78AB6EF43F7C}" name="% Written Representations allowed" dataDxfId="276">
      <calculatedColumnFormula>F16/B16</calculatedColumnFormula>
    </tableColumn>
    <tableColumn id="11" xr3:uid="{6E891664-DCB5-4844-8DEC-64E1FCD9227C}" name="% Hearings allowed" dataDxfId="275">
      <calculatedColumnFormula>G16/C16</calculatedColumnFormula>
    </tableColumn>
    <tableColumn id="12" xr3:uid="{AFD42E7C-B6C8-4455-B2D8-C5A2C4CDD844}" name="% Inquiries allowed" dataDxfId="274">
      <calculatedColumnFormula>H16/D16</calculatedColumnFormula>
    </tableColumn>
    <tableColumn id="13" xr3:uid="{3B1522E1-B743-4D24-A0EA-941F4684D9B0}" name="% All allowed" dataDxfId="273">
      <calculatedColumnFormula>I16/E16</calculatedColumnFormula>
    </tableColumn>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5C1622B-73D5-44ED-AA4E-1835FA3C7091}" name="Table19" displayName="Table19" ref="A15:N73" totalsRowShown="0" headerRowDxfId="272" dataDxfId="270" headerRowBorderDxfId="271">
  <tableColumns count="14">
    <tableColumn id="1" xr3:uid="{8A5BD02F-1664-4276-AFAF-DA01A9E5C023}" name="Quarter" dataDxfId="269"/>
    <tableColumn id="2" xr3:uid="{1B629913-1A2F-4235-9584-53964D31F7BF}" name="Year" dataDxfId="268"/>
    <tableColumn id="3" xr3:uid="{CB7D1902-2CBA-4804-8032-7231831CE2EF}" name="Written Representations decided" dataDxfId="267"/>
    <tableColumn id="4" xr3:uid="{BF1F1AC0-6190-4D5A-9244-32D13F97D842}" name="Hearings decided" dataDxfId="266"/>
    <tableColumn id="5" xr3:uid="{F1B41695-2B07-41BE-A90E-37F93B732EBD}" name="Inquiries decided" dataDxfId="265"/>
    <tableColumn id="6" xr3:uid="{D9FA53A3-B8E9-4447-A9A0-06575949239B}" name="Total decided" dataDxfId="264">
      <calculatedColumnFormula>SUM(C16:E16)</calculatedColumnFormula>
    </tableColumn>
    <tableColumn id="7" xr3:uid="{6B5A1787-45E3-4D63-AFFF-3888CD4E998B}" name="Written Representations allowed" dataDxfId="263"/>
    <tableColumn id="8" xr3:uid="{8C3D729D-AFB0-43E1-821F-11202BEF014E}" name="Hearings allowed" dataDxfId="262"/>
    <tableColumn id="9" xr3:uid="{F9559018-9102-419F-BF69-9D45D5DDB392}" name="Inquiries allowed" dataDxfId="261"/>
    <tableColumn id="10" xr3:uid="{75AE7A6A-71F9-493E-A49D-BDB7C80B43EC}" name="Total allowed" dataDxfId="260">
      <calculatedColumnFormula>SUM(G16:I16)</calculatedColumnFormula>
    </tableColumn>
    <tableColumn id="11" xr3:uid="{03002991-694D-4550-8DD6-AD454EDA2B41}" name="% Written Representations allowed" dataDxfId="259">
      <calculatedColumnFormula>G16/C16</calculatedColumnFormula>
    </tableColumn>
    <tableColumn id="12" xr3:uid="{CBA072AA-CE14-41B6-BE00-96CE6A32164A}" name="% Hearings allowed" dataDxfId="258">
      <calculatedColumnFormula>H16/D16</calculatedColumnFormula>
    </tableColumn>
    <tableColumn id="13" xr3:uid="{89B2B272-3434-4A15-A1D1-52E066955522}" name="% Inquiries allowed" dataDxfId="257">
      <calculatedColumnFormula>I16/E16</calculatedColumnFormula>
    </tableColumn>
    <tableColumn id="14" xr3:uid="{516688E3-2212-4C63-8B65-8EBDF5432DE3}" name="% All allowed" dataDxfId="256">
      <calculatedColumnFormula>J16/F16</calculatedColumnFormula>
    </tableColumn>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952D301-B76C-4D03-AA3B-BD4FE12D9B07}" name="Table26" displayName="Table26" ref="A15:M29" totalsRowShown="0" headerRowDxfId="255" dataDxfId="254">
  <tableColumns count="13">
    <tableColumn id="1" xr3:uid="{E401497F-E730-4CCD-95F4-3B547804CFDE}" name="Fiscal Year" dataDxfId="253"/>
    <tableColumn id="2" xr3:uid="{84D2D5FA-8C7C-4E7E-8B05-81CD83F2E4F1}" name="Major dwelling appeals decided" dataDxfId="252"/>
    <tableColumn id="3" xr3:uid="{BEEF609C-4E2D-4482-BD53-14E904CF2934}" name="number of dwellings decided" dataDxfId="251"/>
    <tableColumn id="4" xr3:uid="{FE2FE32B-FF9A-4125-B670-C0B9031B1F51}" name="Major dwelling appeals allowed2" dataDxfId="250"/>
    <tableColumn id="5" xr3:uid="{B7CD02C7-F2F3-4121-B877-17DC6A9358E4}" name="number of dwellings allowed2" dataDxfId="249"/>
    <tableColumn id="6" xr3:uid="{DE60DE22-2FC9-472A-8C72-9421904EE175}" name="% of major dwelling appeals allowed2" dataDxfId="248">
      <calculatedColumnFormula>D16/$B16*100%</calculatedColumnFormula>
    </tableColumn>
    <tableColumn id="7" xr3:uid="{FE4EE469-9788-4A1A-B09F-AA1E80551234}" name="% of dwellings allowed2" dataDxfId="247">
      <calculatedColumnFormula>E16/$C16*100%</calculatedColumnFormula>
    </tableColumn>
    <tableColumn id="8" xr3:uid="{5DCD84D0-BB9C-4B31-B1E7-AB43ED9FBACC}" name="Minor dwelling appeals decided" dataDxfId="246"/>
    <tableColumn id="9" xr3:uid="{11D66512-81E9-47EC-8677-2A785F22FA8D}" name="number of dwellings decided2" dataDxfId="245"/>
    <tableColumn id="10" xr3:uid="{780E9E6C-BECA-4A47-861D-710E83C34EB7}" name="Minor dwelling appeals allowed2" dataDxfId="244"/>
    <tableColumn id="11" xr3:uid="{FB6B1EAC-A859-48A8-9CF2-DEE85F331CA3}" name="number of dwellings allowed23" dataDxfId="243"/>
    <tableColumn id="12" xr3:uid="{BC4A6387-4B64-4BCD-A904-EEC55930C4BD}" name="% of minor dwelling appeals allowed2" dataDxfId="242">
      <calculatedColumnFormula>J16/$H16*100%</calculatedColumnFormula>
    </tableColumn>
    <tableColumn id="13" xr3:uid="{63CBF180-3816-482D-AE4A-F41878B68333}" name="% of dwellings allowed24" dataDxfId="241">
      <calculatedColumnFormula>K16/$I16*100%</calculatedColumnFormula>
    </tableColumn>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327EA11-2D85-4CE2-998D-0EB2FEC612F1}" name="Table27" displayName="Table27" ref="A15:N73" totalsRowShown="0" headerRowDxfId="240" dataDxfId="238" headerRowBorderDxfId="239">
  <tableColumns count="14">
    <tableColumn id="1" xr3:uid="{4BDE644E-3826-4C55-9CA6-334B9E1AC387}" name="Quarter" dataDxfId="237"/>
    <tableColumn id="2" xr3:uid="{22BB95DA-C850-4AA6-9175-E61E3BA0494E}" name="Year" dataDxfId="236"/>
    <tableColumn id="3" xr3:uid="{125286E0-E4A2-4C35-91CB-C76D9FAA7A73}" name="Major dwelling appeals decided" dataDxfId="235"/>
    <tableColumn id="4" xr3:uid="{DCCD4CA2-26E7-4B4D-92FF-3387300BF244}" name="number of dwellings decided" dataDxfId="234"/>
    <tableColumn id="5" xr3:uid="{4FD9CB01-69D2-407F-A3F1-E3B3C34A11C0}" name="Major dwelling appeals allowed2" dataDxfId="233"/>
    <tableColumn id="6" xr3:uid="{8F471F06-E3D9-496D-92ED-254F1404B0E6}" name="number of dwellings allowed2" dataDxfId="232"/>
    <tableColumn id="7" xr3:uid="{C1165E93-58E0-47C2-BF6F-C1F69EABA07E}" name="% of major dwelling appeals allowed2" dataDxfId="231">
      <calculatedColumnFormula>E16/$C16*100%</calculatedColumnFormula>
    </tableColumn>
    <tableColumn id="8" xr3:uid="{213C48CE-71B5-4BBF-9D6E-A7C19F20E20E}" name="% of dwellings allowed2" dataDxfId="230">
      <calculatedColumnFormula>F16/$D16*100%</calculatedColumnFormula>
    </tableColumn>
    <tableColumn id="9" xr3:uid="{814DDD6C-5DFE-4930-9075-97745CC83CC6}" name="Minor dwelling appeals decided" dataDxfId="229"/>
    <tableColumn id="10" xr3:uid="{59146094-7C82-4303-B011-972471DF7BD8}" name="number of dwellings decided2" dataDxfId="228"/>
    <tableColumn id="11" xr3:uid="{BB367DA1-8504-4501-8375-40C6F37B84FA}" name="Minor dwelling appeals allowed2" dataDxfId="227"/>
    <tableColumn id="12" xr3:uid="{2B184EA6-227B-4899-8463-077816537803}" name="number of dwellings allowed23" dataDxfId="226"/>
    <tableColumn id="13" xr3:uid="{0C2CF6AF-5077-4B0D-B1D5-59A6AD430986}" name="% of minor dwelling appeals allowed2" dataDxfId="225">
      <calculatedColumnFormula>K16/$I16*100%</calculatedColumnFormula>
    </tableColumn>
    <tableColumn id="14" xr3:uid="{7438F892-797B-4E7D-9BB5-CDB9B8564B77}" name="% of dwellings allowed24" dataDxfId="224">
      <calculatedColumnFormula>L16/$J16*100%</calculatedColumnFormula>
    </tableColumn>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9B918DC-C7DC-4935-B492-C967862D2767}" name="Table3" displayName="Table3" ref="A14:E28" totalsRowShown="0" headerRowDxfId="223" dataDxfId="221" headerRowBorderDxfId="222">
  <tableColumns count="5">
    <tableColumn id="1" xr3:uid="{F0248F00-06CF-46FB-8323-9915D4E7F8BC}" name="Fiscal Year" dataDxfId="220"/>
    <tableColumn id="2" xr3:uid="{02835892-205C-4E7E-9BBE-93415259AC9E}" name="Received" dataDxfId="219"/>
    <tableColumn id="3" xr3:uid="{50F24775-A313-4B56-97E6-2ADBD2B66C27}" name="Decided" dataDxfId="218"/>
    <tableColumn id="4" xr3:uid="{740ECAF2-D1D3-43D9-9790-A106A9955F27}" name="Allowed1" dataDxfId="217"/>
    <tableColumn id="5" xr3:uid="{01EEB354-1929-42C7-AA54-04D4BBF1FB9F}" name="Allowed1 as % of Total Decided" dataDxfId="216">
      <calculatedColumnFormula>D15/C15*100%</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44BF9DAB-EC10-4280-AB2A-E6E77D5088F6}" name="Table11" displayName="Table11" ref="A14:L64" totalsRowShown="0" headerRowDxfId="464" dataDxfId="462" headerRowBorderDxfId="463">
  <tableColumns count="12">
    <tableColumn id="1" xr3:uid="{9498F93C-AB8A-4372-909E-3233B89CE537}" name="Quarter" dataDxfId="461"/>
    <tableColumn id="2" xr3:uid="{3D958401-61BA-428B-B119-93B3742F5DA1}" name="Year" dataDxfId="460"/>
    <tableColumn id="3" xr3:uid="{12A4E25C-2B86-4D16-94AF-501977BDCDB9}" name="Applications Accepted for Examination - Energy" dataDxfId="459"/>
    <tableColumn id="4" xr3:uid="{9D70E3B1-E761-4DAA-A254-8252085975F4}" name="Applications Accepted for Examination - Transport" dataDxfId="458"/>
    <tableColumn id="5" xr3:uid="{0E92D70A-DCFA-4B19-A68A-64F340121844}" name="Applications Accepted for Examination - Waste / Water" dataDxfId="457"/>
    <tableColumn id="6" xr3:uid="{A440E4B0-7B50-4076-B22B-26C244B7EFE0}" name="Applications Accepted for Examination - Other" dataDxfId="456"/>
    <tableColumn id="7" xr3:uid="{B5E47333-A8C5-4AD8-B805-94FC5A9344D1}" name="Applications Accepted for Examination - Total" dataDxfId="455">
      <calculatedColumnFormula>SUM(C15:F15)</calculatedColumnFormula>
    </tableColumn>
    <tableColumn id="9" xr3:uid="{A37441F7-BFF9-4511-88B6-DAD7F1A4D812}" name="Decision Reports Submitted1 - Energy" dataDxfId="454"/>
    <tableColumn id="10" xr3:uid="{06E7C92C-DF40-462C-A619-36F386265224}" name="Decision Reports Submitted1 - Transport" dataDxfId="453"/>
    <tableColumn id="11" xr3:uid="{3490EE34-78DD-4E5E-92EB-D44F1624AF68}" name="Decision Reports Submitted1 - Waste / Water" dataDxfId="452"/>
    <tableColumn id="12" xr3:uid="{F70AD196-D918-4A2E-A2BE-B8F58E446E89}" name="Decision Reports Submitted1 - Other" dataDxfId="451"/>
    <tableColumn id="13" xr3:uid="{3E8970D2-709B-4B7D-BDF5-C6A6E52218E6}" name="Decision Reports Submitted1 - Total" dataDxfId="450">
      <calculatedColumnFormula>SUM(H15:K15)</calculatedColumnFormula>
    </tableColumn>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D124DE-A6C8-4739-A3D2-6FB98DD7F409}" name="Table4" displayName="Table4" ref="A14:F72" totalsRowShown="0" headerRowDxfId="215" dataDxfId="213" headerRowBorderDxfId="214">
  <tableColumns count="6">
    <tableColumn id="1" xr3:uid="{194A001E-03B9-417E-9D82-970C15F96720}" name="Quarter" dataDxfId="212"/>
    <tableColumn id="2" xr3:uid="{9249BF91-6AC6-4EA1-864F-11759A790FB6}" name="Year" dataDxfId="211"/>
    <tableColumn id="3" xr3:uid="{23005DCE-D38F-498D-A58B-A656B79C9F72}" name="Received" dataDxfId="210"/>
    <tableColumn id="4" xr3:uid="{D80D82AA-56C8-4A6F-9F63-22A77D38DA23}" name="Decided" dataDxfId="209"/>
    <tableColumn id="5" xr3:uid="{B2BDC0C3-8AA3-46E7-8728-20D500B071E6}" name="Allowed1" dataDxfId="208"/>
    <tableColumn id="6" xr3:uid="{EA59D588-EDCC-4AB3-9E32-F5227DA1BD4C}" name="Allowed1 as % of Total Decided" dataDxfId="207">
      <calculatedColumnFormula>E15/D15*100%</calculatedColumnFormula>
    </tableColumn>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2ABFED88-5373-4D67-B994-7B5F8009DB7B}" name="Table2" displayName="Table2" ref="A15:I29" totalsRowShown="0" headerRowDxfId="206" dataDxfId="204" headerRowBorderDxfId="205">
  <tableColumns count="9">
    <tableColumn id="1" xr3:uid="{182DC935-61B1-4E12-89F8-C0ADECD49BE0}" name="Fiscal Year" dataDxfId="203"/>
    <tableColumn id="2" xr3:uid="{A5FA977D-F362-4AE7-AC95-4F97840396D2}" name="CAS received" dataDxfId="202"/>
    <tableColumn id="3" xr3:uid="{8119D212-87DA-4397-8A50-8C57820C8D8E}" name="CAS decided" dataDxfId="201"/>
    <tableColumn id="4" xr3:uid="{6256940B-2FF1-4BBC-93AD-81FE5C7EA8BB}" name="CAS allowed1" dataDxfId="200"/>
    <tableColumn id="5" xr3:uid="{C698BFAC-ED2D-4F9B-AEB8-4DC2679A12D5}" name="allowed1 as % of total decided" dataDxfId="199">
      <calculatedColumnFormula>D16/C16*100%</calculatedColumnFormula>
    </tableColumn>
    <tableColumn id="6" xr3:uid="{C83D9D38-BF4F-4D94-BD5F-314EE9CD850C}" name="Adverts received" dataDxfId="198"/>
    <tableColumn id="7" xr3:uid="{808E7855-EC00-451D-9AF0-472440E02567}" name="Adverts decided" dataDxfId="197"/>
    <tableColumn id="8" xr3:uid="{3FD5C407-0874-4634-9D76-8F4C92AE3E20}" name="Adverts allowed1" dataDxfId="196"/>
    <tableColumn id="9" xr3:uid="{A9BD2B09-3357-4205-8483-79213F1C7A96}" name="allowed1 as % of total decided2" dataDxfId="195">
      <calculatedColumnFormula>H16/G16*100%</calculatedColumnFormula>
    </tableColumn>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9C31A927-E4B6-4F4C-A8C1-D1AE355FB3F3}" name="Table1" displayName="Table1" ref="A14:M28" totalsRowShown="0" headerRowDxfId="194" dataDxfId="192" headerRowBorderDxfId="193">
  <tableColumns count="13">
    <tableColumn id="1" xr3:uid="{24FFB29B-049A-4C4D-83AB-C572E0E9D50E}" name="Fiscal Year" dataDxfId="191"/>
    <tableColumn id="2" xr3:uid="{DD79DBE1-A96C-4383-93E3-AD86D69DC721}" name="s20 received" dataDxfId="190"/>
    <tableColumn id="3" xr3:uid="{4D97B990-3BA7-4867-96F3-C6FF52D417DB}" name="s20 decided" dataDxfId="189"/>
    <tableColumn id="4" xr3:uid="{77EFB6C3-B232-4860-9ABB-D20372C79CB9}" name="s20 allowed1" dataDxfId="188"/>
    <tableColumn id="5" xr3:uid="{A5CB9653-D5FB-47CD-AF68-3BFCC767E852}" name="s20 allowed1 as % of total decided" dataDxfId="187">
      <calculatedColumnFormula>D15/C15*100%</calculatedColumnFormula>
    </tableColumn>
    <tableColumn id="6" xr3:uid="{A54CE262-8030-45FD-B7C3-7CBE621F87F8}" name="s106 received" dataDxfId="186"/>
    <tableColumn id="7" xr3:uid="{91831396-D98C-416D-8DF4-45CA97E1694C}" name="s106 decided" dataDxfId="185"/>
    <tableColumn id="8" xr3:uid="{EBED1614-366D-4136-8A08-2D29E86514C2}" name="s106 allowed1" dataDxfId="184"/>
    <tableColumn id="9" xr3:uid="{D7D3652A-DD3B-483D-AB70-DDD7F5EA7BC9}" name="s106 allowed1 as % of total decided " dataDxfId="183">
      <calculatedColumnFormula>H15/G15*100%</calculatedColumnFormula>
    </tableColumn>
    <tableColumn id="10" xr3:uid="{A0F907FB-3C0E-4E4A-89FB-00C7CA50A7B5}" name="s106BC received" dataDxfId="182"/>
    <tableColumn id="11" xr3:uid="{17FFC068-CD14-43A6-9855-BBECE00AABCA}" name="s106BC decided" dataDxfId="181"/>
    <tableColumn id="12" xr3:uid="{EB642C19-6E16-4F8F-924E-57E52EF02AC0}" name="s106BC allowed1" dataDxfId="180"/>
    <tableColumn id="13" xr3:uid="{68172EFC-A17C-4DC7-AD8D-19810159680F}" name="s106BC allowed1 as % of total decided" dataDxfId="179"/>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0F9CB66-FEBE-4690-8594-8DC0B7ADDC61}" name="Table5" displayName="Table5" ref="A14:H28" totalsRowShown="0" headerRowDxfId="178" dataDxfId="177">
  <tableColumns count="8">
    <tableColumn id="1" xr3:uid="{0ADA0ED9-A6F8-4631-A7C0-C138C10C9081}" name="Fiscal Year" dataDxfId="176"/>
    <tableColumn id="2" xr3:uid="{07E8BB06-6866-4DE1-BDB3-4F4CF5F1B45B}" name="Written Representations" dataDxfId="175"/>
    <tableColumn id="3" xr3:uid="{BFBB46CF-8002-4C48-B2EC-EEF3D44980DC}" name="Hearings" dataDxfId="174"/>
    <tableColumn id="4" xr3:uid="{2CC573D9-2A06-47A1-8DBB-8510F9DA8827}" name="Inquiries" dataDxfId="173"/>
    <tableColumn id="5" xr3:uid="{52F735E8-B33F-4EBE-A434-D94AB458AEF2}" name="Total" dataDxfId="172">
      <calculatedColumnFormula>SUM(B15:D15)</calculatedColumnFormula>
    </tableColumn>
    <tableColumn id="7" xr3:uid="{31EAA8CE-3FB1-490C-9236-B223A854CC4B}" name="% Written Representations" dataDxfId="171">
      <calculatedColumnFormula>B15/$E15*100%</calculatedColumnFormula>
    </tableColumn>
    <tableColumn id="8" xr3:uid="{FF8D2F2A-175C-41C3-8073-F9BCBD340504}" name="% Hearings" dataDxfId="170">
      <calculatedColumnFormula>C15/$E15*100%</calculatedColumnFormula>
    </tableColumn>
    <tableColumn id="9" xr3:uid="{1DFD3D47-E299-4E34-A77B-8B824822BA05}" name="% Inquiries" dataDxfId="169">
      <calculatedColumnFormula>D15/$E15*100%</calculatedColumnFormula>
    </tableColumn>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C9EFF8F-9CB1-4F70-8D45-86448853FA71}" name="Table6" displayName="Table6" ref="A14:I72" totalsRowShown="0" headerRowDxfId="168" dataDxfId="167">
  <tableColumns count="9">
    <tableColumn id="1" xr3:uid="{442DEB46-9EB9-41F1-BD9A-21D427B0A574}" name="Quarter" dataDxfId="166"/>
    <tableColumn id="2" xr3:uid="{CAF2EEAF-AC2E-4AB2-9DD2-A88F3B890CA4}" name="Year" dataDxfId="165"/>
    <tableColumn id="5" xr3:uid="{D6E18B83-FC47-4684-89E1-C913B3ABF528}" name="Written Representations" dataDxfId="164"/>
    <tableColumn id="6" xr3:uid="{90E80FCA-1455-436E-8206-FAC2A35F3B50}" name="Hearings" dataDxfId="163"/>
    <tableColumn id="7" xr3:uid="{4BF4CE69-48EB-40C4-854D-20FE98C107A0}" name="Inquiries" dataDxfId="162"/>
    <tableColumn id="8" xr3:uid="{DB0822B8-30AF-4D57-B1A0-B6F3966F04AF}" name="Total" dataDxfId="161">
      <calculatedColumnFormula>SUM(C15:E15)</calculatedColumnFormula>
    </tableColumn>
    <tableColumn id="10" xr3:uid="{10CC6591-18A1-457F-824A-88EF460DDEF7}" name="% Written Representations" dataDxfId="160">
      <calculatedColumnFormula>C15/$F15*100%</calculatedColumnFormula>
    </tableColumn>
    <tableColumn id="11" xr3:uid="{4F0CB84A-5134-442E-B3B7-DD612B7A30F6}" name="% Hearings" dataDxfId="159">
      <calculatedColumnFormula>D15/$F15*100%</calculatedColumnFormula>
    </tableColumn>
    <tableColumn id="12" xr3:uid="{A6DA22AE-E740-411E-8841-5AAC1F4516AC}" name="% Inquiries" dataDxfId="158">
      <calculatedColumnFormula>E15/$F15*100%</calculatedColumnFormula>
    </tableColumn>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44C919-AF77-46C0-B651-362CAD363D99}" name="Table7" displayName="Table7" ref="A17:J31" totalsRowShown="0" headerRowDxfId="157" dataDxfId="156">
  <tableColumns count="10">
    <tableColumn id="1" xr3:uid="{A33A821F-7D2B-4977-A63F-4BAEE46C56F6}" name="Fiscal Year" dataDxfId="155"/>
    <tableColumn id="2" xr3:uid="{23F5343B-AAAB-4BA8-8EBF-D82E519EDAF4}" name="Total Decided" dataDxfId="154"/>
    <tableColumn id="3" xr3:uid="{EEBE4A5D-6A74-4EA9-8A78-35E5F3F8751E}" name="Notice Upheld" dataDxfId="153"/>
    <tableColumn id="4" xr3:uid="{3C6CC9EC-80D1-4E48-97EA-E1C2BDBE0107}" name="Notice Varied" dataDxfId="152"/>
    <tableColumn id="5" xr3:uid="{157F77F9-57F9-4136-8DC0-B972F38C4426}" name="Notice Quashed" dataDxfId="151"/>
    <tableColumn id="6" xr3:uid="{4E44408F-DB8C-43E0-BDB1-C7FAE64863EB}" name="Planning Permission Granted3" dataDxfId="150"/>
    <tableColumn id="8" xr3:uid="{53109EEE-99C1-40B0-99DD-0328D7E64379}" name="% Notice Upheld" dataDxfId="149">
      <calculatedColumnFormula>C18/$B18*100%</calculatedColumnFormula>
    </tableColumn>
    <tableColumn id="9" xr3:uid="{654D59B8-919F-458A-B8F8-47BDCC52D32D}" name="% Notice Varied" dataDxfId="148">
      <calculatedColumnFormula>D18/$B18*100%</calculatedColumnFormula>
    </tableColumn>
    <tableColumn id="10" xr3:uid="{80BA10C1-C5CB-4F38-9A34-72CB6463521B}" name="% Notice Quashed" dataDxfId="147">
      <calculatedColumnFormula>E18/$B18*100%</calculatedColumnFormula>
    </tableColumn>
    <tableColumn id="11" xr3:uid="{A0EFBC73-331B-4EDF-838B-B29545EED8D0}" name="% Planning Permission Granted3" dataDxfId="146">
      <calculatedColumnFormula>F18/$B18*100%</calculatedColumnFormula>
    </tableColumn>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6169D75-2A33-420E-AAFE-23934C1F1295}" name="Table8" displayName="Table8" ref="A17:K75" totalsRowShown="0" headerRowDxfId="145" dataDxfId="144">
  <tableColumns count="11">
    <tableColumn id="1" xr3:uid="{BA89711B-09D6-4A3C-BBAB-77806F679FD9}" name="Quarter" dataDxfId="143"/>
    <tableColumn id="2" xr3:uid="{B665CD1D-54FA-4358-9323-D57DA1030820}" name="Year" dataDxfId="142"/>
    <tableColumn id="3" xr3:uid="{88399421-C808-4C4B-B817-B8B7E6B095F2}" name="Total Decided" dataDxfId="141"/>
    <tableColumn id="4" xr3:uid="{A8FE65AD-0659-44E1-8E62-33886618D352}" name="Notice Upheld" dataDxfId="140"/>
    <tableColumn id="5" xr3:uid="{8BA04F89-A0D1-4F1C-8F5D-CD2D7CACD240}" name="Notice Varied" dataDxfId="139"/>
    <tableColumn id="6" xr3:uid="{10F31C1A-8D0D-4820-AB86-AC0154BDBDEB}" name="Notice Quashed" dataDxfId="138"/>
    <tableColumn id="7" xr3:uid="{A31A7292-E3DC-4C32-A1CA-7D56B2886A9D}" name="Planning Permission Granted3" dataDxfId="137"/>
    <tableColumn id="8" xr3:uid="{BF855F3F-1078-4E23-93CE-B631449ED0D2}" name="% Notice Upheld" dataDxfId="136">
      <calculatedColumnFormula>D18/$C18*100%</calculatedColumnFormula>
    </tableColumn>
    <tableColumn id="9" xr3:uid="{D49C6559-5624-4CD4-99C4-44CE9D09EC0E}" name="% Notice Varied" dataDxfId="135">
      <calculatedColumnFormula>E18/$C18*100%</calculatedColumnFormula>
    </tableColumn>
    <tableColumn id="10" xr3:uid="{FFF06230-74BD-4AA4-8960-C422B8461C95}" name="% Notice Quashed" dataDxfId="134">
      <calculatedColumnFormula>F18/$C18*100%</calculatedColumnFormula>
    </tableColumn>
    <tableColumn id="11" xr3:uid="{C9968257-4B94-4E38-B1EE-8445BEB570C2}" name="% Planning Permission Granted3" dataDxfId="133">
      <calculatedColumnFormula>G18/$C18*100%</calculatedColumnFormula>
    </tableColumn>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7D957D8-E51F-45FE-AB5C-1898414A09E8}" name="Table9" displayName="Table9" ref="A13:I27" totalsRowShown="0" headerRowDxfId="132" dataDxfId="131">
  <tableColumns count="9">
    <tableColumn id="1" xr3:uid="{99BF02A6-7D8D-471B-AC3C-964DD4FB23D1}" name="Fiscal Year" dataDxfId="130"/>
    <tableColumn id="2" xr3:uid="{EF9F505F-0DCB-4EF1-AFDA-B0F9CA89AE8B}" name="s39 received" dataDxfId="129"/>
    <tableColumn id="3" xr3:uid="{C6D904D0-34DE-472F-B277-52EE55752C3E}" name="s39 decided" dataDxfId="128"/>
    <tableColumn id="4" xr3:uid="{5528202C-099B-4369-BA75-F737B87DD22D}" name="s39 notice upheld or varied" dataDxfId="127"/>
    <tableColumn id="5" xr3:uid="{B1607F51-41A1-40A3-80AF-D6822C6A4367}" name="quashed or granted as % of total decided" dataDxfId="126">
      <calculatedColumnFormula>SUM(C14-D14)/C14</calculatedColumnFormula>
    </tableColumn>
    <tableColumn id="6" xr3:uid="{28187112-E4B1-4C19-A9F9-A13040E142FE}" name="LDC received" dataDxfId="125"/>
    <tableColumn id="7" xr3:uid="{9F62A0ED-AC95-4F7F-B972-5966B194AFB9}" name="LDC decided" dataDxfId="124"/>
    <tableColumn id="8" xr3:uid="{530A7F50-C12E-4332-84BD-56642E322586}" name="LDC dismissed" dataDxfId="123"/>
    <tableColumn id="9" xr3:uid="{7806C27B-5EE1-4CE2-A2B0-883A05D95F41}" name="LDC allowed as % of total decided" dataDxfId="122">
      <calculatedColumnFormula>SUM(G14-H14)/G14</calculatedColumnFormula>
    </tableColumn>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62C1CD-48D5-4B32-9EB5-F2DBCAC7A49C}" name="Table28" displayName="Table28" ref="A14:N28" totalsRowShown="0" headerRowDxfId="121" dataDxfId="120">
  <tableColumns count="14">
    <tableColumn id="1" xr3:uid="{DFB65652-2C8D-406C-9199-26402748A601}" name="Fiscal Year" dataDxfId="119"/>
    <tableColumn id="2" xr3:uid="{07C8E966-8B05-4C33-A525-5ABED158A297}" name="Housing &amp; Planning CPOs" dataDxfId="118"/>
    <tableColumn id="4" xr3:uid="{421E5F7F-27CF-430C-BEA9-D3F40B68FE32}" name="Purchase Notice appeals " dataDxfId="117"/>
    <tableColumn id="6" xr3:uid="{7E29E606-005A-45D8-85AE-898AE87BB276}" name="Environmental appeals " dataDxfId="116"/>
    <tableColumn id="8" xr3:uid="{ECBB8DC5-248B-46BE-BF60-E1B033819B96}" name="High Hedge appeals " dataDxfId="115"/>
    <tableColumn id="10" xr3:uid="{2309B6A6-F6F6-47A5-8B8D-EC0CF387C4E6}" name="Tree Preservation Order appeals " dataDxfId="114"/>
    <tableColumn id="13" xr3:uid="{717FD8D9-0486-4E42-82B2-5322E2B7DA11}" name="Hedgerow appeals " dataDxfId="113"/>
    <tableColumn id="3" xr3:uid="{6051D4F9-2C45-4105-ACAB-88500B55894E}" name="Access Restriction appeals" dataDxfId="112"/>
    <tableColumn id="5" xr3:uid="{B0C1D5E7-2316-4C9A-8801-2500664E6CD2}" name="Transport " dataDxfId="111"/>
    <tableColumn id="7" xr3:uid="{B958B5C7-DB24-4144-A970-23E92FA4C1D6}" name="Commons related casework" dataDxfId="110"/>
    <tableColumn id="9" xr3:uid="{20ECCFA5-BF48-462C-AD52-33350DF3DC90}" name="Rights of Way &amp; Sch 14 " dataDxfId="109"/>
    <tableColumn id="11" xr3:uid="{8F1346C8-B49A-4D42-BA66-4FF907272633}" name="Marine &amp; Coastal Access " dataDxfId="108"/>
    <tableColumn id="12" xr3:uid="{0913FE25-8F08-4980-8578-1AE4F15D36FD}" name="Appeal Costs" dataDxfId="107"/>
    <tableColumn id="14" xr3:uid="{E99354A4-DB30-4B33-97F2-81AA82323FB0}" name="Community Infrastructure Levy" dataDxfId="106"/>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BD4FBD-D61A-4F7C-8C30-87D00EE97BEB}" name="Table284" displayName="Table284" ref="A14:N28" totalsRowShown="0" headerRowDxfId="105" dataDxfId="104">
  <tableColumns count="14">
    <tableColumn id="1" xr3:uid="{F0770EA6-C54E-42D2-A892-A7CF143DD67C}" name="Fiscaol Year" dataDxfId="103"/>
    <tableColumn id="2" xr3:uid="{FE3CC925-39C0-45DC-B9F8-0EF3F8EC77CF}" name="Housing &amp; Planning CPOs" dataDxfId="102"/>
    <tableColumn id="3" xr3:uid="{266BFB46-7F8C-4031-8D7B-7BD278F27FF9}" name="Purchase Notice appeals " dataDxfId="101"/>
    <tableColumn id="4" xr3:uid="{0C3C6D85-90ED-454F-B5A4-7597EC75A1E8}" name="Environmental appeals " dataDxfId="100"/>
    <tableColumn id="5" xr3:uid="{1D74496A-F67B-4800-BEB0-0B58E456D551}" name="High Hedge appeals " dataDxfId="99"/>
    <tableColumn id="6" xr3:uid="{284C1421-00EA-4D22-85F5-09350CA22825}" name="Tree Preservation Order appeals " dataDxfId="98"/>
    <tableColumn id="7" xr3:uid="{BF3D60B2-0D95-4BA4-B893-F81DF388A714}" name="Hedgerow appeals " dataDxfId="97"/>
    <tableColumn id="8" xr3:uid="{D67C4208-B09F-4767-A3AD-5B5AF8D0819D}" name="Access Restriction appeals" dataDxfId="96"/>
    <tableColumn id="9" xr3:uid="{741E8E81-6286-4B45-A00B-0799D8B40BF9}" name="Transport " dataDxfId="95"/>
    <tableColumn id="10" xr3:uid="{7E0020D2-669B-46A5-B86C-2A74AA06DDB7}" name="Commons related casework" dataDxfId="94"/>
    <tableColumn id="12" xr3:uid="{BD71DA9F-96A3-4575-A1AD-475B1B13537D}" name="Rights of Way &amp; Sch 14 " dataDxfId="93"/>
    <tableColumn id="13" xr3:uid="{97CA2C1C-0EA2-4210-9E35-E125778255FE}" name="Marine &amp; Coastal Access " dataDxfId="92"/>
    <tableColumn id="14" xr3:uid="{8CB26A20-C427-496F-BE22-3BEF8D1D1316}" name="Appeal Costs" dataDxfId="91"/>
    <tableColumn id="11" xr3:uid="{4146AA4B-17E9-46BF-A805-0750EE8335E2}" name="Community Infrastructure Levy" dataDxfId="9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EA9994B-5655-4B6E-B121-3628F4A95B0D}" name="Table23" displayName="Table23" ref="A13:O27" totalsRowShown="0" headerRowDxfId="449" dataDxfId="447" headerRowBorderDxfId="448">
  <tableColumns count="15">
    <tableColumn id="1" xr3:uid="{1A5129FA-F4F3-4205-941C-5E100A26A8EE}" name="Fiscal Year" dataDxfId="446"/>
    <tableColumn id="2" xr3:uid="{3C7CAE53-3652-4B86-8D7C-D95F46B19C9A}" name="Strategic Plans Submitted for Examination" dataDxfId="445"/>
    <tableColumn id="3" xr3:uid="{7F075872-6551-4433-840C-097ED52E4F80}" name="Site Allocation Plans Submitted for Examination" dataDxfId="444"/>
    <tableColumn id="4" xr3:uid="{9AFA8D16-13AB-4957-8722-BF026FB16841}" name="Development Management Policies Plans Submitted for Examination" dataDxfId="443"/>
    <tableColumn id="5" xr3:uid="{9C988813-C89E-4D80-A60A-C960DAC2D6C1}" name="Area Action Plans Submitted for Examination" dataDxfId="442"/>
    <tableColumn id="6" xr3:uid="{8396CC53-69F5-4264-A15D-DFCE36704630}" name="Minerals / Waste Plans Submitted for Examination" dataDxfId="441"/>
    <tableColumn id="7" xr3:uid="{8C484BCA-82B6-4EC2-86E6-16BC12EF437D}" name="Other Submitted for Examination" dataDxfId="440"/>
    <tableColumn id="8" xr3:uid="{375AA809-FFA6-4F41-85C9-6A4BAF11C35D}" name="Total Submitted for Examination" dataDxfId="439"/>
    <tableColumn id="9" xr3:uid="{92BC9264-53FC-4DBB-97B1-BA17E9FD4E22}" name="Strategic Plans Reports Issued" dataDxfId="438"/>
    <tableColumn id="10" xr3:uid="{F3549B3A-9665-42D5-B5A5-002FD3A98646}" name="Site Allocation Plans Reports Issued" dataDxfId="437"/>
    <tableColumn id="11" xr3:uid="{090CC202-1D25-4DD3-B247-BA6399AAEF3D}" name="Development Management Policies Plans Reports Issued" dataDxfId="436"/>
    <tableColumn id="12" xr3:uid="{FDABE124-7B15-45B9-A33F-AFF759508965}" name="Area Action Plans Reports Issued" dataDxfId="435"/>
    <tableColumn id="13" xr3:uid="{BBC31882-CCD9-4A85-AD0F-10A153EA858D}" name="Minerals / Waste Plans Reports Issued" dataDxfId="434"/>
    <tableColumn id="14" xr3:uid="{BBC1EC06-8237-4005-8FC7-9DE8EF14B59A}" name="Other Reports Issued" dataDxfId="433"/>
    <tableColumn id="15" xr3:uid="{039DCEF8-7132-4E8F-8A73-98B360D4BF09}" name="Total Reports Issued" dataDxfId="432"/>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A50C906-C74F-405C-8830-2EDF754C8FB0}" name="Table30" displayName="Table30" ref="A22:M219" totalsRowShown="0" headerRowDxfId="89" dataDxfId="88">
  <tableColumns count="13">
    <tableColumn id="1" xr3:uid="{74121DE9-35EB-45CA-8CBF-AF5BDBF0C230}" name="Local planning authority - shire district" dataDxfId="87"/>
    <tableColumn id="2" xr3:uid="{2F3B3AF8-F882-46F9-B186-F027706E8CDD}" name="s78 planning appeals number decided" dataDxfId="86"/>
    <tableColumn id="3" xr3:uid="{009EFB50-8903-4EEA-BB98-ACE143A9B60D}" name="s78 planning appeals number allowed" dataDxfId="85"/>
    <tableColumn id="4" xr3:uid="{A11BB502-7B99-4139-A2A8-20DCE074C11D}" name="s78 planning appeals split decision" dataDxfId="84"/>
    <tableColumn id="5" xr3:uid="{A8DAD6C6-1A65-4F59-A809-1E820F642BFA}" name="s78 planning appeals % allowed" dataDxfId="83">
      <calculatedColumnFormula>IF(B23=0,"-",C23/B23*100%)</calculatedColumnFormula>
    </tableColumn>
    <tableColumn id="6" xr3:uid="{48AD34F5-D5E1-4F35-87EC-451C6E266D50}" name="Householder appeals number decided" dataDxfId="82"/>
    <tableColumn id="7" xr3:uid="{98FB3471-48C7-4047-9390-9520023A7662}" name="Householder appeals number allowed" dataDxfId="81"/>
    <tableColumn id="8" xr3:uid="{C448883A-C1FA-4822-AC1E-5E792E03E4BC}" name="Householder appeals split decision" dataDxfId="80"/>
    <tableColumn id="9" xr3:uid="{0A0714ED-9B61-4F56-B459-143A15182971}" name="Householder appeals % allowed" dataDxfId="79">
      <calculatedColumnFormula>IF(F23=0,"-",G23/F23*100%)</calculatedColumnFormula>
    </tableColumn>
    <tableColumn id="10" xr3:uid="{6C98A05D-BA5B-4F21-A2B3-D1760DF2B639}" name="s174 enforcement notice appeals number decided" dataDxfId="78"/>
    <tableColumn id="11" xr3:uid="{A7DA347E-5C8A-4E80-B10D-921520D7E310}" name="s174 enforcement notice appeals notice upheld or varied" dataDxfId="77"/>
    <tableColumn id="12" xr3:uid="{1751144A-E154-44B7-9FAA-6310EF4185CF}" name="s174 enforcement notice appeals split decision" dataDxfId="76"/>
    <tableColumn id="13" xr3:uid="{B56276F3-3061-483A-A824-3C00E63F6E03}" name="s174 enforcement notice appeals % quashed or granted" dataDxfId="75">
      <calculatedColumnFormula>IF(J23=0,"-",(1-K23/J23)*100%)</calculatedColumnFormula>
    </tableColumn>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1843A79-330D-4B51-A915-E78C693BA4D3}" name="Table31" displayName="Table31" ref="A22:M58" totalsRowShown="0" headerRowDxfId="74" dataDxfId="73">
  <tableColumns count="13">
    <tableColumn id="1" xr3:uid="{48FCB0FE-5394-4E41-BD0D-FA1CB08D85C7}" name="Local planning authority - London Borough" dataDxfId="72"/>
    <tableColumn id="2" xr3:uid="{3C6E71E1-9EC6-4C2C-838A-136287539FA3}" name="s78 planning appeals number decided" dataDxfId="71"/>
    <tableColumn id="3" xr3:uid="{EBF11290-DE86-4C06-A515-50BBD510AFC0}" name="s78 planning appeals number allowed" dataDxfId="70"/>
    <tableColumn id="4" xr3:uid="{31C36265-0597-470F-9ABD-09CAFB3DB5A0}" name="s78 planning appeals split decision" dataDxfId="69"/>
    <tableColumn id="5" xr3:uid="{C6DDAD34-3641-4CF9-BD75-3BD9CACD938F}" name="s78 planning appeals % allowed" dataDxfId="68">
      <calculatedColumnFormula>IF(B23=0,"-",C23/B23*100%)</calculatedColumnFormula>
    </tableColumn>
    <tableColumn id="6" xr3:uid="{D2A8F490-A115-44B9-84B9-CA462ADBF091}" name="Householder appeals number decided" dataDxfId="67"/>
    <tableColumn id="7" xr3:uid="{A0B6933B-5B16-41A4-9E2D-CD8135BBABB1}" name="Householder appeals number allowed" dataDxfId="66"/>
    <tableColumn id="8" xr3:uid="{4B85FD5F-0E98-4F0D-9BD6-88CD5A1DF3DA}" name="Householder appeals split decision" dataDxfId="65"/>
    <tableColumn id="9" xr3:uid="{C66C1791-288B-4491-9F65-3BB860D2A1B2}" name="Householder appeals % allowed" dataDxfId="64">
      <calculatedColumnFormula>IF(F23=0,"-",G23/F23*100%)</calculatedColumnFormula>
    </tableColumn>
    <tableColumn id="10" xr3:uid="{4839264C-277D-4CDD-AA67-235AAAB08F4A}" name="s174 enforcement notice appeals number decided" dataDxfId="63"/>
    <tableColumn id="11" xr3:uid="{2F752D87-BCF4-45EA-BEBF-B37433F2D4A3}" name="s174 enforcement notice appeals notice upheld or varied" dataDxfId="62"/>
    <tableColumn id="12" xr3:uid="{15437741-9E8C-49B9-B039-EB501D449FF3}" name="s174 enforcement notice appeals split decision" dataDxfId="61"/>
    <tableColumn id="13" xr3:uid="{EA130E4A-BAAD-4FBF-B2DF-409CF57BD4AA}" name="s174 enforcement notice appeals % quashed or granted" dataDxfId="60">
      <calculatedColumnFormula>IF(J23=0,"-",(1-K23/J23)*100%)</calculatedColumnFormula>
    </tableColumn>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D5465FF-BAB8-4F23-9442-0B4623AC1F2D}" name="Table32" displayName="Table32" ref="A22:M58" totalsRowShown="0" headerRowDxfId="59" dataDxfId="58">
  <tableColumns count="13">
    <tableColumn id="1" xr3:uid="{B7D2FADC-9F46-45D2-BFEB-D068B8D1233C}" name="Local planning authority - Metropolitan District" dataDxfId="57"/>
    <tableColumn id="2" xr3:uid="{97CBCF7D-E8BA-4AC0-8091-941F9B5CBA51}" name="s78 planning appeals number decided" dataDxfId="56"/>
    <tableColumn id="3" xr3:uid="{8AE32D82-F84A-4FC8-8E35-A44D4A88BE59}" name="s78 planning appeals number allowed" dataDxfId="55"/>
    <tableColumn id="4" xr3:uid="{088F118B-F431-473A-AE01-6186EE31A0A7}" name="s78 planning appeals split decision" dataDxfId="54"/>
    <tableColumn id="5" xr3:uid="{2F300AEF-CDCD-42E6-8D4A-5C288119CA0C}" name="s78 planning appeals % allowed" dataDxfId="53">
      <calculatedColumnFormula>IF(B23=0,"-",C23/B23*100%)</calculatedColumnFormula>
    </tableColumn>
    <tableColumn id="6" xr3:uid="{B090BBB0-E566-4CF1-BEDD-CC83EC520699}" name="Householder appeals number decided" dataDxfId="52"/>
    <tableColumn id="7" xr3:uid="{734605C0-C11D-4A0B-8B0A-829962853176}" name="Householder appeals number allowed" dataDxfId="51"/>
    <tableColumn id="8" xr3:uid="{F7F3EB63-FA0F-4F89-B45A-BB616C44DB8C}" name="Householder appeals split decision" dataDxfId="50"/>
    <tableColumn id="9" xr3:uid="{9F6D6E0F-18EE-4C29-BFB6-805A9DE5CF8F}" name="Householder appeals % allowed" dataDxfId="49">
      <calculatedColumnFormula>IF(F23=0,"-",G23/F23*100%)</calculatedColumnFormula>
    </tableColumn>
    <tableColumn id="10" xr3:uid="{54ED2CBD-342F-4FB5-8B98-79E656D37DDD}" name="s174 enforcement notice appeals number decided" dataDxfId="48"/>
    <tableColumn id="11" xr3:uid="{53062508-5055-46C7-BA7E-E0AD4F1CE78E}" name="s174 enforcement notice appeals notice upheld or varied" dataDxfId="47"/>
    <tableColumn id="12" xr3:uid="{591A8C9F-D3CD-4008-BA80-880073481E83}" name="s174 enforcement notice appeals split decision" dataDxfId="46"/>
    <tableColumn id="13" xr3:uid="{039B67EA-BCFD-4AE7-A6AA-9BCFB3CA5EC8}" name="s174 enforcement notice appeals % quashed or granted" dataDxfId="45">
      <calculatedColumnFormula>IF(J23=0,"-",(1-K23/J23)*100%)</calculatedColumnFormula>
    </tableColumn>
  </tableColumns>
  <tableStyleInfo name="TableStyleLight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57AE5F4-7E11-4672-87DE-3C5788CEC4ED}" name="Table33" displayName="Table33" ref="A24:M87" totalsRowShown="0" headerRowDxfId="44" dataDxfId="43">
  <tableColumns count="13">
    <tableColumn id="1" xr3:uid="{9F61D080-C51E-4E2E-90DE-C789D5701FFA}" name="Local planning authority - Unitary Authority" dataDxfId="42"/>
    <tableColumn id="2" xr3:uid="{D9FCB74C-981F-4EE8-AA49-8AF9EFC83FB1}" name="s78 planning appeals number decided" dataDxfId="41"/>
    <tableColumn id="3" xr3:uid="{7CFF2614-77E7-4EAB-A25A-07B4ED559C6D}" name="s78 planning appeals number allowed" dataDxfId="40"/>
    <tableColumn id="4" xr3:uid="{A9E47D0B-4818-477A-B978-884ACEE77323}" name="s78 planning appeals split decision" dataDxfId="39"/>
    <tableColumn id="5" xr3:uid="{CEB3E271-954F-4DE4-92DD-68FCDBF996AC}" name="s78 planning appeals % allowed" dataDxfId="38">
      <calculatedColumnFormula>IF(B25=0,"-",C25/B25*100%)</calculatedColumnFormula>
    </tableColumn>
    <tableColumn id="6" xr3:uid="{26A1B922-7C89-455E-A2F9-EC27DD7DC897}" name="Householder appeals number decided" dataDxfId="37"/>
    <tableColumn id="7" xr3:uid="{89E8F133-388B-466D-B264-D5C620520EFB}" name="Householder appeals number allowed" dataDxfId="36"/>
    <tableColumn id="8" xr3:uid="{3F739017-60AE-497B-BB9E-06CF949C42DE}" name="Householder appeals split decision" dataDxfId="35"/>
    <tableColumn id="9" xr3:uid="{1026D193-590E-4DEE-9636-BCC1799165A7}" name="Householder appeals % allowed" dataDxfId="34">
      <calculatedColumnFormula>IF(F25=0,"-",G25/F25*100%)</calculatedColumnFormula>
    </tableColumn>
    <tableColumn id="10" xr3:uid="{E4C5A931-6AF7-4B5A-9AAB-AEE372B7259A}" name="s174 enforcement notice appeals number decided" dataDxfId="33"/>
    <tableColumn id="11" xr3:uid="{C2D26A21-73BF-43A3-BC64-73F65444980B}" name="s174 enforcement notice appeals notice upheld or varied" dataDxfId="32"/>
    <tableColumn id="12" xr3:uid="{D3CDB589-AA17-40B0-B9A9-DCCD3C8CEFCC}" name="s174 enforcement notice appeals split decision" dataDxfId="31"/>
    <tableColumn id="13" xr3:uid="{A52A3731-FD0D-4262-B817-21B4DD5D1008}" name="s174 enforcement notice appeals % quashed or granted" dataDxfId="30">
      <calculatedColumnFormula>IF(J25=0,"-",(1-K25/J25)*100%)</calculatedColumnFormula>
    </tableColumn>
  </tableColumns>
  <tableStyleInfo name="TableStyleLight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4338FF9-6AC2-4A8B-8CE9-FEC572353B85}" name="Table34" displayName="Table34" ref="A22:M32" totalsRowShown="0" headerRowDxfId="29" dataDxfId="28">
  <tableColumns count="13">
    <tableColumn id="1" xr3:uid="{95A4E225-CF9A-48E7-8A71-CFA3E712C6FA}" name="Local planning authority - National Parks" dataDxfId="27"/>
    <tableColumn id="2" xr3:uid="{75500309-A1ED-4468-9B3F-BF1C08ED9001}" name="s78 planning appeals number decided" dataDxfId="26"/>
    <tableColumn id="3" xr3:uid="{D796E3C0-27C3-4DEE-B5AB-63D19243C722}" name="s78 planning appeals number allowed" dataDxfId="25"/>
    <tableColumn id="4" xr3:uid="{805922E3-6592-44FD-AAB3-C2CEDAE43FD1}" name="s78 planning appeals split decision" dataDxfId="24"/>
    <tableColumn id="5" xr3:uid="{BBBB3508-CD9C-4542-A7A4-592890822FCB}" name="s78 planning appeals % allowed" dataDxfId="23">
      <calculatedColumnFormula>IF(B23=0,"-",C23/B23*100%)</calculatedColumnFormula>
    </tableColumn>
    <tableColumn id="6" xr3:uid="{05502E5B-C525-4457-AAFC-0A5B327A20CC}" name="Householder appeals number decided" dataDxfId="22"/>
    <tableColumn id="7" xr3:uid="{50B85BCC-CF56-4110-9940-34B6A692FF15}" name="Householder appeals number allowed" dataDxfId="21"/>
    <tableColumn id="8" xr3:uid="{E59BEC52-86EF-476A-ACFD-6B09FD944A63}" name="Householder appeals split decision" dataDxfId="20"/>
    <tableColumn id="9" xr3:uid="{7AC03EE7-213E-440D-95BA-94944A7BE78F}" name="Householder appeals % allowed" dataDxfId="19">
      <calculatedColumnFormula>IF(F23=0,"-",G23/F23*100%)</calculatedColumnFormula>
    </tableColumn>
    <tableColumn id="10" xr3:uid="{BE3E1316-4D33-4A42-941F-6BBD568D84C5}" name="s174 enforcement notice appeals number decided" dataDxfId="18"/>
    <tableColumn id="11" xr3:uid="{F5C68041-8A88-4A1F-97CA-8F6541513ED7}" name="s174 enforcement notice appeals notice upheld or varied" dataDxfId="17"/>
    <tableColumn id="12" xr3:uid="{D91FBEAC-A974-499C-BE2B-4A74BF05868C}" name="s174 enforcement notice appeals split decision" dataDxfId="16"/>
    <tableColumn id="13" xr3:uid="{937CCA65-12C7-4879-B7C1-82FF7C7F6548}" name="s174 enforcement notice appeals % quashed or granted" dataDxfId="15">
      <calculatedColumnFormula>IF(J23=0,"-",(1-K23/J23)*100%)</calculatedColumnFormula>
    </tableColumn>
  </tableColumns>
  <tableStyleInfo name="TableStyleLight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608B68B-1A66-43FE-A930-3610F77EACF7}" name="Table35" displayName="Table35" ref="A22:M49" totalsRowShown="0" headerRowDxfId="14" dataDxfId="13">
  <tableColumns count="13">
    <tableColumn id="1" xr3:uid="{D0606128-5E64-4996-8163-C712F8B3F72B}" name="Local planning authority - County council" dataDxfId="12"/>
    <tableColumn id="2" xr3:uid="{CDA30833-8606-456A-98FC-AC56CD22883C}" name="s78 planning appeals number decided" dataDxfId="11"/>
    <tableColumn id="3" xr3:uid="{1D6DE30E-1CA0-42AA-A732-4C774F186DB2}" name="s78 planning appeals number allowed" dataDxfId="10"/>
    <tableColumn id="4" xr3:uid="{631E9F27-EDC9-4AAF-898B-88F6A5BF04B8}" name="s78 planning appeals split decision" dataDxfId="9"/>
    <tableColumn id="5" xr3:uid="{740BDA60-BD6D-4C43-A680-831F5A77E850}" name="s78 planning appeals % allowed" dataDxfId="8">
      <calculatedColumnFormula>IF(B23=0,"-",C23/B23*100%)</calculatedColumnFormula>
    </tableColumn>
    <tableColumn id="6" xr3:uid="{EB662190-70BD-494A-9E90-CF97318FA030}" name="Householder appeals number decided" dataDxfId="7"/>
    <tableColumn id="7" xr3:uid="{6D3B40F4-649C-4932-8413-A5A3BDCE2E2C}" name="Householder appeals number allowed" dataDxfId="6"/>
    <tableColumn id="8" xr3:uid="{02EE2F60-8D99-48E7-A56A-802FD36BEF39}" name="Householder appeals split decision" dataDxfId="5"/>
    <tableColumn id="9" xr3:uid="{FE659A95-2AA7-412F-9EDA-A0EC771E80CF}" name="Householder appeals % allowed" dataDxfId="4">
      <calculatedColumnFormula>IF(F23=0,"-",G23/F23*100%)</calculatedColumnFormula>
    </tableColumn>
    <tableColumn id="10" xr3:uid="{446944CD-DD00-483E-8871-6E8792B3F655}" name="s174 enforcement notice appeals number decided" dataDxfId="3"/>
    <tableColumn id="11" xr3:uid="{2C2F4630-714F-41AA-B491-5B4DCD0C3D68}" name="s174 enforcement notice appeals notice upheld or varied" dataDxfId="2"/>
    <tableColumn id="12" xr3:uid="{C177FFE2-A986-47E4-9EB2-9D30945172C6}" name="s174 enforcement notice appeals split decision" dataDxfId="1"/>
    <tableColumn id="13" xr3:uid="{915521C0-CB5D-4DB0-8ED4-D6959EADE963}" name="s174 enforcement notice appeals % quashed or granted" dataDxfId="0">
      <calculatedColumnFormula>IF(J23=0,"-",(1-K23/J23)*100%)</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F01D4B4-AD1F-4454-819B-5AA68FCEC6BD}" name="Table24" displayName="Table24" ref="A13:P71" totalsRowShown="0" headerRowDxfId="431" dataDxfId="429" headerRowBorderDxfId="430" dataCellStyle="Normal_1.2 Development Plans_1">
  <tableColumns count="16">
    <tableColumn id="1" xr3:uid="{FBBDCB90-D589-41C4-8CDC-3000ED658382}" name="Quarter" dataDxfId="428"/>
    <tableColumn id="2" xr3:uid="{9C0358A6-6B05-4D01-AD8E-ED22CC27E0BD}" name="Year" dataDxfId="427"/>
    <tableColumn id="3" xr3:uid="{164ECA1D-0B4A-4515-925C-47DBDDF910F3}" name="Strategic Plans Submitted for Examination" dataDxfId="426" dataCellStyle="Normal_1.2 Development Plans_1"/>
    <tableColumn id="4" xr3:uid="{2D09D05C-C0A5-4399-855F-7AB77CD8C10A}" name="Site Allocation Plans Submitted for Examination" dataDxfId="425" dataCellStyle="Normal_1.2 Development Plans_1"/>
    <tableColumn id="5" xr3:uid="{FC6BC4CA-E718-4720-B451-222E1617D89E}" name="Development Management Policies Plans Submitted for Examination" dataDxfId="424" dataCellStyle="Normal_1.2 Development Plans_1"/>
    <tableColumn id="6" xr3:uid="{14721476-0249-48EB-9781-4F5177B7B9A2}" name="Area Action Plans Submitted for Examination" dataDxfId="423" dataCellStyle="Normal_1.2 Development Plans_1"/>
    <tableColumn id="7" xr3:uid="{127CAAF5-ABF9-4847-ACD4-52367DB76786}" name="Minerals / Waste Plans Submitted for Examination" dataDxfId="422" dataCellStyle="Normal_1.2 Development Plans_1"/>
    <tableColumn id="8" xr3:uid="{78748D47-5EB9-4C6A-AE3D-D9385A5D70AD}" name="Other Submitted for Examination" dataDxfId="421" dataCellStyle="Normal_1.2 Development Plans_1"/>
    <tableColumn id="9" xr3:uid="{87CE0413-1357-4EB7-BC3C-962222569535}" name="Total Submitted for Examination" dataDxfId="420">
      <calculatedColumnFormula>C14+D14+E14+F14+G14+H14</calculatedColumnFormula>
    </tableColumn>
    <tableColumn id="10" xr3:uid="{ACB1B393-D898-4316-AA7D-438223C1B5FF}" name="Strategic Plans Reports Issued" dataDxfId="419" dataCellStyle="Normal_1.2 Development Plans_1"/>
    <tableColumn id="11" xr3:uid="{884E24D4-5A1C-44F4-95BB-EC4F63CFE5E1}" name="Site Allocation Plans Reports Issued" dataDxfId="418" dataCellStyle="Normal_1.2 Development Plans_1"/>
    <tableColumn id="12" xr3:uid="{DA0E7642-CC9B-400F-9AB6-4447F9FF09ED}" name="Development Management Policies Plans Reports Issued" dataDxfId="417" dataCellStyle="Normal_1.2 Development Plans_1"/>
    <tableColumn id="13" xr3:uid="{4A2ACF94-7F52-4FFD-AEBB-274F21652658}" name="Area Action Plans Reports Issued" dataDxfId="416" dataCellStyle="Normal_1.2 Development Plans_1"/>
    <tableColumn id="14" xr3:uid="{369A6DB0-8BA7-4320-B7E8-E29993888808}" name="Minerals / Waste Plans Reports Issued" dataDxfId="415" dataCellStyle="Normal_1.2 Development Plans_1"/>
    <tableColumn id="15" xr3:uid="{32EE19C5-BB43-406C-869B-D4A74B187753}" name="Other Reports Issued" dataDxfId="414" dataCellStyle="Normal_1.2 Development Plans_1"/>
    <tableColumn id="16" xr3:uid="{25E15B47-90F7-4774-86C1-41494702874C}" name="Total Reports Issued" dataDxfId="413">
      <calculatedColumnFormula>J14+K14+L14+M14+N14+O14</calculatedColumnFormula>
    </tableColumn>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BA0BEF7-DE09-45BE-8BE8-E2C7FEF6CA9A}" name="Table12" displayName="Table12" ref="A13:C26" totalsRowShown="0" headerRowBorderDxfId="412">
  <tableColumns count="3">
    <tableColumn id="1" xr3:uid="{4FB76CA6-8192-4051-BA60-4A3DAEFF6634}" name="Fiscal Year" dataDxfId="411"/>
    <tableColumn id="2" xr3:uid="{5D13D66C-CB9F-4E1D-883F-579F9400156A}" name="Charging Schedules Submitted" dataDxfId="410"/>
    <tableColumn id="3" xr3:uid="{507E204E-C7CE-4978-BB80-5D8CCEDA375C}" name="Reports Issued" dataDxfId="409"/>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20B4E26-DF2C-42E6-84DA-6CDF771D05F9}" name="Table13" displayName="Table13" ref="A13:D67" totalsRowShown="0" headerRowDxfId="408" dataDxfId="406" headerRowBorderDxfId="407">
  <tableColumns count="4">
    <tableColumn id="1" xr3:uid="{225785F2-B86E-400D-A52A-208F0C9594A4}" name="Quarter" dataDxfId="405"/>
    <tableColumn id="2" xr3:uid="{CD621D1D-D8F7-4164-906B-D76C6E12794E}" name="Year" dataDxfId="404"/>
    <tableColumn id="3" xr3:uid="{0EACC70F-C255-490A-AE3A-45679D269E68}" name="Charging Schedules Submitted" dataDxfId="403"/>
    <tableColumn id="4" xr3:uid="{FFDE3A3C-7D73-4F38-ADBA-69CBA3F43B86}" name="Reports Issued" dataDxfId="402"/>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52D9506-D5E3-4DB8-A1AD-D94F698FCC3E}" name="Table14" displayName="Table14" ref="A19:H33" totalsRowShown="0" headerRowDxfId="401" dataDxfId="400">
  <tableColumns count="8">
    <tableColumn id="1" xr3:uid="{CEA9EE8A-6FDC-4881-B7CD-1FCE77C6F93E}" name="Fiscal Year" dataDxfId="399"/>
    <tableColumn id="2" xr3:uid="{855F99A3-D39B-4B3F-A145-CD42A503E4C8}" name="Called In Planning Applications Received1" dataDxfId="398"/>
    <tableColumn id="3" xr3:uid="{7DF35780-C516-4D08-B10F-C1E8F95FDCC6}" name="Called In Planning Applications Withdrawn3" dataDxfId="397"/>
    <tableColumn id="4" xr3:uid="{9F7E1E20-6CF7-482C-9D33-3307BFA37EE6}" name="Called In Planning Applications Reports Submitted4" dataDxfId="396"/>
    <tableColumn id="6" xr3:uid="{787C79D8-BFB3-4AF6-A649-9769F4E8F904}" name="Secretary of State Recovered s78 Appeals Received1" dataDxfId="395"/>
    <tableColumn id="7" xr3:uid="{0AFFB9B3-BA64-4B13-BBD3-4E924F2D5DE8}" name="Secretary of State Recovered s78 Appeals2" dataDxfId="394"/>
    <tableColumn id="8" xr3:uid="{4FD3249C-DEA6-40E4-A564-17689F4A68F7}" name="Secretary of State Recovered s78 Appeals Withdrawn3" dataDxfId="393"/>
    <tableColumn id="9" xr3:uid="{B73101A0-1521-4594-A474-3AA8161AB31C}" name="Secretary of State Recovered s78 Appeals Reports Submitted4" dataDxfId="39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19EA3B2-C71A-42E3-A9F6-DEF0746EB7A0}" name="Table15" displayName="Table15" ref="A19:I76" totalsRowShown="0" headerRowDxfId="391" dataDxfId="390">
  <tableColumns count="9">
    <tableColumn id="1" xr3:uid="{012515D9-5E4F-4DAD-BB69-11DBAA99323D}" name="Quarter" dataDxfId="389"/>
    <tableColumn id="2" xr3:uid="{417C751E-BE36-4054-B549-293A5380DDD5}" name="Year" dataDxfId="388"/>
    <tableColumn id="3" xr3:uid="{AD6DA336-BB57-4053-9B3E-6184BF21E557}" name="Called In Planning Applications Received1" dataDxfId="387"/>
    <tableColumn id="4" xr3:uid="{F59958CB-C31B-44EF-B850-506DBE65FFBC}" name="Called In Planning Applications Withdrawn3" dataDxfId="386"/>
    <tableColumn id="5" xr3:uid="{8D99D215-685F-418D-8DE8-7378EBA529CC}" name="Called In Planning Applications Reports Submitted4" dataDxfId="385"/>
    <tableColumn id="6" xr3:uid="{4A5FB2D8-8D95-4640-AAAA-289F4B48133C}" name="Secretary of State Recovered s78 Appeals Received1" dataDxfId="384"/>
    <tableColumn id="7" xr3:uid="{B96A43C5-1DF8-4438-B1BD-EECE1134F4B2}" name="Secretary of State Recovered s78 Appeals2" dataDxfId="383"/>
    <tableColumn id="8" xr3:uid="{5FC31375-FA8F-489F-BA16-498E92C3A19E}" name="Secretary of State Recovered s78 Appeals Withdrawn3" dataDxfId="382"/>
    <tableColumn id="9" xr3:uid="{530E1D56-0B93-48AF-A174-9BBC69A9654A}" name="Secretary of State Recovered s78 Appeals Reports Submitted4" dataDxfId="381"/>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585DDF8-90AF-41BA-82BC-2AD3431E3D0F}" name="Table16" displayName="Table16" ref="A14:H28" totalsRowShown="0" headerRowDxfId="380" dataDxfId="379">
  <tableColumns count="8">
    <tableColumn id="1" xr3:uid="{2BD92977-FAE9-411A-852A-E642FDD23736}" name="Fiscal Year" dataDxfId="378"/>
    <tableColumn id="2" xr3:uid="{293255A0-2439-4FA1-9914-6616548B95F8}" name="Written Representations" dataDxfId="377"/>
    <tableColumn id="3" xr3:uid="{EE4EF087-6CBE-426B-938F-BD9E581407C0}" name="Hearings" dataDxfId="376"/>
    <tableColumn id="4" xr3:uid="{9C80F9E7-AA4D-4F7F-9E25-BDE438BDC702}" name="Inquiries" dataDxfId="375"/>
    <tableColumn id="5" xr3:uid="{121AAFC5-3E89-4BE8-A180-86E5645F125D}" name="Total" dataDxfId="374">
      <calculatedColumnFormula>SUM(B15:D15)</calculatedColumnFormula>
    </tableColumn>
    <tableColumn id="7" xr3:uid="{1B47D568-2617-4F62-BCC4-28473F4D502F}" name="% Written Representations" dataDxfId="373">
      <calculatedColumnFormula>B15/$E15*100%</calculatedColumnFormula>
    </tableColumn>
    <tableColumn id="8" xr3:uid="{7D7C111D-E6A7-48CD-AC9F-0F1E5D921911}" name="% Hearings" dataDxfId="372">
      <calculatedColumnFormula>C15/$E15*100%</calculatedColumnFormula>
    </tableColumn>
    <tableColumn id="9" xr3:uid="{AC5AC392-C790-495F-BD59-FEFF7CC1979E}" name="% Inquiries" dataDxfId="371">
      <calculatedColumnFormula>D15/$E15*100%</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8.bin"/><Relationship Id="rId1" Type="http://schemas.openxmlformats.org/officeDocument/2006/relationships/hyperlink" Target="https://www.gov.uk/government/collections/planning-applications-called-in-decisions-and-recovered-appeals"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9.bin"/><Relationship Id="rId1" Type="http://schemas.openxmlformats.org/officeDocument/2006/relationships/hyperlink" Target="https://www.gov.uk/government/collections/planning-applications-called-in-decisions-and-recovered-appeals"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0.bin"/><Relationship Id="rId1" Type="http://schemas.openxmlformats.org/officeDocument/2006/relationships/hyperlink" Target="http://www.gov.uk/appeal-planning-decision"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1.bin"/><Relationship Id="rId1" Type="http://schemas.openxmlformats.org/officeDocument/2006/relationships/hyperlink" Target="https://www.gov.uk/appeal-planning-decision"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2.bin"/><Relationship Id="rId1" Type="http://schemas.openxmlformats.org/officeDocument/2006/relationships/hyperlink" Target="https://www.gov.uk/appeal-planning-decision"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3.bin"/><Relationship Id="rId1" Type="http://schemas.openxmlformats.org/officeDocument/2006/relationships/hyperlink" Target="https://www.gov.uk/appeal-planning-decision" TargetMode="External"/></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4.bin"/><Relationship Id="rId1" Type="http://schemas.openxmlformats.org/officeDocument/2006/relationships/hyperlink" Target="https://www.gov.uk/appeal-planning-decision" TargetMode="External"/></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5.bin"/><Relationship Id="rId1" Type="http://schemas.openxmlformats.org/officeDocument/2006/relationships/hyperlink" Target="https://www.gov.uk/appeal-planning-decision" TargetMode="External"/></Relationships>
</file>

<file path=xl/worksheets/_rels/sheet1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printerSettings" Target="../printerSettings/printerSettings16.bin"/><Relationship Id="rId1" Type="http://schemas.openxmlformats.org/officeDocument/2006/relationships/hyperlink" Target="https://www.gov.uk/appeal-planning-decision" TargetMode="External"/></Relationships>
</file>

<file path=xl/worksheets/_rels/sheet1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printerSettings" Target="../printerSettings/printerSettings17.bin"/><Relationship Id="rId1" Type="http://schemas.openxmlformats.org/officeDocument/2006/relationships/hyperlink" Target="https://www.gov.uk/appeal-planning-decision"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printerSettings" Target="../printerSettings/printerSettings18.bin"/><Relationship Id="rId1" Type="http://schemas.openxmlformats.org/officeDocument/2006/relationships/hyperlink" Target="https://www.gov.uk/appeal-planning-decision" TargetMode="External"/></Relationships>
</file>

<file path=xl/worksheets/_rels/sheet2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printerSettings" Target="../printerSettings/printerSettings19.bin"/><Relationship Id="rId1" Type="http://schemas.openxmlformats.org/officeDocument/2006/relationships/hyperlink" Target="https://www.gov.uk/appeal-planning-decision" TargetMode="External"/></Relationships>
</file>

<file path=xl/worksheets/_rels/sheet2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printerSettings" Target="../printerSettings/printerSettings20.bin"/><Relationship Id="rId1" Type="http://schemas.openxmlformats.org/officeDocument/2006/relationships/hyperlink" Target="https://www.gov.uk/appeal-householder-planning-decision" TargetMode="External"/></Relationships>
</file>

<file path=xl/worksheets/_rels/sheet23.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21.bin"/><Relationship Id="rId1" Type="http://schemas.openxmlformats.org/officeDocument/2006/relationships/hyperlink" Target="https://www.gov.uk/appeal-householder-planning-decision" TargetMode="External"/></Relationships>
</file>

<file path=xl/worksheets/_rels/sheet24.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22.bin"/><Relationship Id="rId1" Type="http://schemas.openxmlformats.org/officeDocument/2006/relationships/hyperlink" Target="https://www.gov.uk/appeal-minor-commercial-development-decision" TargetMode="External"/></Relationships>
</file>

<file path=xl/worksheets/_rels/sheet2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23.bin"/><Relationship Id="rId1" Type="http://schemas.openxmlformats.org/officeDocument/2006/relationships/hyperlink" Target="https://www.gov.uk/topic/planning-development/planning-permission-appeals" TargetMode="External"/></Relationships>
</file>

<file path=xl/worksheets/_rels/sheet26.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24.bin"/><Relationship Id="rId1" Type="http://schemas.openxmlformats.org/officeDocument/2006/relationships/hyperlink" Target="https://www.gov.uk/appeal-enforcement-notice" TargetMode="External"/></Relationships>
</file>

<file path=xl/worksheets/_rels/sheet27.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printerSettings" Target="../printerSettings/printerSettings25.bin"/><Relationship Id="rId1" Type="http://schemas.openxmlformats.org/officeDocument/2006/relationships/hyperlink" Target="https://www.gov.uk/appeal-enforcement-notice" TargetMode="External"/></Relationships>
</file>

<file path=xl/worksheets/_rels/sheet2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printerSettings" Target="../printerSettings/printerSettings26.bin"/><Relationship Id="rId1" Type="http://schemas.openxmlformats.org/officeDocument/2006/relationships/hyperlink" Target="https://www.gov.uk/appeal-enforcement-notice" TargetMode="External"/></Relationships>
</file>

<file path=xl/worksheets/_rels/sheet29.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printerSettings" Target="../printerSettings/printerSettings27.bin"/><Relationship Id="rId1" Type="http://schemas.openxmlformats.org/officeDocument/2006/relationships/hyperlink" Target="https://www.gov.uk/appeal-enforcement-noti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www.gov.uk/appeal-enforcement-notice" TargetMode="External"/><Relationship Id="rId1" Type="http://schemas.openxmlformats.org/officeDocument/2006/relationships/hyperlink" Target="https://www.gov.uk/appeal-lawful-development-certificate-decision" TargetMode="External"/><Relationship Id="rId4" Type="http://schemas.openxmlformats.org/officeDocument/2006/relationships/table" Target="../tables/table27.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infrastructure.planninginspectorate.gov.uk/"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infrastructure.planninginspectorate.gov.uk/"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s://www.gov.uk/guidance/local-plans"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gov.uk/guidance/local-plans"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gov.uk/guidance/community-infrastructure-levy-plan-examinations"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s://www.gov.uk/guidance/community-infrastructure-levy-plan-examin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
  <sheetViews>
    <sheetView workbookViewId="0">
      <selection activeCell="D21" sqref="D21"/>
    </sheetView>
  </sheetViews>
  <sheetFormatPr defaultRowHeight="13.5" x14ac:dyDescent="0.25"/>
  <sheetData>
    <row r="2" spans="2:2" x14ac:dyDescent="0.25">
      <c r="B2"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A3C0E-E7B7-4C45-A62B-D987BC948618}">
  <sheetPr>
    <tabColor theme="4" tint="0.39997558519241921"/>
  </sheetPr>
  <dimension ref="A1:H33"/>
  <sheetViews>
    <sheetView showGridLines="0" topLeftCell="A3" workbookViewId="0">
      <selection activeCell="F17" sqref="F17"/>
    </sheetView>
  </sheetViews>
  <sheetFormatPr defaultRowHeight="14" x14ac:dyDescent="0.3"/>
  <cols>
    <col min="1" max="1" width="9.5" style="4" customWidth="1"/>
    <col min="2" max="8" width="11.5" style="4" customWidth="1"/>
  </cols>
  <sheetData>
    <row r="1" spans="1:8" ht="15.5" x14ac:dyDescent="0.3">
      <c r="A1" s="1" t="s">
        <v>517</v>
      </c>
      <c r="B1" s="2" t="s">
        <v>518</v>
      </c>
      <c r="C1" s="3"/>
      <c r="D1" s="3"/>
      <c r="E1" s="3"/>
      <c r="F1" s="3"/>
      <c r="G1" s="3"/>
      <c r="H1" s="3"/>
    </row>
    <row r="2" spans="1:8" x14ac:dyDescent="0.3">
      <c r="A2" s="5" t="s">
        <v>28</v>
      </c>
      <c r="B2" s="6" t="s">
        <v>681</v>
      </c>
    </row>
    <row r="3" spans="1:8" x14ac:dyDescent="0.3">
      <c r="A3" s="5"/>
      <c r="B3" s="6"/>
    </row>
    <row r="4" spans="1:8" x14ac:dyDescent="0.3">
      <c r="A4" s="4" t="s">
        <v>40</v>
      </c>
    </row>
    <row r="5" spans="1:8" ht="14.5" x14ac:dyDescent="0.3">
      <c r="A5" s="4" t="s">
        <v>41</v>
      </c>
    </row>
    <row r="6" spans="1:8" ht="14.5" x14ac:dyDescent="0.3">
      <c r="A6" s="4" t="s">
        <v>656</v>
      </c>
    </row>
    <row r="7" spans="1:8" ht="14.5" x14ac:dyDescent="0.3">
      <c r="A7" s="4" t="s">
        <v>657</v>
      </c>
    </row>
    <row r="8" spans="1:8" ht="14.5" x14ac:dyDescent="0.3">
      <c r="A8" s="4" t="s">
        <v>658</v>
      </c>
    </row>
    <row r="9" spans="1:8" ht="13.5" x14ac:dyDescent="0.25">
      <c r="A9" s="80"/>
      <c r="B9" s="80"/>
      <c r="C9" s="80"/>
      <c r="D9" s="80"/>
      <c r="E9" s="80"/>
      <c r="F9" s="80"/>
      <c r="G9" s="80"/>
      <c r="H9" s="80"/>
    </row>
    <row r="10" spans="1:8" x14ac:dyDescent="0.3">
      <c r="A10" s="4" t="s">
        <v>42</v>
      </c>
      <c r="D10" s="9"/>
    </row>
    <row r="11" spans="1:8" x14ac:dyDescent="0.3">
      <c r="A11" s="4" t="s">
        <v>43</v>
      </c>
      <c r="D11" s="9"/>
    </row>
    <row r="12" spans="1:8" x14ac:dyDescent="0.3">
      <c r="A12" s="9" t="s">
        <v>44</v>
      </c>
      <c r="D12" s="9"/>
    </row>
    <row r="13" spans="1:8" x14ac:dyDescent="0.3">
      <c r="A13" s="4" t="s">
        <v>45</v>
      </c>
    </row>
    <row r="14" spans="1:8" x14ac:dyDescent="0.3">
      <c r="A14" s="4" t="s">
        <v>25</v>
      </c>
    </row>
    <row r="16" spans="1:8" x14ac:dyDescent="0.3">
      <c r="A16" s="4" t="s">
        <v>26</v>
      </c>
      <c r="B16" s="10">
        <v>45566</v>
      </c>
    </row>
    <row r="17" spans="1:8" x14ac:dyDescent="0.3">
      <c r="A17" s="4" t="s">
        <v>27</v>
      </c>
      <c r="B17" s="10">
        <v>45658</v>
      </c>
    </row>
    <row r="18" spans="1:8" ht="13.9" customHeight="1" x14ac:dyDescent="0.3"/>
    <row r="19" spans="1:8" ht="79.150000000000006" customHeight="1" x14ac:dyDescent="0.25">
      <c r="A19" s="49" t="s">
        <v>463</v>
      </c>
      <c r="B19" s="7" t="s">
        <v>514</v>
      </c>
      <c r="C19" s="7" t="s">
        <v>659</v>
      </c>
      <c r="D19" s="7" t="s">
        <v>660</v>
      </c>
      <c r="E19" s="7" t="s">
        <v>515</v>
      </c>
      <c r="F19" s="7" t="s">
        <v>661</v>
      </c>
      <c r="G19" s="7" t="s">
        <v>662</v>
      </c>
      <c r="H19" s="7" t="s">
        <v>516</v>
      </c>
    </row>
    <row r="20" spans="1:8" x14ac:dyDescent="0.3">
      <c r="A20" s="15" t="s">
        <v>30</v>
      </c>
      <c r="B20" s="39">
        <v>15</v>
      </c>
      <c r="C20" s="39">
        <v>3</v>
      </c>
      <c r="D20" s="39">
        <v>16</v>
      </c>
      <c r="E20" s="39">
        <v>77</v>
      </c>
      <c r="F20" s="39">
        <v>72</v>
      </c>
      <c r="G20" s="39">
        <v>15</v>
      </c>
      <c r="H20" s="39">
        <v>42</v>
      </c>
    </row>
    <row r="21" spans="1:8" x14ac:dyDescent="0.3">
      <c r="A21" s="15" t="s">
        <v>31</v>
      </c>
      <c r="B21" s="39">
        <v>7</v>
      </c>
      <c r="C21" s="39">
        <v>0</v>
      </c>
      <c r="D21" s="39">
        <v>10</v>
      </c>
      <c r="E21" s="39">
        <v>83</v>
      </c>
      <c r="F21" s="39">
        <v>60</v>
      </c>
      <c r="G21" s="39">
        <v>15</v>
      </c>
      <c r="H21" s="39">
        <v>50</v>
      </c>
    </row>
    <row r="22" spans="1:8" x14ac:dyDescent="0.3">
      <c r="A22" s="15" t="s">
        <v>8</v>
      </c>
      <c r="B22" s="39">
        <v>8</v>
      </c>
      <c r="C22" s="39">
        <v>3</v>
      </c>
      <c r="D22" s="39">
        <v>4</v>
      </c>
      <c r="E22" s="39">
        <v>138</v>
      </c>
      <c r="F22" s="39">
        <v>72</v>
      </c>
      <c r="G22" s="39">
        <v>8</v>
      </c>
      <c r="H22" s="39">
        <v>49</v>
      </c>
    </row>
    <row r="23" spans="1:8" x14ac:dyDescent="0.3">
      <c r="A23" s="15" t="s">
        <v>9</v>
      </c>
      <c r="B23" s="39">
        <v>19</v>
      </c>
      <c r="C23" s="39">
        <v>3</v>
      </c>
      <c r="D23" s="39">
        <v>11</v>
      </c>
      <c r="E23" s="39">
        <v>113</v>
      </c>
      <c r="F23" s="39">
        <v>163</v>
      </c>
      <c r="G23" s="39">
        <v>22</v>
      </c>
      <c r="H23" s="39">
        <v>91</v>
      </c>
    </row>
    <row r="24" spans="1:8" x14ac:dyDescent="0.3">
      <c r="A24" s="15" t="s">
        <v>10</v>
      </c>
      <c r="B24" s="39">
        <v>18</v>
      </c>
      <c r="C24" s="39">
        <v>5</v>
      </c>
      <c r="D24" s="39">
        <v>12</v>
      </c>
      <c r="E24" s="39">
        <v>99</v>
      </c>
      <c r="F24" s="39">
        <v>90</v>
      </c>
      <c r="G24" s="39">
        <v>19</v>
      </c>
      <c r="H24" s="39">
        <v>120</v>
      </c>
    </row>
    <row r="25" spans="1:8" x14ac:dyDescent="0.3">
      <c r="A25" s="15" t="s">
        <v>11</v>
      </c>
      <c r="B25" s="39">
        <v>22</v>
      </c>
      <c r="C25" s="39">
        <v>7</v>
      </c>
      <c r="D25" s="39">
        <v>8</v>
      </c>
      <c r="E25" s="39">
        <v>79</v>
      </c>
      <c r="F25" s="39">
        <v>82</v>
      </c>
      <c r="G25" s="39">
        <v>16</v>
      </c>
      <c r="H25" s="39">
        <v>62</v>
      </c>
    </row>
    <row r="26" spans="1:8" x14ac:dyDescent="0.3">
      <c r="A26" s="4" t="s">
        <v>12</v>
      </c>
      <c r="B26" s="39">
        <v>17</v>
      </c>
      <c r="C26" s="39">
        <v>5</v>
      </c>
      <c r="D26" s="39">
        <v>10</v>
      </c>
      <c r="E26" s="39">
        <v>42</v>
      </c>
      <c r="F26" s="39">
        <v>69</v>
      </c>
      <c r="G26" s="39">
        <v>6</v>
      </c>
      <c r="H26" s="39">
        <v>80</v>
      </c>
    </row>
    <row r="27" spans="1:8" x14ac:dyDescent="0.3">
      <c r="A27" s="4" t="s">
        <v>13</v>
      </c>
      <c r="B27" s="39">
        <v>15</v>
      </c>
      <c r="C27" s="39">
        <v>6</v>
      </c>
      <c r="D27" s="39">
        <v>16</v>
      </c>
      <c r="E27" s="39">
        <v>30</v>
      </c>
      <c r="F27" s="39">
        <v>32</v>
      </c>
      <c r="G27" s="39">
        <v>7</v>
      </c>
      <c r="H27" s="39">
        <v>50</v>
      </c>
    </row>
    <row r="28" spans="1:8" x14ac:dyDescent="0.3">
      <c r="A28" s="4" t="s">
        <v>14</v>
      </c>
      <c r="B28" s="39">
        <v>8</v>
      </c>
      <c r="C28" s="39">
        <v>3</v>
      </c>
      <c r="D28" s="39">
        <v>6</v>
      </c>
      <c r="E28" s="39">
        <v>19</v>
      </c>
      <c r="F28" s="39">
        <v>14</v>
      </c>
      <c r="G28" s="39">
        <v>7</v>
      </c>
      <c r="H28" s="39">
        <v>22</v>
      </c>
    </row>
    <row r="29" spans="1:8" x14ac:dyDescent="0.3">
      <c r="A29" s="4" t="s">
        <v>15</v>
      </c>
      <c r="B29" s="39">
        <v>6</v>
      </c>
      <c r="C29" s="39">
        <v>1</v>
      </c>
      <c r="D29" s="39">
        <v>6</v>
      </c>
      <c r="E29" s="39">
        <v>13</v>
      </c>
      <c r="F29" s="39">
        <v>20</v>
      </c>
      <c r="G29" s="39">
        <v>1</v>
      </c>
      <c r="H29" s="39">
        <v>17</v>
      </c>
    </row>
    <row r="30" spans="1:8" x14ac:dyDescent="0.3">
      <c r="A30" s="4" t="s">
        <v>640</v>
      </c>
      <c r="B30" s="39">
        <v>18</v>
      </c>
      <c r="C30" s="39">
        <v>2</v>
      </c>
      <c r="D30" s="39">
        <v>11</v>
      </c>
      <c r="E30" s="39">
        <v>9</v>
      </c>
      <c r="F30" s="39">
        <v>9</v>
      </c>
      <c r="G30" s="39">
        <v>1</v>
      </c>
      <c r="H30" s="39">
        <v>26</v>
      </c>
    </row>
    <row r="31" spans="1:8" x14ac:dyDescent="0.3">
      <c r="A31" s="15" t="s">
        <v>646</v>
      </c>
      <c r="B31" s="4">
        <v>37</v>
      </c>
      <c r="C31" s="4">
        <v>10</v>
      </c>
      <c r="D31" s="4">
        <v>10</v>
      </c>
      <c r="E31" s="4">
        <v>14</v>
      </c>
      <c r="F31" s="4">
        <v>7</v>
      </c>
      <c r="G31" s="4">
        <v>0</v>
      </c>
      <c r="H31" s="4">
        <v>12</v>
      </c>
    </row>
    <row r="32" spans="1:8" x14ac:dyDescent="0.3">
      <c r="A32" s="4" t="s">
        <v>682</v>
      </c>
      <c r="B32" s="4">
        <v>8</v>
      </c>
      <c r="C32" s="4">
        <v>2</v>
      </c>
      <c r="D32" s="4">
        <v>7</v>
      </c>
      <c r="E32" s="4">
        <v>16</v>
      </c>
      <c r="F32" s="4">
        <v>18</v>
      </c>
      <c r="G32" s="4">
        <v>0</v>
      </c>
      <c r="H32" s="4">
        <v>8</v>
      </c>
    </row>
    <row r="33" spans="1:8" x14ac:dyDescent="0.3">
      <c r="A33" s="4" t="s">
        <v>702</v>
      </c>
      <c r="B33" s="39">
        <v>8</v>
      </c>
      <c r="C33" s="39">
        <v>1</v>
      </c>
      <c r="D33" s="39">
        <v>5</v>
      </c>
      <c r="E33" s="39">
        <v>11</v>
      </c>
      <c r="F33" s="39">
        <v>14</v>
      </c>
      <c r="G33" s="39">
        <v>1</v>
      </c>
      <c r="H33" s="39">
        <v>19</v>
      </c>
    </row>
  </sheetData>
  <hyperlinks>
    <hyperlink ref="A12" r:id="rId1" display="https://www.gov.uk/government/collections/planning-applications-called-in-decisions-and-recovered-appeals" xr:uid="{9ED881CA-8553-489E-8EAB-B2D33B91C2BE}"/>
  </hyperlinks>
  <pageMargins left="0.7" right="0.7" top="0.75" bottom="0.75" header="0.3" footer="0.3"/>
  <pageSetup paperSize="9"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BD4A-3E3D-4429-9E5A-D40BCF95A84D}">
  <sheetPr>
    <tabColor theme="4" tint="0.39997558519241921"/>
  </sheetPr>
  <dimension ref="A1:I76"/>
  <sheetViews>
    <sheetView showGridLines="0" topLeftCell="A55" workbookViewId="0">
      <selection activeCell="D78" sqref="D78"/>
    </sheetView>
  </sheetViews>
  <sheetFormatPr defaultRowHeight="14" x14ac:dyDescent="0.3"/>
  <cols>
    <col min="1" max="1" width="8.140625" style="4" customWidth="1"/>
    <col min="2" max="2" width="7.7109375" style="4" customWidth="1"/>
    <col min="3" max="9" width="11.5" style="4" customWidth="1"/>
  </cols>
  <sheetData>
    <row r="1" spans="1:9" ht="15.5" x14ac:dyDescent="0.3">
      <c r="A1" s="1" t="s">
        <v>519</v>
      </c>
      <c r="B1" s="2" t="s">
        <v>520</v>
      </c>
      <c r="C1" s="3"/>
      <c r="D1" s="3"/>
      <c r="E1" s="3"/>
      <c r="F1" s="3"/>
      <c r="G1" s="3"/>
      <c r="H1" s="3"/>
      <c r="I1" s="3"/>
    </row>
    <row r="2" spans="1:9" x14ac:dyDescent="0.3">
      <c r="A2" s="5" t="s">
        <v>28</v>
      </c>
      <c r="B2" s="6" t="s">
        <v>703</v>
      </c>
    </row>
    <row r="3" spans="1:9" x14ac:dyDescent="0.3">
      <c r="A3" s="5"/>
      <c r="B3" s="6"/>
    </row>
    <row r="4" spans="1:9" x14ac:dyDescent="0.3">
      <c r="A4" s="4" t="s">
        <v>40</v>
      </c>
    </row>
    <row r="5" spans="1:9" ht="14.5" x14ac:dyDescent="0.3">
      <c r="A5" s="4" t="s">
        <v>41</v>
      </c>
    </row>
    <row r="6" spans="1:9" ht="14.5" x14ac:dyDescent="0.3">
      <c r="A6" s="4" t="s">
        <v>656</v>
      </c>
    </row>
    <row r="7" spans="1:9" ht="14.5" x14ac:dyDescent="0.3">
      <c r="A7" s="4" t="s">
        <v>657</v>
      </c>
    </row>
    <row r="8" spans="1:9" ht="14.5" x14ac:dyDescent="0.3">
      <c r="A8" s="4" t="s">
        <v>658</v>
      </c>
    </row>
    <row r="9" spans="1:9" ht="13.5" x14ac:dyDescent="0.25">
      <c r="A9" s="91"/>
      <c r="B9" s="91"/>
      <c r="C9" s="91"/>
      <c r="D9" s="91"/>
      <c r="E9" s="91"/>
      <c r="F9" s="91"/>
      <c r="G9" s="91"/>
      <c r="H9" s="91"/>
      <c r="I9" s="91"/>
    </row>
    <row r="10" spans="1:9" x14ac:dyDescent="0.3">
      <c r="A10" s="4" t="s">
        <v>42</v>
      </c>
      <c r="E10" s="9"/>
    </row>
    <row r="11" spans="1:9" x14ac:dyDescent="0.3">
      <c r="A11" s="4" t="s">
        <v>43</v>
      </c>
      <c r="E11" s="9"/>
    </row>
    <row r="12" spans="1:9" x14ac:dyDescent="0.3">
      <c r="A12" s="9" t="s">
        <v>44</v>
      </c>
      <c r="E12" s="9"/>
    </row>
    <row r="13" spans="1:9" x14ac:dyDescent="0.3">
      <c r="A13" s="4" t="s">
        <v>45</v>
      </c>
    </row>
    <row r="14" spans="1:9" x14ac:dyDescent="0.3">
      <c r="A14" s="4" t="s">
        <v>25</v>
      </c>
    </row>
    <row r="16" spans="1:9" x14ac:dyDescent="0.3">
      <c r="A16" s="4" t="s">
        <v>26</v>
      </c>
      <c r="B16" s="10">
        <v>45566</v>
      </c>
    </row>
    <row r="17" spans="1:9" x14ac:dyDescent="0.3">
      <c r="A17" s="4" t="s">
        <v>27</v>
      </c>
      <c r="B17" s="10">
        <v>45658</v>
      </c>
    </row>
    <row r="18" spans="1:9" ht="13.9" customHeight="1" x14ac:dyDescent="0.3"/>
    <row r="19" spans="1:9" ht="53.5" x14ac:dyDescent="0.25">
      <c r="A19" s="49" t="s">
        <v>482</v>
      </c>
      <c r="B19" s="49" t="s">
        <v>483</v>
      </c>
      <c r="C19" s="7" t="s">
        <v>514</v>
      </c>
      <c r="D19" s="7" t="s">
        <v>659</v>
      </c>
      <c r="E19" s="7" t="s">
        <v>660</v>
      </c>
      <c r="F19" s="7" t="s">
        <v>515</v>
      </c>
      <c r="G19" s="7" t="s">
        <v>661</v>
      </c>
      <c r="H19" s="7" t="s">
        <v>662</v>
      </c>
      <c r="I19" s="7" t="s">
        <v>516</v>
      </c>
    </row>
    <row r="20" spans="1:9" x14ac:dyDescent="0.3">
      <c r="A20" s="15" t="s">
        <v>16</v>
      </c>
      <c r="B20" s="35">
        <v>2010</v>
      </c>
      <c r="C20" s="52">
        <v>5</v>
      </c>
      <c r="D20" s="52">
        <v>1</v>
      </c>
      <c r="E20" s="52">
        <v>5</v>
      </c>
      <c r="F20" s="52">
        <v>19</v>
      </c>
      <c r="G20" s="52">
        <v>18</v>
      </c>
      <c r="H20" s="52">
        <v>4</v>
      </c>
      <c r="I20" s="52">
        <v>10</v>
      </c>
    </row>
    <row r="21" spans="1:9" x14ac:dyDescent="0.3">
      <c r="A21" s="15" t="s">
        <v>17</v>
      </c>
      <c r="B21" s="36">
        <v>2010</v>
      </c>
      <c r="C21" s="53">
        <v>6</v>
      </c>
      <c r="D21" s="52">
        <v>2</v>
      </c>
      <c r="E21" s="53">
        <v>7</v>
      </c>
      <c r="F21" s="53">
        <v>16</v>
      </c>
      <c r="G21" s="53">
        <v>17</v>
      </c>
      <c r="H21" s="53">
        <v>3</v>
      </c>
      <c r="I21" s="53">
        <v>7</v>
      </c>
    </row>
    <row r="22" spans="1:9" x14ac:dyDescent="0.3">
      <c r="A22" s="15" t="s">
        <v>18</v>
      </c>
      <c r="B22" s="36">
        <v>2010</v>
      </c>
      <c r="C22" s="53">
        <v>3</v>
      </c>
      <c r="D22" s="52">
        <v>0</v>
      </c>
      <c r="E22" s="53">
        <v>0</v>
      </c>
      <c r="F22" s="53">
        <v>26</v>
      </c>
      <c r="G22" s="53">
        <v>22</v>
      </c>
      <c r="H22" s="53">
        <v>4</v>
      </c>
      <c r="I22" s="53">
        <v>11</v>
      </c>
    </row>
    <row r="23" spans="1:9" x14ac:dyDescent="0.3">
      <c r="A23" s="15" t="s">
        <v>19</v>
      </c>
      <c r="B23" s="36">
        <v>2011</v>
      </c>
      <c r="C23" s="53">
        <v>1</v>
      </c>
      <c r="D23" s="52">
        <v>0</v>
      </c>
      <c r="E23" s="53">
        <v>4</v>
      </c>
      <c r="F23" s="53">
        <v>16</v>
      </c>
      <c r="G23" s="53">
        <v>15</v>
      </c>
      <c r="H23" s="53">
        <v>4</v>
      </c>
      <c r="I23" s="53">
        <v>14</v>
      </c>
    </row>
    <row r="24" spans="1:9" x14ac:dyDescent="0.3">
      <c r="A24" s="15" t="s">
        <v>16</v>
      </c>
      <c r="B24" s="36">
        <v>2011</v>
      </c>
      <c r="C24" s="53">
        <v>3</v>
      </c>
      <c r="D24" s="52">
        <v>0</v>
      </c>
      <c r="E24" s="53">
        <v>1</v>
      </c>
      <c r="F24" s="53">
        <v>24</v>
      </c>
      <c r="G24" s="53">
        <v>12</v>
      </c>
      <c r="H24" s="53">
        <v>2</v>
      </c>
      <c r="I24" s="53">
        <v>12</v>
      </c>
    </row>
    <row r="25" spans="1:9" x14ac:dyDescent="0.3">
      <c r="A25" s="15" t="s">
        <v>17</v>
      </c>
      <c r="B25" s="36">
        <v>2011</v>
      </c>
      <c r="C25" s="53">
        <v>2</v>
      </c>
      <c r="D25" s="52">
        <v>0</v>
      </c>
      <c r="E25" s="53">
        <v>1</v>
      </c>
      <c r="F25" s="53">
        <v>25</v>
      </c>
      <c r="G25" s="53">
        <v>17</v>
      </c>
      <c r="H25" s="53">
        <v>3</v>
      </c>
      <c r="I25" s="53">
        <v>14</v>
      </c>
    </row>
    <row r="26" spans="1:9" x14ac:dyDescent="0.3">
      <c r="A26" s="15" t="s">
        <v>18</v>
      </c>
      <c r="B26" s="36">
        <v>2011</v>
      </c>
      <c r="C26" s="53">
        <v>2</v>
      </c>
      <c r="D26" s="52">
        <v>0</v>
      </c>
      <c r="E26" s="53">
        <v>3</v>
      </c>
      <c r="F26" s="53">
        <v>15</v>
      </c>
      <c r="G26" s="53">
        <v>14</v>
      </c>
      <c r="H26" s="53">
        <v>3</v>
      </c>
      <c r="I26" s="53">
        <v>8</v>
      </c>
    </row>
    <row r="27" spans="1:9" x14ac:dyDescent="0.3">
      <c r="A27" s="15" t="s">
        <v>19</v>
      </c>
      <c r="B27" s="36">
        <v>2012</v>
      </c>
      <c r="C27" s="53">
        <v>0</v>
      </c>
      <c r="D27" s="52">
        <v>0</v>
      </c>
      <c r="E27" s="53">
        <v>5</v>
      </c>
      <c r="F27" s="53">
        <v>19</v>
      </c>
      <c r="G27" s="53">
        <v>17</v>
      </c>
      <c r="H27" s="53">
        <v>7</v>
      </c>
      <c r="I27" s="53">
        <v>16</v>
      </c>
    </row>
    <row r="28" spans="1:9" x14ac:dyDescent="0.3">
      <c r="A28" s="15" t="s">
        <v>16</v>
      </c>
      <c r="B28" s="36">
        <v>2012</v>
      </c>
      <c r="C28" s="53">
        <v>1</v>
      </c>
      <c r="D28" s="52">
        <v>0</v>
      </c>
      <c r="E28" s="53">
        <v>3</v>
      </c>
      <c r="F28" s="53">
        <v>20</v>
      </c>
      <c r="G28" s="53">
        <v>11</v>
      </c>
      <c r="H28" s="53">
        <v>2</v>
      </c>
      <c r="I28" s="53">
        <v>4</v>
      </c>
    </row>
    <row r="29" spans="1:9" x14ac:dyDescent="0.3">
      <c r="A29" s="15" t="s">
        <v>17</v>
      </c>
      <c r="B29" s="36">
        <v>2012</v>
      </c>
      <c r="C29" s="53">
        <v>2</v>
      </c>
      <c r="D29" s="52">
        <v>0</v>
      </c>
      <c r="E29" s="53">
        <v>0</v>
      </c>
      <c r="F29" s="53">
        <v>40</v>
      </c>
      <c r="G29" s="53">
        <v>18</v>
      </c>
      <c r="H29" s="53">
        <v>4</v>
      </c>
      <c r="I29" s="53">
        <v>19</v>
      </c>
    </row>
    <row r="30" spans="1:9" x14ac:dyDescent="0.3">
      <c r="A30" s="15" t="s">
        <v>18</v>
      </c>
      <c r="B30" s="36">
        <v>2012</v>
      </c>
      <c r="C30" s="53">
        <v>2</v>
      </c>
      <c r="D30" s="52">
        <v>3</v>
      </c>
      <c r="E30" s="53">
        <v>0</v>
      </c>
      <c r="F30" s="53">
        <v>42</v>
      </c>
      <c r="G30" s="53">
        <v>19</v>
      </c>
      <c r="H30" s="53">
        <v>1</v>
      </c>
      <c r="I30" s="53">
        <v>19</v>
      </c>
    </row>
    <row r="31" spans="1:9" x14ac:dyDescent="0.3">
      <c r="A31" s="15" t="s">
        <v>19</v>
      </c>
      <c r="B31" s="36">
        <v>2013</v>
      </c>
      <c r="C31" s="53">
        <v>3</v>
      </c>
      <c r="D31" s="52">
        <v>0</v>
      </c>
      <c r="E31" s="53">
        <v>1</v>
      </c>
      <c r="F31" s="53">
        <v>36</v>
      </c>
      <c r="G31" s="53">
        <v>24</v>
      </c>
      <c r="H31" s="53">
        <v>1</v>
      </c>
      <c r="I31" s="53">
        <v>7</v>
      </c>
    </row>
    <row r="32" spans="1:9" x14ac:dyDescent="0.3">
      <c r="A32" s="15" t="s">
        <v>16</v>
      </c>
      <c r="B32" s="36">
        <v>2013</v>
      </c>
      <c r="C32" s="53">
        <v>0</v>
      </c>
      <c r="D32" s="52">
        <v>0</v>
      </c>
      <c r="E32" s="53">
        <v>1</v>
      </c>
      <c r="F32" s="53">
        <v>35</v>
      </c>
      <c r="G32" s="53">
        <v>38</v>
      </c>
      <c r="H32" s="53">
        <v>6</v>
      </c>
      <c r="I32" s="53">
        <v>16</v>
      </c>
    </row>
    <row r="33" spans="1:9" x14ac:dyDescent="0.3">
      <c r="A33" s="15" t="s">
        <v>17</v>
      </c>
      <c r="B33" s="36">
        <v>2013</v>
      </c>
      <c r="C33" s="53">
        <v>10</v>
      </c>
      <c r="D33" s="52">
        <v>0</v>
      </c>
      <c r="E33" s="53">
        <v>1</v>
      </c>
      <c r="F33" s="53">
        <v>31</v>
      </c>
      <c r="G33" s="53">
        <v>41</v>
      </c>
      <c r="H33" s="53">
        <v>6</v>
      </c>
      <c r="I33" s="53">
        <v>24</v>
      </c>
    </row>
    <row r="34" spans="1:9" x14ac:dyDescent="0.3">
      <c r="A34" s="15" t="s">
        <v>18</v>
      </c>
      <c r="B34" s="36">
        <v>2013</v>
      </c>
      <c r="C34" s="53">
        <v>4</v>
      </c>
      <c r="D34" s="52">
        <v>3</v>
      </c>
      <c r="E34" s="53">
        <v>3</v>
      </c>
      <c r="F34" s="53">
        <v>22</v>
      </c>
      <c r="G34" s="53">
        <v>53</v>
      </c>
      <c r="H34" s="53">
        <v>3</v>
      </c>
      <c r="I34" s="53">
        <v>27</v>
      </c>
    </row>
    <row r="35" spans="1:9" x14ac:dyDescent="0.3">
      <c r="A35" s="15" t="s">
        <v>19</v>
      </c>
      <c r="B35" s="36">
        <v>2014</v>
      </c>
      <c r="C35" s="53">
        <v>5</v>
      </c>
      <c r="D35" s="52">
        <v>0</v>
      </c>
      <c r="E35" s="53">
        <v>6</v>
      </c>
      <c r="F35" s="53">
        <v>25</v>
      </c>
      <c r="G35" s="53">
        <v>31</v>
      </c>
      <c r="H35" s="53">
        <v>7</v>
      </c>
      <c r="I35" s="53">
        <v>24</v>
      </c>
    </row>
    <row r="36" spans="1:9" x14ac:dyDescent="0.3">
      <c r="A36" s="15" t="s">
        <v>16</v>
      </c>
      <c r="B36" s="36">
        <v>2014</v>
      </c>
      <c r="C36" s="53">
        <v>5</v>
      </c>
      <c r="D36" s="52">
        <v>2</v>
      </c>
      <c r="E36" s="53">
        <v>2</v>
      </c>
      <c r="F36" s="53">
        <v>27</v>
      </c>
      <c r="G36" s="53">
        <v>28</v>
      </c>
      <c r="H36" s="53">
        <v>3</v>
      </c>
      <c r="I36" s="53">
        <v>30</v>
      </c>
    </row>
    <row r="37" spans="1:9" x14ac:dyDescent="0.3">
      <c r="A37" s="15" t="s">
        <v>17</v>
      </c>
      <c r="B37" s="36">
        <v>2014</v>
      </c>
      <c r="C37" s="53">
        <v>2</v>
      </c>
      <c r="D37" s="52">
        <v>1</v>
      </c>
      <c r="E37" s="53">
        <v>0</v>
      </c>
      <c r="F37" s="53">
        <v>20</v>
      </c>
      <c r="G37" s="53">
        <v>14</v>
      </c>
      <c r="H37" s="53">
        <v>4</v>
      </c>
      <c r="I37" s="53">
        <v>26</v>
      </c>
    </row>
    <row r="38" spans="1:9" x14ac:dyDescent="0.3">
      <c r="A38" s="15" t="s">
        <v>18</v>
      </c>
      <c r="B38" s="36">
        <v>2014</v>
      </c>
      <c r="C38" s="53">
        <v>3</v>
      </c>
      <c r="D38" s="52">
        <v>1</v>
      </c>
      <c r="E38" s="53">
        <v>7</v>
      </c>
      <c r="F38" s="53">
        <v>27</v>
      </c>
      <c r="G38" s="53">
        <v>32</v>
      </c>
      <c r="H38" s="53">
        <v>7</v>
      </c>
      <c r="I38" s="53">
        <v>39</v>
      </c>
    </row>
    <row r="39" spans="1:9" x14ac:dyDescent="0.3">
      <c r="A39" s="15" t="s">
        <v>19</v>
      </c>
      <c r="B39" s="36">
        <v>2015</v>
      </c>
      <c r="C39" s="53">
        <v>8</v>
      </c>
      <c r="D39" s="52">
        <v>1</v>
      </c>
      <c r="E39" s="53">
        <v>3</v>
      </c>
      <c r="F39" s="53">
        <v>25</v>
      </c>
      <c r="G39" s="53">
        <v>16</v>
      </c>
      <c r="H39" s="53">
        <v>5</v>
      </c>
      <c r="I39" s="53">
        <v>25</v>
      </c>
    </row>
    <row r="40" spans="1:9" x14ac:dyDescent="0.3">
      <c r="A40" s="15" t="s">
        <v>16</v>
      </c>
      <c r="B40" s="36">
        <v>2015</v>
      </c>
      <c r="C40" s="53">
        <v>5</v>
      </c>
      <c r="D40" s="52">
        <v>3</v>
      </c>
      <c r="E40" s="53">
        <v>1</v>
      </c>
      <c r="F40" s="53">
        <v>27</v>
      </c>
      <c r="G40" s="53">
        <v>17</v>
      </c>
      <c r="H40" s="53">
        <v>2</v>
      </c>
      <c r="I40" s="53">
        <v>4</v>
      </c>
    </row>
    <row r="41" spans="1:9" x14ac:dyDescent="0.3">
      <c r="A41" s="15" t="s">
        <v>17</v>
      </c>
      <c r="B41" s="36">
        <v>2015</v>
      </c>
      <c r="C41" s="53">
        <v>3</v>
      </c>
      <c r="D41" s="52">
        <v>1</v>
      </c>
      <c r="E41" s="53">
        <v>0</v>
      </c>
      <c r="F41" s="53">
        <v>23</v>
      </c>
      <c r="G41" s="53">
        <v>24</v>
      </c>
      <c r="H41" s="53">
        <v>6</v>
      </c>
      <c r="I41" s="53">
        <v>12</v>
      </c>
    </row>
    <row r="42" spans="1:9" x14ac:dyDescent="0.3">
      <c r="A42" s="15" t="s">
        <v>18</v>
      </c>
      <c r="B42" s="50">
        <v>2015</v>
      </c>
      <c r="C42" s="39">
        <v>10</v>
      </c>
      <c r="D42" s="52">
        <v>3</v>
      </c>
      <c r="E42" s="39">
        <v>3</v>
      </c>
      <c r="F42" s="39">
        <v>17</v>
      </c>
      <c r="G42" s="39">
        <v>25</v>
      </c>
      <c r="H42" s="39">
        <v>5</v>
      </c>
      <c r="I42" s="39">
        <v>19</v>
      </c>
    </row>
    <row r="43" spans="1:9" x14ac:dyDescent="0.3">
      <c r="A43" s="15" t="s">
        <v>19</v>
      </c>
      <c r="B43" s="50">
        <v>2016</v>
      </c>
      <c r="C43" s="39">
        <v>4</v>
      </c>
      <c r="D43" s="52">
        <v>0</v>
      </c>
      <c r="E43" s="39">
        <v>4</v>
      </c>
      <c r="F43" s="39">
        <v>12</v>
      </c>
      <c r="G43" s="39">
        <v>16</v>
      </c>
      <c r="H43" s="39">
        <v>3</v>
      </c>
      <c r="I43" s="39">
        <v>27</v>
      </c>
    </row>
    <row r="44" spans="1:9" x14ac:dyDescent="0.3">
      <c r="A44" s="15" t="s">
        <v>16</v>
      </c>
      <c r="B44" s="50">
        <v>2016</v>
      </c>
      <c r="C44" s="39">
        <v>5</v>
      </c>
      <c r="D44" s="52">
        <v>2</v>
      </c>
      <c r="E44" s="39">
        <v>1</v>
      </c>
      <c r="F44" s="39">
        <v>16</v>
      </c>
      <c r="G44" s="39">
        <v>17</v>
      </c>
      <c r="H44" s="39">
        <v>1</v>
      </c>
      <c r="I44" s="39">
        <v>21</v>
      </c>
    </row>
    <row r="45" spans="1:9" x14ac:dyDescent="0.3">
      <c r="A45" s="15" t="s">
        <v>17</v>
      </c>
      <c r="B45" s="50">
        <v>2016</v>
      </c>
      <c r="C45" s="39">
        <v>3</v>
      </c>
      <c r="D45" s="52">
        <v>1</v>
      </c>
      <c r="E45" s="39">
        <v>5</v>
      </c>
      <c r="F45" s="39">
        <v>10</v>
      </c>
      <c r="G45" s="39">
        <v>28</v>
      </c>
      <c r="H45" s="39">
        <v>2</v>
      </c>
      <c r="I45" s="39">
        <v>19</v>
      </c>
    </row>
    <row r="46" spans="1:9" x14ac:dyDescent="0.3">
      <c r="A46" s="15" t="s">
        <v>18</v>
      </c>
      <c r="B46" s="50">
        <v>2016</v>
      </c>
      <c r="C46" s="39">
        <v>2</v>
      </c>
      <c r="D46" s="52">
        <v>0</v>
      </c>
      <c r="E46" s="39">
        <v>2</v>
      </c>
      <c r="F46" s="39">
        <v>9</v>
      </c>
      <c r="G46" s="39">
        <v>10</v>
      </c>
      <c r="H46" s="39">
        <v>2</v>
      </c>
      <c r="I46" s="39">
        <v>28</v>
      </c>
    </row>
    <row r="47" spans="1:9" x14ac:dyDescent="0.3">
      <c r="A47" s="15" t="s">
        <v>19</v>
      </c>
      <c r="B47" s="50">
        <v>2017</v>
      </c>
      <c r="C47" s="39">
        <v>7</v>
      </c>
      <c r="D47" s="52">
        <v>2</v>
      </c>
      <c r="E47" s="39">
        <v>2</v>
      </c>
      <c r="F47" s="39">
        <v>7</v>
      </c>
      <c r="G47" s="39">
        <v>14</v>
      </c>
      <c r="H47" s="39">
        <v>1</v>
      </c>
      <c r="I47" s="39">
        <v>12</v>
      </c>
    </row>
    <row r="48" spans="1:9" x14ac:dyDescent="0.3">
      <c r="A48" s="4" t="s">
        <v>16</v>
      </c>
      <c r="B48" s="50">
        <v>2017</v>
      </c>
      <c r="C48" s="39">
        <v>3</v>
      </c>
      <c r="D48" s="52">
        <v>3</v>
      </c>
      <c r="E48" s="39">
        <v>6</v>
      </c>
      <c r="F48" s="39">
        <v>7</v>
      </c>
      <c r="G48" s="39">
        <v>2</v>
      </c>
      <c r="H48" s="39">
        <v>4</v>
      </c>
      <c r="I48" s="39">
        <v>9</v>
      </c>
    </row>
    <row r="49" spans="1:9" x14ac:dyDescent="0.3">
      <c r="A49" s="4" t="s">
        <v>17</v>
      </c>
      <c r="B49" s="50">
        <v>2017</v>
      </c>
      <c r="C49" s="39">
        <v>7</v>
      </c>
      <c r="D49" s="52">
        <v>1</v>
      </c>
      <c r="E49" s="39">
        <v>2</v>
      </c>
      <c r="F49" s="39">
        <v>13</v>
      </c>
      <c r="G49" s="39">
        <v>12</v>
      </c>
      <c r="H49" s="39">
        <v>1</v>
      </c>
      <c r="I49" s="39">
        <v>20</v>
      </c>
    </row>
    <row r="50" spans="1:9" x14ac:dyDescent="0.3">
      <c r="A50" s="4" t="s">
        <v>18</v>
      </c>
      <c r="B50" s="50">
        <v>2017</v>
      </c>
      <c r="C50" s="39">
        <v>3</v>
      </c>
      <c r="D50" s="52">
        <v>1</v>
      </c>
      <c r="E50" s="39">
        <v>4</v>
      </c>
      <c r="F50" s="39">
        <v>6</v>
      </c>
      <c r="G50" s="39">
        <v>10</v>
      </c>
      <c r="H50" s="39">
        <v>2</v>
      </c>
      <c r="I50" s="39">
        <v>9</v>
      </c>
    </row>
    <row r="51" spans="1:9" x14ac:dyDescent="0.3">
      <c r="A51" s="4" t="s">
        <v>19</v>
      </c>
      <c r="B51" s="50">
        <v>2018</v>
      </c>
      <c r="C51" s="39">
        <v>2</v>
      </c>
      <c r="D51" s="52">
        <v>1</v>
      </c>
      <c r="E51" s="39">
        <v>4</v>
      </c>
      <c r="F51" s="39">
        <v>4</v>
      </c>
      <c r="G51" s="39">
        <v>8</v>
      </c>
      <c r="H51" s="39">
        <v>0</v>
      </c>
      <c r="I51" s="39">
        <v>12</v>
      </c>
    </row>
    <row r="52" spans="1:9" x14ac:dyDescent="0.3">
      <c r="A52" s="4" t="s">
        <v>16</v>
      </c>
      <c r="B52" s="50">
        <v>2018</v>
      </c>
      <c r="C52" s="39">
        <v>1</v>
      </c>
      <c r="D52" s="52">
        <v>3</v>
      </c>
      <c r="E52" s="39">
        <v>1</v>
      </c>
      <c r="F52" s="39">
        <v>5</v>
      </c>
      <c r="G52" s="39">
        <v>3</v>
      </c>
      <c r="H52" s="39">
        <v>2</v>
      </c>
      <c r="I52" s="39">
        <v>7</v>
      </c>
    </row>
    <row r="53" spans="1:9" x14ac:dyDescent="0.3">
      <c r="A53" s="4" t="s">
        <v>17</v>
      </c>
      <c r="B53" s="50">
        <v>2018</v>
      </c>
      <c r="C53" s="39">
        <v>2</v>
      </c>
      <c r="D53" s="52">
        <v>0</v>
      </c>
      <c r="E53" s="39">
        <v>1</v>
      </c>
      <c r="F53" s="39">
        <v>6</v>
      </c>
      <c r="G53" s="39">
        <v>7</v>
      </c>
      <c r="H53" s="39">
        <v>1</v>
      </c>
      <c r="I53" s="39">
        <v>6</v>
      </c>
    </row>
    <row r="54" spans="1:9" x14ac:dyDescent="0.3">
      <c r="A54" s="4" t="s">
        <v>18</v>
      </c>
      <c r="B54" s="50">
        <v>2018</v>
      </c>
      <c r="C54" s="39">
        <v>2</v>
      </c>
      <c r="D54" s="52">
        <v>0</v>
      </c>
      <c r="E54" s="39">
        <v>0</v>
      </c>
      <c r="F54" s="39">
        <v>2</v>
      </c>
      <c r="G54" s="39">
        <v>2</v>
      </c>
      <c r="H54" s="39">
        <v>3</v>
      </c>
      <c r="I54" s="39">
        <v>7</v>
      </c>
    </row>
    <row r="55" spans="1:9" x14ac:dyDescent="0.3">
      <c r="A55" s="4" t="s">
        <v>19</v>
      </c>
      <c r="B55" s="50">
        <v>2019</v>
      </c>
      <c r="C55" s="39">
        <v>3</v>
      </c>
      <c r="D55" s="52">
        <v>0</v>
      </c>
      <c r="E55" s="39">
        <v>4</v>
      </c>
      <c r="F55" s="39">
        <v>6</v>
      </c>
      <c r="G55" s="39">
        <v>2</v>
      </c>
      <c r="H55" s="39">
        <v>1</v>
      </c>
      <c r="I55" s="39">
        <v>2</v>
      </c>
    </row>
    <row r="56" spans="1:9" x14ac:dyDescent="0.3">
      <c r="A56" s="4" t="s">
        <v>16</v>
      </c>
      <c r="B56" s="50">
        <v>2019</v>
      </c>
      <c r="C56" s="39">
        <v>3</v>
      </c>
      <c r="D56" s="52">
        <v>0</v>
      </c>
      <c r="E56" s="39">
        <v>0</v>
      </c>
      <c r="F56" s="39">
        <v>1</v>
      </c>
      <c r="G56" s="39">
        <v>8</v>
      </c>
      <c r="H56" s="39">
        <v>0</v>
      </c>
      <c r="I56" s="39">
        <v>6</v>
      </c>
    </row>
    <row r="57" spans="1:9" x14ac:dyDescent="0.3">
      <c r="A57" s="4" t="s">
        <v>17</v>
      </c>
      <c r="B57" s="50">
        <v>2019</v>
      </c>
      <c r="C57" s="39">
        <v>0</v>
      </c>
      <c r="D57" s="52">
        <v>1</v>
      </c>
      <c r="E57" s="39">
        <v>3</v>
      </c>
      <c r="F57" s="39">
        <v>6</v>
      </c>
      <c r="G57" s="39">
        <v>6</v>
      </c>
      <c r="H57" s="39">
        <v>0</v>
      </c>
      <c r="I57" s="39">
        <v>4</v>
      </c>
    </row>
    <row r="58" spans="1:9" x14ac:dyDescent="0.3">
      <c r="A58" s="4" t="s">
        <v>18</v>
      </c>
      <c r="B58" s="50">
        <v>2019</v>
      </c>
      <c r="C58" s="39">
        <v>1</v>
      </c>
      <c r="D58" s="52">
        <v>0</v>
      </c>
      <c r="E58" s="39">
        <v>0</v>
      </c>
      <c r="F58" s="39">
        <v>1</v>
      </c>
      <c r="G58" s="39">
        <v>2</v>
      </c>
      <c r="H58" s="39">
        <v>1</v>
      </c>
      <c r="I58" s="39">
        <v>4</v>
      </c>
    </row>
    <row r="59" spans="1:9" x14ac:dyDescent="0.3">
      <c r="A59" s="4" t="s">
        <v>19</v>
      </c>
      <c r="B59" s="50">
        <v>2020</v>
      </c>
      <c r="C59" s="39">
        <v>2</v>
      </c>
      <c r="D59" s="52">
        <v>0</v>
      </c>
      <c r="E59" s="39">
        <v>3</v>
      </c>
      <c r="F59" s="39">
        <v>5</v>
      </c>
      <c r="G59" s="39">
        <v>4</v>
      </c>
      <c r="H59" s="39">
        <v>0</v>
      </c>
      <c r="I59" s="39">
        <v>3</v>
      </c>
    </row>
    <row r="60" spans="1:9" x14ac:dyDescent="0.3">
      <c r="A60" s="4" t="s">
        <v>16</v>
      </c>
      <c r="B60" s="50">
        <v>2020</v>
      </c>
      <c r="C60" s="39">
        <v>8</v>
      </c>
      <c r="D60" s="52">
        <v>1</v>
      </c>
      <c r="E60" s="39">
        <v>3</v>
      </c>
      <c r="F60" s="39">
        <v>1</v>
      </c>
      <c r="G60" s="39">
        <v>2</v>
      </c>
      <c r="H60" s="39">
        <v>0</v>
      </c>
      <c r="I60" s="39">
        <v>13</v>
      </c>
    </row>
    <row r="61" spans="1:9" x14ac:dyDescent="0.3">
      <c r="A61" s="4" t="s">
        <v>17</v>
      </c>
      <c r="B61" s="50">
        <v>2020</v>
      </c>
      <c r="C61" s="39">
        <v>1</v>
      </c>
      <c r="D61" s="52">
        <v>0</v>
      </c>
      <c r="E61" s="39">
        <v>1</v>
      </c>
      <c r="F61" s="39">
        <v>3</v>
      </c>
      <c r="G61" s="39">
        <v>2</v>
      </c>
      <c r="H61" s="39">
        <v>1</v>
      </c>
      <c r="I61" s="39">
        <v>6</v>
      </c>
    </row>
    <row r="62" spans="1:9" x14ac:dyDescent="0.3">
      <c r="A62" s="4" t="s">
        <v>18</v>
      </c>
      <c r="B62" s="50">
        <v>2020</v>
      </c>
      <c r="C62" s="39">
        <v>6</v>
      </c>
      <c r="D62" s="52">
        <v>0</v>
      </c>
      <c r="E62" s="39">
        <v>0</v>
      </c>
      <c r="F62" s="39">
        <v>4</v>
      </c>
      <c r="G62" s="39">
        <v>2</v>
      </c>
      <c r="H62" s="39">
        <v>0</v>
      </c>
      <c r="I62" s="39">
        <v>1</v>
      </c>
    </row>
    <row r="63" spans="1:9" x14ac:dyDescent="0.3">
      <c r="A63" s="4" t="s">
        <v>19</v>
      </c>
      <c r="B63" s="50">
        <v>2021</v>
      </c>
      <c r="C63" s="39">
        <v>3</v>
      </c>
      <c r="D63" s="52">
        <v>1</v>
      </c>
      <c r="E63" s="39">
        <v>7</v>
      </c>
      <c r="F63" s="39">
        <v>1</v>
      </c>
      <c r="G63" s="39">
        <v>3</v>
      </c>
      <c r="H63" s="39">
        <v>0</v>
      </c>
      <c r="I63" s="39">
        <v>6</v>
      </c>
    </row>
    <row r="64" spans="1:9" x14ac:dyDescent="0.3">
      <c r="A64" s="4" t="s">
        <v>16</v>
      </c>
      <c r="B64" s="50">
        <v>2021</v>
      </c>
      <c r="C64" s="39">
        <v>34</v>
      </c>
      <c r="D64" s="52">
        <v>0</v>
      </c>
      <c r="E64" s="39">
        <v>4</v>
      </c>
      <c r="F64" s="39">
        <v>0</v>
      </c>
      <c r="G64" s="39">
        <v>0</v>
      </c>
      <c r="H64" s="39">
        <v>0</v>
      </c>
      <c r="I64" s="39">
        <v>3</v>
      </c>
    </row>
    <row r="65" spans="1:9" x14ac:dyDescent="0.3">
      <c r="A65" s="4" t="s">
        <v>17</v>
      </c>
      <c r="B65" s="50">
        <v>2021</v>
      </c>
      <c r="C65" s="39">
        <v>0</v>
      </c>
      <c r="D65" s="52">
        <v>0</v>
      </c>
      <c r="E65" s="39">
        <v>0</v>
      </c>
      <c r="F65" s="39">
        <v>2</v>
      </c>
      <c r="G65" s="39">
        <v>0</v>
      </c>
      <c r="H65" s="39">
        <v>0</v>
      </c>
      <c r="I65" s="39">
        <v>0</v>
      </c>
    </row>
    <row r="66" spans="1:9" x14ac:dyDescent="0.3">
      <c r="A66" s="4" t="s">
        <v>18</v>
      </c>
      <c r="B66" s="50">
        <v>2021</v>
      </c>
      <c r="C66" s="39">
        <v>2</v>
      </c>
      <c r="D66" s="52">
        <v>0</v>
      </c>
      <c r="E66" s="39">
        <v>5</v>
      </c>
      <c r="F66" s="39">
        <v>3</v>
      </c>
      <c r="G66" s="39">
        <v>0</v>
      </c>
      <c r="H66" s="39">
        <v>0</v>
      </c>
      <c r="I66" s="39">
        <v>9</v>
      </c>
    </row>
    <row r="67" spans="1:9" x14ac:dyDescent="0.3">
      <c r="A67" s="4" t="s">
        <v>19</v>
      </c>
      <c r="B67" s="50">
        <v>2022</v>
      </c>
      <c r="C67" s="39">
        <v>1</v>
      </c>
      <c r="D67" s="52">
        <v>10</v>
      </c>
      <c r="E67" s="39">
        <v>1</v>
      </c>
      <c r="F67" s="39">
        <v>9</v>
      </c>
      <c r="G67" s="39">
        <v>7</v>
      </c>
      <c r="H67" s="39">
        <v>0</v>
      </c>
      <c r="I67" s="39">
        <v>0</v>
      </c>
    </row>
    <row r="68" spans="1:9" x14ac:dyDescent="0.3">
      <c r="A68" s="4" t="s">
        <v>16</v>
      </c>
      <c r="B68" s="50">
        <v>2022</v>
      </c>
      <c r="C68" s="39">
        <v>5</v>
      </c>
      <c r="D68" s="52">
        <v>2</v>
      </c>
      <c r="E68" s="39">
        <v>3</v>
      </c>
      <c r="F68" s="39">
        <v>3</v>
      </c>
      <c r="G68" s="39">
        <v>7</v>
      </c>
      <c r="H68" s="39">
        <v>0</v>
      </c>
      <c r="I68" s="39">
        <v>4</v>
      </c>
    </row>
    <row r="69" spans="1:9" x14ac:dyDescent="0.3">
      <c r="A69" s="4" t="s">
        <v>17</v>
      </c>
      <c r="B69" s="50">
        <v>2022</v>
      </c>
      <c r="C69" s="39">
        <v>2</v>
      </c>
      <c r="D69" s="39">
        <v>0</v>
      </c>
      <c r="E69" s="39">
        <v>0</v>
      </c>
      <c r="F69" s="39">
        <v>3</v>
      </c>
      <c r="G69" s="39">
        <v>3</v>
      </c>
      <c r="H69" s="39">
        <v>0</v>
      </c>
      <c r="I69" s="39">
        <v>1</v>
      </c>
    </row>
    <row r="70" spans="1:9" x14ac:dyDescent="0.3">
      <c r="A70" s="4" t="s">
        <v>18</v>
      </c>
      <c r="B70" s="50">
        <v>2022</v>
      </c>
      <c r="C70" s="39">
        <v>1</v>
      </c>
      <c r="D70" s="39">
        <v>0</v>
      </c>
      <c r="E70" s="39">
        <v>3</v>
      </c>
      <c r="F70" s="39">
        <v>7</v>
      </c>
      <c r="G70" s="39">
        <v>4</v>
      </c>
      <c r="H70" s="39">
        <v>0</v>
      </c>
      <c r="I70" s="39">
        <v>2</v>
      </c>
    </row>
    <row r="71" spans="1:9" x14ac:dyDescent="0.3">
      <c r="A71" s="4" t="s">
        <v>19</v>
      </c>
      <c r="B71" s="50">
        <v>2023</v>
      </c>
      <c r="C71" s="39">
        <v>0</v>
      </c>
      <c r="D71" s="39">
        <v>0</v>
      </c>
      <c r="E71" s="39">
        <v>1</v>
      </c>
      <c r="F71" s="39">
        <v>3</v>
      </c>
      <c r="G71" s="39">
        <v>4</v>
      </c>
      <c r="H71" s="39">
        <v>0</v>
      </c>
      <c r="I71" s="39">
        <v>1</v>
      </c>
    </row>
    <row r="72" spans="1:9" x14ac:dyDescent="0.3">
      <c r="A72" s="4" t="s">
        <v>16</v>
      </c>
      <c r="B72" s="50">
        <v>2023</v>
      </c>
      <c r="C72" s="39">
        <v>3</v>
      </c>
      <c r="D72" s="39">
        <v>0</v>
      </c>
      <c r="E72" s="39">
        <v>3</v>
      </c>
      <c r="F72" s="39">
        <v>0</v>
      </c>
      <c r="G72" s="39">
        <v>6</v>
      </c>
      <c r="H72" s="39">
        <v>0</v>
      </c>
      <c r="I72" s="39">
        <v>2</v>
      </c>
    </row>
    <row r="73" spans="1:9" ht="14.5" x14ac:dyDescent="0.3">
      <c r="A73" s="4" t="s">
        <v>20</v>
      </c>
      <c r="B73" s="50">
        <v>2023</v>
      </c>
      <c r="C73" s="39">
        <v>1</v>
      </c>
      <c r="D73" s="39">
        <v>0</v>
      </c>
      <c r="E73" s="39">
        <v>0</v>
      </c>
      <c r="F73" s="39">
        <v>3</v>
      </c>
      <c r="G73" s="39">
        <v>0</v>
      </c>
      <c r="H73" s="39">
        <v>1</v>
      </c>
      <c r="I73" s="39">
        <v>3</v>
      </c>
    </row>
    <row r="74" spans="1:9" ht="14.5" x14ac:dyDescent="0.3">
      <c r="A74" s="4" t="s">
        <v>21</v>
      </c>
      <c r="B74" s="50">
        <v>2023</v>
      </c>
      <c r="C74" s="39">
        <v>3</v>
      </c>
      <c r="D74" s="39">
        <v>0</v>
      </c>
      <c r="E74" s="39">
        <v>2</v>
      </c>
      <c r="F74" s="39">
        <v>6</v>
      </c>
      <c r="G74" s="39">
        <v>2</v>
      </c>
      <c r="H74" s="39">
        <v>0</v>
      </c>
      <c r="I74" s="39">
        <v>4</v>
      </c>
    </row>
    <row r="75" spans="1:9" ht="14.5" x14ac:dyDescent="0.3">
      <c r="A75" s="4" t="s">
        <v>22</v>
      </c>
      <c r="B75" s="50">
        <v>2024</v>
      </c>
      <c r="C75" s="39">
        <v>1</v>
      </c>
      <c r="D75" s="39">
        <v>1</v>
      </c>
      <c r="E75" s="39">
        <v>0</v>
      </c>
      <c r="F75" s="39">
        <v>2</v>
      </c>
      <c r="G75" s="39">
        <v>6</v>
      </c>
      <c r="H75" s="39">
        <v>0</v>
      </c>
      <c r="I75" s="39">
        <v>10</v>
      </c>
    </row>
    <row r="76" spans="1:9" ht="14.5" x14ac:dyDescent="0.3">
      <c r="A76" s="4" t="s">
        <v>23</v>
      </c>
      <c r="B76" s="50">
        <v>2024</v>
      </c>
      <c r="C76" s="39">
        <v>1</v>
      </c>
      <c r="D76" s="39">
        <v>0</v>
      </c>
      <c r="E76" s="39">
        <v>1</v>
      </c>
      <c r="F76" s="39">
        <v>2</v>
      </c>
      <c r="G76" s="39">
        <v>1</v>
      </c>
      <c r="H76" s="39">
        <v>0</v>
      </c>
      <c r="I76" s="39">
        <v>5</v>
      </c>
    </row>
  </sheetData>
  <mergeCells count="1">
    <mergeCell ref="A9:I9"/>
  </mergeCells>
  <hyperlinks>
    <hyperlink ref="A12" r:id="rId1" display="https://www.gov.uk/government/collections/planning-applications-called-in-decisions-and-recovered-appeals" xr:uid="{E388B305-421A-4FD7-A775-C544C20FC01E}"/>
  </hyperlinks>
  <pageMargins left="0.7" right="0.7" top="0.75" bottom="0.75" header="0.3" footer="0.3"/>
  <pageSetup paperSize="9" orientation="portrait"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47C7F-9DFB-4581-A14E-13DEB0085162}">
  <sheetPr>
    <tabColor rgb="FF008080"/>
    <pageSetUpPr fitToPage="1"/>
  </sheetPr>
  <dimension ref="A1:L28"/>
  <sheetViews>
    <sheetView showGridLines="0" workbookViewId="0">
      <selection activeCell="B11" sqref="B11:B12"/>
    </sheetView>
  </sheetViews>
  <sheetFormatPr defaultColWidth="8.85546875" defaultRowHeight="13" x14ac:dyDescent="0.3"/>
  <cols>
    <col min="1" max="1" width="8.85546875" style="4"/>
    <col min="2" max="8" width="11.42578125" style="4" customWidth="1"/>
    <col min="9" max="16384" width="8.85546875" style="4"/>
  </cols>
  <sheetData>
    <row r="1" spans="1:12" ht="17.5" x14ac:dyDescent="0.3">
      <c r="A1" s="1" t="s">
        <v>521</v>
      </c>
      <c r="B1" s="2" t="s">
        <v>522</v>
      </c>
      <c r="C1" s="3"/>
      <c r="D1" s="3"/>
      <c r="E1" s="3"/>
      <c r="F1" s="3"/>
      <c r="G1" s="3"/>
      <c r="H1" s="3"/>
    </row>
    <row r="2" spans="1:12" x14ac:dyDescent="0.3">
      <c r="A2" s="5" t="s">
        <v>28</v>
      </c>
      <c r="B2" s="6" t="s">
        <v>681</v>
      </c>
    </row>
    <row r="3" spans="1:12" x14ac:dyDescent="0.3">
      <c r="A3" s="5"/>
      <c r="B3" s="6"/>
    </row>
    <row r="4" spans="1:12" x14ac:dyDescent="0.3">
      <c r="A4" s="4" t="s">
        <v>50</v>
      </c>
    </row>
    <row r="5" spans="1:12" x14ac:dyDescent="0.3">
      <c r="A5" s="4" t="s">
        <v>40</v>
      </c>
    </row>
    <row r="7" spans="1:12" x14ac:dyDescent="0.3">
      <c r="A7" s="4" t="s">
        <v>51</v>
      </c>
      <c r="C7" s="9"/>
      <c r="D7" s="9"/>
      <c r="E7" s="9" t="s">
        <v>52</v>
      </c>
    </row>
    <row r="8" spans="1:12" x14ac:dyDescent="0.3">
      <c r="A8" s="4" t="s">
        <v>45</v>
      </c>
    </row>
    <row r="9" spans="1:12" x14ac:dyDescent="0.3">
      <c r="A9" s="4" t="s">
        <v>25</v>
      </c>
    </row>
    <row r="11" spans="1:12" x14ac:dyDescent="0.3">
      <c r="A11" s="4" t="s">
        <v>26</v>
      </c>
      <c r="B11" s="10">
        <v>45566</v>
      </c>
    </row>
    <row r="12" spans="1:12" x14ac:dyDescent="0.3">
      <c r="A12" s="4" t="s">
        <v>27</v>
      </c>
      <c r="B12" s="10">
        <v>45658</v>
      </c>
    </row>
    <row r="13" spans="1:12" x14ac:dyDescent="0.3">
      <c r="A13" s="5"/>
    </row>
    <row r="14" spans="1:12" ht="38.25" customHeight="1" x14ac:dyDescent="0.3">
      <c r="A14" s="54" t="s">
        <v>463</v>
      </c>
      <c r="B14" s="7" t="s">
        <v>47</v>
      </c>
      <c r="C14" s="7" t="s">
        <v>48</v>
      </c>
      <c r="D14" s="7" t="s">
        <v>49</v>
      </c>
      <c r="E14" s="81" t="s">
        <v>7</v>
      </c>
      <c r="F14" s="7" t="s">
        <v>485</v>
      </c>
      <c r="G14" s="7" t="s">
        <v>486</v>
      </c>
      <c r="H14" s="7" t="s">
        <v>487</v>
      </c>
      <c r="I14" s="51"/>
      <c r="J14" s="50"/>
      <c r="K14" s="50"/>
      <c r="L14" s="50"/>
    </row>
    <row r="15" spans="1:12" ht="14.25" customHeight="1" x14ac:dyDescent="0.3">
      <c r="A15" s="15" t="s">
        <v>30</v>
      </c>
      <c r="B15" s="42">
        <v>9320</v>
      </c>
      <c r="C15" s="42">
        <v>1318</v>
      </c>
      <c r="D15" s="42">
        <v>502</v>
      </c>
      <c r="E15" s="43">
        <f>SUM(B15:D15)</f>
        <v>11140</v>
      </c>
      <c r="F15" s="40">
        <f>B15/$E15*100%</f>
        <v>0.83662477558348292</v>
      </c>
      <c r="G15" s="40">
        <f t="shared" ref="G15:H19" si="0">C15/$E15*100%</f>
        <v>0.11831238779174147</v>
      </c>
      <c r="H15" s="40">
        <f t="shared" si="0"/>
        <v>4.506283662477558E-2</v>
      </c>
      <c r="I15" s="50"/>
    </row>
    <row r="16" spans="1:12" ht="14.25" customHeight="1" x14ac:dyDescent="0.3">
      <c r="A16" s="4" t="s">
        <v>31</v>
      </c>
      <c r="B16" s="42">
        <v>8984</v>
      </c>
      <c r="C16" s="42">
        <v>1091</v>
      </c>
      <c r="D16" s="42">
        <v>439</v>
      </c>
      <c r="E16" s="43">
        <f t="shared" ref="E16:E26" si="1">SUM(B16:D16)</f>
        <v>10514</v>
      </c>
      <c r="F16" s="40">
        <f t="shared" ref="F16:H27" si="2">B16/$E16*100%</f>
        <v>0.85447974129731785</v>
      </c>
      <c r="G16" s="40">
        <f t="shared" si="0"/>
        <v>0.10376640669583413</v>
      </c>
      <c r="H16" s="40">
        <f t="shared" si="0"/>
        <v>4.1753852006848009E-2</v>
      </c>
      <c r="I16" s="50"/>
    </row>
    <row r="17" spans="1:10" ht="14.25" customHeight="1" x14ac:dyDescent="0.3">
      <c r="A17" s="4" t="s">
        <v>8</v>
      </c>
      <c r="B17" s="42">
        <v>9043</v>
      </c>
      <c r="C17" s="42">
        <v>1067</v>
      </c>
      <c r="D17" s="42">
        <v>452</v>
      </c>
      <c r="E17" s="43">
        <f t="shared" si="1"/>
        <v>10562</v>
      </c>
      <c r="F17" s="40">
        <f t="shared" si="2"/>
        <v>0.85618254118538151</v>
      </c>
      <c r="G17" s="40">
        <f t="shared" si="0"/>
        <v>0.10102253361105851</v>
      </c>
      <c r="H17" s="40">
        <f t="shared" si="0"/>
        <v>4.279492520355993E-2</v>
      </c>
      <c r="I17" s="50"/>
    </row>
    <row r="18" spans="1:10" ht="14.25" customHeight="1" x14ac:dyDescent="0.3">
      <c r="A18" s="4" t="s">
        <v>9</v>
      </c>
      <c r="B18" s="42">
        <v>8543</v>
      </c>
      <c r="C18" s="42">
        <v>964</v>
      </c>
      <c r="D18" s="42">
        <v>480</v>
      </c>
      <c r="E18" s="43">
        <f t="shared" si="1"/>
        <v>9987</v>
      </c>
      <c r="F18" s="40">
        <f t="shared" si="2"/>
        <v>0.85541203564634027</v>
      </c>
      <c r="G18" s="40">
        <f t="shared" si="0"/>
        <v>9.6525483128066483E-2</v>
      </c>
      <c r="H18" s="40">
        <f t="shared" si="0"/>
        <v>4.806248122559327E-2</v>
      </c>
      <c r="I18" s="50"/>
    </row>
    <row r="19" spans="1:10" ht="14.25" customHeight="1" x14ac:dyDescent="0.3">
      <c r="A19" s="4" t="s">
        <v>10</v>
      </c>
      <c r="B19" s="42">
        <v>9388</v>
      </c>
      <c r="C19" s="42">
        <v>865</v>
      </c>
      <c r="D19" s="42">
        <v>471</v>
      </c>
      <c r="E19" s="43">
        <f t="shared" si="1"/>
        <v>10724</v>
      </c>
      <c r="F19" s="40">
        <f t="shared" si="2"/>
        <v>0.87541961954494596</v>
      </c>
      <c r="G19" s="40">
        <f t="shared" si="0"/>
        <v>8.0660201417381575E-2</v>
      </c>
      <c r="H19" s="40">
        <f t="shared" si="0"/>
        <v>4.3920179037672508E-2</v>
      </c>
      <c r="I19" s="50"/>
    </row>
    <row r="20" spans="1:10" ht="14.25" customHeight="1" x14ac:dyDescent="0.3">
      <c r="A20" s="4" t="s">
        <v>11</v>
      </c>
      <c r="B20" s="42">
        <v>10445</v>
      </c>
      <c r="C20" s="42">
        <v>907</v>
      </c>
      <c r="D20" s="42">
        <v>446</v>
      </c>
      <c r="E20" s="43">
        <f t="shared" si="1"/>
        <v>11798</v>
      </c>
      <c r="F20" s="40">
        <f t="shared" si="2"/>
        <v>0.88531954568570947</v>
      </c>
      <c r="G20" s="40">
        <f t="shared" si="2"/>
        <v>7.6877436853704018E-2</v>
      </c>
      <c r="H20" s="40">
        <f t="shared" si="2"/>
        <v>3.7803017460586542E-2</v>
      </c>
      <c r="I20" s="50"/>
    </row>
    <row r="21" spans="1:10" ht="14.25" customHeight="1" x14ac:dyDescent="0.3">
      <c r="A21" s="4" t="s">
        <v>12</v>
      </c>
      <c r="B21" s="42">
        <v>10722</v>
      </c>
      <c r="C21" s="42">
        <v>670</v>
      </c>
      <c r="D21" s="42">
        <v>401</v>
      </c>
      <c r="E21" s="43">
        <f t="shared" si="1"/>
        <v>11793</v>
      </c>
      <c r="F21" s="40">
        <f t="shared" si="2"/>
        <v>0.90918341388959556</v>
      </c>
      <c r="G21" s="40">
        <f t="shared" si="2"/>
        <v>5.68133638599169E-2</v>
      </c>
      <c r="H21" s="40">
        <f t="shared" si="2"/>
        <v>3.4003222250487575E-2</v>
      </c>
      <c r="I21" s="50"/>
    </row>
    <row r="22" spans="1:10" ht="14.25" customHeight="1" x14ac:dyDescent="0.3">
      <c r="A22" s="4" t="s">
        <v>13</v>
      </c>
      <c r="B22" s="42">
        <v>11844</v>
      </c>
      <c r="C22" s="42">
        <v>1170</v>
      </c>
      <c r="D22" s="42">
        <v>345</v>
      </c>
      <c r="E22" s="43">
        <f t="shared" si="1"/>
        <v>13359</v>
      </c>
      <c r="F22" s="40">
        <f t="shared" si="2"/>
        <v>0.88659330788232649</v>
      </c>
      <c r="G22" s="40">
        <f t="shared" si="2"/>
        <v>8.758140579384685E-2</v>
      </c>
      <c r="H22" s="40">
        <f t="shared" si="2"/>
        <v>2.5825286323826635E-2</v>
      </c>
      <c r="I22" s="50"/>
      <c r="J22" s="25"/>
    </row>
    <row r="23" spans="1:10" ht="14.25" customHeight="1" x14ac:dyDescent="0.3">
      <c r="A23" s="4" t="s">
        <v>14</v>
      </c>
      <c r="B23" s="42">
        <v>11299</v>
      </c>
      <c r="C23" s="42">
        <v>668</v>
      </c>
      <c r="D23" s="42">
        <v>270</v>
      </c>
      <c r="E23" s="43">
        <f t="shared" si="1"/>
        <v>12237</v>
      </c>
      <c r="F23" s="40">
        <f t="shared" si="2"/>
        <v>0.92334722562719618</v>
      </c>
      <c r="G23" s="40">
        <f t="shared" si="2"/>
        <v>5.4588542943531909E-2</v>
      </c>
      <c r="H23" s="40">
        <f t="shared" si="2"/>
        <v>2.2064231429271882E-2</v>
      </c>
      <c r="I23" s="50"/>
      <c r="J23" s="25"/>
    </row>
    <row r="24" spans="1:10" ht="14.25" customHeight="1" x14ac:dyDescent="0.3">
      <c r="A24" s="4" t="s">
        <v>15</v>
      </c>
      <c r="B24" s="42">
        <v>10912</v>
      </c>
      <c r="C24" s="42">
        <v>613</v>
      </c>
      <c r="D24" s="42">
        <v>192</v>
      </c>
      <c r="E24" s="43">
        <f t="shared" si="1"/>
        <v>11717</v>
      </c>
      <c r="F24" s="40">
        <f t="shared" si="2"/>
        <v>0.93129640693010152</v>
      </c>
      <c r="G24" s="40">
        <f t="shared" si="2"/>
        <v>5.2317146027140056E-2</v>
      </c>
      <c r="H24" s="40">
        <f t="shared" si="2"/>
        <v>1.6386447042758386E-2</v>
      </c>
      <c r="I24" s="50"/>
      <c r="J24" s="25"/>
    </row>
    <row r="25" spans="1:10" ht="14.25" customHeight="1" x14ac:dyDescent="0.3">
      <c r="A25" s="4" t="s">
        <v>640</v>
      </c>
      <c r="B25" s="42">
        <v>10091</v>
      </c>
      <c r="C25" s="42">
        <v>539</v>
      </c>
      <c r="D25" s="42">
        <v>205</v>
      </c>
      <c r="E25" s="43">
        <f t="shared" si="1"/>
        <v>10835</v>
      </c>
      <c r="F25" s="40">
        <f t="shared" si="2"/>
        <v>0.93133364097831106</v>
      </c>
      <c r="G25" s="40">
        <f t="shared" si="2"/>
        <v>4.9746192893401014E-2</v>
      </c>
      <c r="H25" s="40">
        <f t="shared" si="2"/>
        <v>1.8920166128287955E-2</v>
      </c>
      <c r="I25" s="50"/>
      <c r="J25" s="25"/>
    </row>
    <row r="26" spans="1:10" ht="14.25" customHeight="1" x14ac:dyDescent="0.3">
      <c r="A26" s="4" t="s">
        <v>646</v>
      </c>
      <c r="B26" s="42">
        <v>9963</v>
      </c>
      <c r="C26" s="42">
        <v>439</v>
      </c>
      <c r="D26" s="42">
        <v>270</v>
      </c>
      <c r="E26" s="43">
        <f t="shared" si="1"/>
        <v>10672</v>
      </c>
      <c r="F26" s="40">
        <f t="shared" si="2"/>
        <v>0.9335644677661169</v>
      </c>
      <c r="G26" s="40">
        <f t="shared" si="2"/>
        <v>4.1135682158920543E-2</v>
      </c>
      <c r="H26" s="40">
        <f t="shared" si="2"/>
        <v>2.5299850074962518E-2</v>
      </c>
      <c r="I26" s="50"/>
      <c r="J26" s="25"/>
    </row>
    <row r="27" spans="1:10" x14ac:dyDescent="0.3">
      <c r="A27" s="4" t="s">
        <v>682</v>
      </c>
      <c r="B27" s="42">
        <v>9784</v>
      </c>
      <c r="C27" s="42">
        <v>568</v>
      </c>
      <c r="D27" s="42">
        <v>278</v>
      </c>
      <c r="E27" s="43">
        <f>SUM(B27:D27)</f>
        <v>10630</v>
      </c>
      <c r="F27" s="40">
        <f t="shared" si="2"/>
        <v>0.9204139228598307</v>
      </c>
      <c r="G27" s="40">
        <f t="shared" si="2"/>
        <v>5.3433678269049857E-2</v>
      </c>
      <c r="H27" s="40">
        <f t="shared" si="2"/>
        <v>2.6152398871119472E-2</v>
      </c>
    </row>
    <row r="28" spans="1:10" x14ac:dyDescent="0.3">
      <c r="A28" s="4" t="s">
        <v>702</v>
      </c>
      <c r="B28" s="42">
        <v>8958</v>
      </c>
      <c r="C28" s="42">
        <v>520</v>
      </c>
      <c r="D28" s="42">
        <v>211</v>
      </c>
      <c r="E28" s="43">
        <f>SUM(B28:D28)</f>
        <v>9689</v>
      </c>
      <c r="F28" s="40">
        <f>B28/$E28*100%</f>
        <v>0.92455361750438647</v>
      </c>
      <c r="G28" s="40">
        <f>C28/$E28*100%</f>
        <v>5.3669109299205285E-2</v>
      </c>
      <c r="H28" s="40">
        <f>D28/$E28*100%</f>
        <v>2.1777273196408299E-2</v>
      </c>
    </row>
  </sheetData>
  <hyperlinks>
    <hyperlink ref="E7" r:id="rId1" xr:uid="{B612FA26-0185-4183-83CF-8C569DE206A6}"/>
  </hyperlinks>
  <pageMargins left="0.7" right="0.7" top="0.75" bottom="0.75" header="0.3" footer="0.3"/>
  <pageSetup paperSize="9" scale="74" orientation="landscape"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A67E-339E-483B-8BB8-1C62946E01DC}">
  <sheetPr>
    <tabColor rgb="FF008080"/>
    <pageSetUpPr fitToPage="1"/>
  </sheetPr>
  <dimension ref="A1:M72"/>
  <sheetViews>
    <sheetView showGridLines="0" topLeftCell="A52" workbookViewId="0">
      <selection activeCell="C74" sqref="C74"/>
    </sheetView>
  </sheetViews>
  <sheetFormatPr defaultColWidth="8.85546875" defaultRowHeight="13" x14ac:dyDescent="0.3"/>
  <cols>
    <col min="1" max="2" width="8.85546875" style="4"/>
    <col min="3" max="9" width="11.42578125" style="4" customWidth="1"/>
    <col min="10" max="16384" width="8.85546875" style="4"/>
  </cols>
  <sheetData>
    <row r="1" spans="1:13" ht="17.5" x14ac:dyDescent="0.3">
      <c r="A1" s="1" t="s">
        <v>523</v>
      </c>
      <c r="B1" s="2" t="s">
        <v>524</v>
      </c>
      <c r="C1" s="3"/>
      <c r="D1" s="3"/>
      <c r="E1" s="3"/>
      <c r="F1" s="3"/>
      <c r="G1" s="3"/>
      <c r="H1" s="3"/>
      <c r="I1" s="3"/>
    </row>
    <row r="2" spans="1:13" x14ac:dyDescent="0.3">
      <c r="A2" s="5" t="s">
        <v>28</v>
      </c>
      <c r="B2" s="6" t="s">
        <v>703</v>
      </c>
    </row>
    <row r="3" spans="1:13" x14ac:dyDescent="0.3">
      <c r="A3" s="5"/>
      <c r="B3" s="6"/>
    </row>
    <row r="4" spans="1:13" x14ac:dyDescent="0.3">
      <c r="A4" s="4" t="s">
        <v>50</v>
      </c>
    </row>
    <row r="5" spans="1:13" x14ac:dyDescent="0.3">
      <c r="A5" s="4" t="s">
        <v>40</v>
      </c>
    </row>
    <row r="7" spans="1:13" x14ac:dyDescent="0.3">
      <c r="A7" s="4" t="s">
        <v>51</v>
      </c>
      <c r="E7" s="9" t="s">
        <v>52</v>
      </c>
      <c r="F7" s="9"/>
    </row>
    <row r="8" spans="1:13" x14ac:dyDescent="0.3">
      <c r="A8" s="4" t="s">
        <v>45</v>
      </c>
    </row>
    <row r="9" spans="1:13" x14ac:dyDescent="0.3">
      <c r="A9" s="4" t="s">
        <v>25</v>
      </c>
    </row>
    <row r="11" spans="1:13" x14ac:dyDescent="0.3">
      <c r="A11" s="4" t="s">
        <v>26</v>
      </c>
      <c r="B11" s="10">
        <v>45566</v>
      </c>
    </row>
    <row r="12" spans="1:13" x14ac:dyDescent="0.3">
      <c r="A12" s="4" t="s">
        <v>27</v>
      </c>
      <c r="B12" s="10">
        <v>45658</v>
      </c>
    </row>
    <row r="13" spans="1:13" x14ac:dyDescent="0.3">
      <c r="A13" s="5"/>
      <c r="B13" s="6"/>
    </row>
    <row r="14" spans="1:13" ht="38.25" customHeight="1" x14ac:dyDescent="0.3">
      <c r="A14" s="21" t="s">
        <v>482</v>
      </c>
      <c r="B14" s="21" t="s">
        <v>483</v>
      </c>
      <c r="C14" s="7" t="s">
        <v>47</v>
      </c>
      <c r="D14" s="7" t="s">
        <v>48</v>
      </c>
      <c r="E14" s="7" t="s">
        <v>49</v>
      </c>
      <c r="F14" s="81" t="s">
        <v>7</v>
      </c>
      <c r="G14" s="7" t="s">
        <v>485</v>
      </c>
      <c r="H14" s="7" t="s">
        <v>486</v>
      </c>
      <c r="I14" s="7" t="s">
        <v>487</v>
      </c>
      <c r="J14" s="51"/>
      <c r="K14" s="50"/>
      <c r="L14" s="50"/>
      <c r="M14" s="50"/>
    </row>
    <row r="15" spans="1:13" ht="14.25" customHeight="1" x14ac:dyDescent="0.3">
      <c r="A15" s="4" t="s">
        <v>16</v>
      </c>
      <c r="B15" s="8">
        <v>2010</v>
      </c>
      <c r="C15" s="42">
        <v>2282</v>
      </c>
      <c r="D15" s="42">
        <v>361</v>
      </c>
      <c r="E15" s="42">
        <v>138</v>
      </c>
      <c r="F15" s="43">
        <f t="shared" ref="F15:F67" si="0">SUM(C15:E15)</f>
        <v>2781</v>
      </c>
      <c r="G15" s="40">
        <f t="shared" ref="G15:I36" si="1">C15/$F15*100%</f>
        <v>0.82056814095649044</v>
      </c>
      <c r="H15" s="40">
        <f t="shared" si="1"/>
        <v>0.12980942107155699</v>
      </c>
      <c r="I15" s="40">
        <f t="shared" si="1"/>
        <v>4.9622437971952538E-2</v>
      </c>
      <c r="J15" s="50"/>
    </row>
    <row r="16" spans="1:13" ht="14.25" customHeight="1" x14ac:dyDescent="0.3">
      <c r="A16" s="4" t="s">
        <v>17</v>
      </c>
      <c r="B16" s="8">
        <v>2010</v>
      </c>
      <c r="C16" s="42">
        <v>2291</v>
      </c>
      <c r="D16" s="42">
        <v>325</v>
      </c>
      <c r="E16" s="42">
        <v>123</v>
      </c>
      <c r="F16" s="43">
        <f t="shared" si="0"/>
        <v>2739</v>
      </c>
      <c r="G16" s="40">
        <f t="shared" si="1"/>
        <v>0.83643665571376413</v>
      </c>
      <c r="H16" s="40">
        <f t="shared" si="1"/>
        <v>0.11865644395764878</v>
      </c>
      <c r="I16" s="40">
        <f t="shared" si="1"/>
        <v>4.4906900328587074E-2</v>
      </c>
      <c r="J16" s="50"/>
    </row>
    <row r="17" spans="1:10" ht="14.25" customHeight="1" x14ac:dyDescent="0.3">
      <c r="A17" s="4" t="s">
        <v>18</v>
      </c>
      <c r="B17" s="8">
        <v>2010</v>
      </c>
      <c r="C17" s="42">
        <v>2317</v>
      </c>
      <c r="D17" s="42">
        <v>304</v>
      </c>
      <c r="E17" s="42">
        <v>147</v>
      </c>
      <c r="F17" s="43">
        <f t="shared" si="0"/>
        <v>2768</v>
      </c>
      <c r="G17" s="40">
        <f t="shared" si="1"/>
        <v>0.83706647398843925</v>
      </c>
      <c r="H17" s="40">
        <f t="shared" si="1"/>
        <v>0.10982658959537572</v>
      </c>
      <c r="I17" s="40">
        <f t="shared" si="1"/>
        <v>5.3106936416184969E-2</v>
      </c>
      <c r="J17" s="50"/>
    </row>
    <row r="18" spans="1:10" ht="14.25" customHeight="1" x14ac:dyDescent="0.3">
      <c r="A18" s="4" t="s">
        <v>19</v>
      </c>
      <c r="B18" s="8">
        <v>2011</v>
      </c>
      <c r="C18" s="42">
        <v>2430</v>
      </c>
      <c r="D18" s="42">
        <v>328</v>
      </c>
      <c r="E18" s="42">
        <v>94</v>
      </c>
      <c r="F18" s="43">
        <f t="shared" si="0"/>
        <v>2852</v>
      </c>
      <c r="G18" s="40">
        <f t="shared" si="1"/>
        <v>0.85203366058906027</v>
      </c>
      <c r="H18" s="40">
        <f t="shared" si="1"/>
        <v>0.11500701262272089</v>
      </c>
      <c r="I18" s="40">
        <f t="shared" si="1"/>
        <v>3.2959326788218793E-2</v>
      </c>
      <c r="J18" s="50"/>
    </row>
    <row r="19" spans="1:10" ht="14.25" customHeight="1" x14ac:dyDescent="0.3">
      <c r="A19" s="4" t="s">
        <v>16</v>
      </c>
      <c r="B19" s="8">
        <v>2011</v>
      </c>
      <c r="C19" s="42">
        <v>2145</v>
      </c>
      <c r="D19" s="42">
        <v>295</v>
      </c>
      <c r="E19" s="42">
        <v>106</v>
      </c>
      <c r="F19" s="43">
        <f t="shared" si="0"/>
        <v>2546</v>
      </c>
      <c r="G19" s="40">
        <f t="shared" si="1"/>
        <v>0.84249803613511387</v>
      </c>
      <c r="H19" s="40">
        <f t="shared" si="1"/>
        <v>0.11586802827965435</v>
      </c>
      <c r="I19" s="40">
        <f t="shared" si="1"/>
        <v>4.1633935585231735E-2</v>
      </c>
      <c r="J19" s="50"/>
    </row>
    <row r="20" spans="1:10" ht="14.25" customHeight="1" x14ac:dyDescent="0.3">
      <c r="A20" s="4" t="s">
        <v>17</v>
      </c>
      <c r="B20" s="8">
        <v>2011</v>
      </c>
      <c r="C20" s="42">
        <v>2303</v>
      </c>
      <c r="D20" s="42">
        <v>283</v>
      </c>
      <c r="E20" s="42">
        <v>131</v>
      </c>
      <c r="F20" s="43">
        <f t="shared" si="0"/>
        <v>2717</v>
      </c>
      <c r="G20" s="40">
        <f t="shared" si="1"/>
        <v>0.84762605815237391</v>
      </c>
      <c r="H20" s="40">
        <f t="shared" si="1"/>
        <v>0.104158998895841</v>
      </c>
      <c r="I20" s="40">
        <f t="shared" si="1"/>
        <v>4.8214942951785057E-2</v>
      </c>
      <c r="J20" s="50"/>
    </row>
    <row r="21" spans="1:10" ht="14.25" customHeight="1" x14ac:dyDescent="0.3">
      <c r="A21" s="4" t="s">
        <v>18</v>
      </c>
      <c r="B21" s="8">
        <v>2011</v>
      </c>
      <c r="C21" s="42">
        <v>2291</v>
      </c>
      <c r="D21" s="42">
        <v>235</v>
      </c>
      <c r="E21" s="42">
        <v>95</v>
      </c>
      <c r="F21" s="43">
        <f t="shared" si="0"/>
        <v>2621</v>
      </c>
      <c r="G21" s="40">
        <f t="shared" si="1"/>
        <v>0.87409385730637157</v>
      </c>
      <c r="H21" s="40">
        <f t="shared" si="1"/>
        <v>8.9660434948492948E-2</v>
      </c>
      <c r="I21" s="40">
        <f t="shared" si="1"/>
        <v>3.6245707745135441E-2</v>
      </c>
      <c r="J21" s="50"/>
    </row>
    <row r="22" spans="1:10" ht="14.25" customHeight="1" x14ac:dyDescent="0.3">
      <c r="A22" s="4" t="s">
        <v>19</v>
      </c>
      <c r="B22" s="8">
        <v>2012</v>
      </c>
      <c r="C22" s="42">
        <v>2245</v>
      </c>
      <c r="D22" s="42">
        <v>278</v>
      </c>
      <c r="E22" s="42">
        <v>107</v>
      </c>
      <c r="F22" s="43">
        <f t="shared" si="0"/>
        <v>2630</v>
      </c>
      <c r="G22" s="40">
        <f t="shared" si="1"/>
        <v>0.85361216730038025</v>
      </c>
      <c r="H22" s="40">
        <f t="shared" si="1"/>
        <v>0.10570342205323194</v>
      </c>
      <c r="I22" s="40">
        <f t="shared" si="1"/>
        <v>4.0684410646387829E-2</v>
      </c>
      <c r="J22" s="50"/>
    </row>
    <row r="23" spans="1:10" ht="14.25" customHeight="1" x14ac:dyDescent="0.3">
      <c r="A23" s="4" t="s">
        <v>16</v>
      </c>
      <c r="B23" s="8">
        <v>2012</v>
      </c>
      <c r="C23" s="42">
        <v>2249</v>
      </c>
      <c r="D23" s="42">
        <v>270</v>
      </c>
      <c r="E23" s="42">
        <v>96</v>
      </c>
      <c r="F23" s="43">
        <f t="shared" si="0"/>
        <v>2615</v>
      </c>
      <c r="G23" s="40">
        <f t="shared" si="1"/>
        <v>0.86003824091778203</v>
      </c>
      <c r="H23" s="40">
        <f t="shared" si="1"/>
        <v>0.10325047801147227</v>
      </c>
      <c r="I23" s="40">
        <f t="shared" si="1"/>
        <v>3.6711281070745699E-2</v>
      </c>
      <c r="J23" s="50"/>
    </row>
    <row r="24" spans="1:10" ht="14.25" customHeight="1" x14ac:dyDescent="0.3">
      <c r="A24" s="4" t="s">
        <v>17</v>
      </c>
      <c r="B24" s="8">
        <v>2012</v>
      </c>
      <c r="C24" s="42">
        <v>2260</v>
      </c>
      <c r="D24" s="42">
        <v>243</v>
      </c>
      <c r="E24" s="42">
        <v>134</v>
      </c>
      <c r="F24" s="43">
        <f t="shared" si="0"/>
        <v>2637</v>
      </c>
      <c r="G24" s="40">
        <f t="shared" si="1"/>
        <v>0.85703450891164201</v>
      </c>
      <c r="H24" s="40">
        <f t="shared" si="1"/>
        <v>9.2150170648464161E-2</v>
      </c>
      <c r="I24" s="40">
        <f t="shared" si="1"/>
        <v>5.081532043989382E-2</v>
      </c>
      <c r="J24" s="50"/>
    </row>
    <row r="25" spans="1:10" ht="14.25" customHeight="1" x14ac:dyDescent="0.3">
      <c r="A25" s="4" t="s">
        <v>18</v>
      </c>
      <c r="B25" s="8">
        <v>2012</v>
      </c>
      <c r="C25" s="42">
        <v>2278</v>
      </c>
      <c r="D25" s="42">
        <v>294</v>
      </c>
      <c r="E25" s="42">
        <v>113</v>
      </c>
      <c r="F25" s="43">
        <f t="shared" si="0"/>
        <v>2685</v>
      </c>
      <c r="G25" s="40">
        <f t="shared" si="1"/>
        <v>0.84841713221601489</v>
      </c>
      <c r="H25" s="40">
        <f t="shared" si="1"/>
        <v>0.10949720670391061</v>
      </c>
      <c r="I25" s="40">
        <f t="shared" si="1"/>
        <v>4.2085661080074485E-2</v>
      </c>
      <c r="J25" s="50"/>
    </row>
    <row r="26" spans="1:10" ht="14.25" customHeight="1" x14ac:dyDescent="0.3">
      <c r="A26" s="4" t="s">
        <v>19</v>
      </c>
      <c r="B26" s="8">
        <v>2013</v>
      </c>
      <c r="C26" s="42">
        <v>2256</v>
      </c>
      <c r="D26" s="42">
        <v>260</v>
      </c>
      <c r="E26" s="42">
        <v>109</v>
      </c>
      <c r="F26" s="43">
        <f t="shared" si="0"/>
        <v>2625</v>
      </c>
      <c r="G26" s="40">
        <f t="shared" si="1"/>
        <v>0.85942857142857143</v>
      </c>
      <c r="H26" s="40">
        <f t="shared" si="1"/>
        <v>9.9047619047619051E-2</v>
      </c>
      <c r="I26" s="40">
        <f t="shared" si="1"/>
        <v>4.1523809523809525E-2</v>
      </c>
      <c r="J26" s="50"/>
    </row>
    <row r="27" spans="1:10" ht="14.25" customHeight="1" x14ac:dyDescent="0.3">
      <c r="A27" s="4" t="s">
        <v>16</v>
      </c>
      <c r="B27" s="8">
        <v>2013</v>
      </c>
      <c r="C27" s="42">
        <v>2121</v>
      </c>
      <c r="D27" s="42">
        <v>285</v>
      </c>
      <c r="E27" s="42">
        <v>154</v>
      </c>
      <c r="F27" s="43">
        <f t="shared" si="0"/>
        <v>2560</v>
      </c>
      <c r="G27" s="40">
        <f t="shared" si="1"/>
        <v>0.82851562499999998</v>
      </c>
      <c r="H27" s="40">
        <f t="shared" si="1"/>
        <v>0.111328125</v>
      </c>
      <c r="I27" s="40">
        <f t="shared" si="1"/>
        <v>6.0156250000000001E-2</v>
      </c>
      <c r="J27" s="50"/>
    </row>
    <row r="28" spans="1:10" ht="14.25" customHeight="1" x14ac:dyDescent="0.3">
      <c r="A28" s="4" t="s">
        <v>17</v>
      </c>
      <c r="B28" s="8">
        <v>2013</v>
      </c>
      <c r="C28" s="42">
        <v>2274</v>
      </c>
      <c r="D28" s="42">
        <v>259</v>
      </c>
      <c r="E28" s="42">
        <v>140</v>
      </c>
      <c r="F28" s="43">
        <f t="shared" si="0"/>
        <v>2673</v>
      </c>
      <c r="G28" s="40">
        <f t="shared" si="1"/>
        <v>0.85072951739618408</v>
      </c>
      <c r="H28" s="40">
        <f t="shared" si="1"/>
        <v>9.6894874672652453E-2</v>
      </c>
      <c r="I28" s="40">
        <f t="shared" si="1"/>
        <v>5.2375607931163484E-2</v>
      </c>
      <c r="J28" s="50"/>
    </row>
    <row r="29" spans="1:10" ht="14.25" customHeight="1" x14ac:dyDescent="0.3">
      <c r="A29" s="4" t="s">
        <v>18</v>
      </c>
      <c r="B29" s="8">
        <v>2013</v>
      </c>
      <c r="C29" s="42">
        <v>1969</v>
      </c>
      <c r="D29" s="42">
        <v>203</v>
      </c>
      <c r="E29" s="42">
        <v>101</v>
      </c>
      <c r="F29" s="43">
        <f t="shared" si="0"/>
        <v>2273</v>
      </c>
      <c r="G29" s="40">
        <f t="shared" si="1"/>
        <v>0.86625604927408706</v>
      </c>
      <c r="H29" s="40">
        <f t="shared" si="1"/>
        <v>8.9309282886053679E-2</v>
      </c>
      <c r="I29" s="40">
        <f t="shared" si="1"/>
        <v>4.4434667839859214E-2</v>
      </c>
      <c r="J29" s="50"/>
    </row>
    <row r="30" spans="1:10" ht="14.25" customHeight="1" x14ac:dyDescent="0.3">
      <c r="A30" s="4" t="s">
        <v>19</v>
      </c>
      <c r="B30" s="8">
        <v>2014</v>
      </c>
      <c r="C30" s="42">
        <v>2179</v>
      </c>
      <c r="D30" s="42">
        <v>217</v>
      </c>
      <c r="E30" s="42">
        <v>85</v>
      </c>
      <c r="F30" s="43">
        <f t="shared" si="0"/>
        <v>2481</v>
      </c>
      <c r="G30" s="40">
        <f t="shared" si="1"/>
        <v>0.87827488915759777</v>
      </c>
      <c r="H30" s="40">
        <f t="shared" si="1"/>
        <v>8.746473196291818E-2</v>
      </c>
      <c r="I30" s="40">
        <f t="shared" si="1"/>
        <v>3.4260378879484077E-2</v>
      </c>
      <c r="J30" s="50"/>
    </row>
    <row r="31" spans="1:10" ht="14.25" customHeight="1" x14ac:dyDescent="0.3">
      <c r="A31" s="4" t="s">
        <v>16</v>
      </c>
      <c r="B31" s="8">
        <v>2014</v>
      </c>
      <c r="C31" s="42">
        <v>2125</v>
      </c>
      <c r="D31" s="42">
        <v>212</v>
      </c>
      <c r="E31" s="42">
        <v>113</v>
      </c>
      <c r="F31" s="43">
        <f t="shared" si="0"/>
        <v>2450</v>
      </c>
      <c r="G31" s="40">
        <f t="shared" si="1"/>
        <v>0.86734693877551017</v>
      </c>
      <c r="H31" s="40">
        <f t="shared" si="1"/>
        <v>8.6530612244897956E-2</v>
      </c>
      <c r="I31" s="40">
        <f t="shared" si="1"/>
        <v>4.6122448979591835E-2</v>
      </c>
      <c r="J31" s="50"/>
    </row>
    <row r="32" spans="1:10" ht="14.25" customHeight="1" x14ac:dyDescent="0.3">
      <c r="A32" s="4" t="s">
        <v>17</v>
      </c>
      <c r="B32" s="8">
        <v>2014</v>
      </c>
      <c r="C32" s="42">
        <v>2271</v>
      </c>
      <c r="D32" s="42">
        <v>210</v>
      </c>
      <c r="E32" s="42">
        <v>114</v>
      </c>
      <c r="F32" s="43">
        <f t="shared" si="0"/>
        <v>2595</v>
      </c>
      <c r="G32" s="40">
        <f t="shared" si="1"/>
        <v>0.87514450867052018</v>
      </c>
      <c r="H32" s="40">
        <f t="shared" si="1"/>
        <v>8.0924855491329481E-2</v>
      </c>
      <c r="I32" s="40">
        <f t="shared" si="1"/>
        <v>4.3930635838150288E-2</v>
      </c>
      <c r="J32" s="50"/>
    </row>
    <row r="33" spans="1:10" ht="14.25" customHeight="1" x14ac:dyDescent="0.3">
      <c r="A33" s="4" t="s">
        <v>18</v>
      </c>
      <c r="B33" s="8">
        <v>2014</v>
      </c>
      <c r="C33" s="42">
        <v>2446</v>
      </c>
      <c r="D33" s="42">
        <v>204</v>
      </c>
      <c r="E33" s="42">
        <v>129</v>
      </c>
      <c r="F33" s="43">
        <f t="shared" si="0"/>
        <v>2779</v>
      </c>
      <c r="G33" s="40">
        <f t="shared" si="1"/>
        <v>0.88017272400143942</v>
      </c>
      <c r="H33" s="40">
        <f t="shared" si="1"/>
        <v>7.3407700611730839E-2</v>
      </c>
      <c r="I33" s="40">
        <f t="shared" si="1"/>
        <v>4.6419575386829795E-2</v>
      </c>
      <c r="J33" s="50"/>
    </row>
    <row r="34" spans="1:10" ht="14.25" customHeight="1" x14ac:dyDescent="0.3">
      <c r="A34" s="4" t="s">
        <v>19</v>
      </c>
      <c r="B34" s="8">
        <v>2015</v>
      </c>
      <c r="C34" s="42">
        <v>2546</v>
      </c>
      <c r="D34" s="42">
        <v>239</v>
      </c>
      <c r="E34" s="42">
        <v>115</v>
      </c>
      <c r="F34" s="43">
        <f t="shared" si="0"/>
        <v>2900</v>
      </c>
      <c r="G34" s="40">
        <f t="shared" si="1"/>
        <v>0.87793103448275867</v>
      </c>
      <c r="H34" s="40">
        <f t="shared" si="1"/>
        <v>8.2413793103448277E-2</v>
      </c>
      <c r="I34" s="40">
        <f t="shared" si="1"/>
        <v>3.9655172413793106E-2</v>
      </c>
      <c r="J34" s="50"/>
    </row>
    <row r="35" spans="1:10" ht="14.25" customHeight="1" x14ac:dyDescent="0.3">
      <c r="A35" s="4" t="s">
        <v>16</v>
      </c>
      <c r="B35" s="8">
        <v>2015</v>
      </c>
      <c r="C35" s="42">
        <v>2575</v>
      </c>
      <c r="D35" s="42">
        <v>245</v>
      </c>
      <c r="E35" s="42">
        <v>124</v>
      </c>
      <c r="F35" s="43">
        <f t="shared" si="0"/>
        <v>2944</v>
      </c>
      <c r="G35" s="40">
        <f t="shared" si="1"/>
        <v>0.87466032608695654</v>
      </c>
      <c r="H35" s="40">
        <f t="shared" si="1"/>
        <v>8.3220108695652176E-2</v>
      </c>
      <c r="I35" s="40">
        <f t="shared" si="1"/>
        <v>4.2119565217391304E-2</v>
      </c>
      <c r="J35" s="50"/>
    </row>
    <row r="36" spans="1:10" ht="14.25" customHeight="1" x14ac:dyDescent="0.3">
      <c r="A36" s="4" t="s">
        <v>17</v>
      </c>
      <c r="B36" s="8">
        <v>2015</v>
      </c>
      <c r="C36" s="42">
        <v>2617</v>
      </c>
      <c r="D36" s="42">
        <v>240</v>
      </c>
      <c r="E36" s="42">
        <v>115</v>
      </c>
      <c r="F36" s="43">
        <f t="shared" si="0"/>
        <v>2972</v>
      </c>
      <c r="G36" s="40">
        <f t="shared" si="1"/>
        <v>0.88055181695827722</v>
      </c>
      <c r="H36" s="40">
        <f t="shared" si="1"/>
        <v>8.0753701211305512E-2</v>
      </c>
      <c r="I36" s="40">
        <f t="shared" si="1"/>
        <v>3.8694481830417231E-2</v>
      </c>
      <c r="J36" s="50"/>
    </row>
    <row r="37" spans="1:10" ht="14.25" customHeight="1" x14ac:dyDescent="0.3">
      <c r="A37" s="4" t="s">
        <v>18</v>
      </c>
      <c r="B37" s="8">
        <v>2015</v>
      </c>
      <c r="C37" s="42">
        <v>2604</v>
      </c>
      <c r="D37" s="42">
        <v>199</v>
      </c>
      <c r="E37" s="42">
        <v>124</v>
      </c>
      <c r="F37" s="43">
        <f t="shared" si="0"/>
        <v>2927</v>
      </c>
      <c r="G37" s="40">
        <f t="shared" ref="G37:I52" si="2">C37/$F37*100%</f>
        <v>0.88964810386060811</v>
      </c>
      <c r="H37" s="40">
        <f t="shared" si="2"/>
        <v>6.7987700717458147E-2</v>
      </c>
      <c r="I37" s="40">
        <f t="shared" si="2"/>
        <v>4.2364195421933717E-2</v>
      </c>
      <c r="J37" s="50"/>
    </row>
    <row r="38" spans="1:10" ht="14.25" customHeight="1" x14ac:dyDescent="0.3">
      <c r="A38" s="4" t="s">
        <v>19</v>
      </c>
      <c r="B38" s="8">
        <v>2016</v>
      </c>
      <c r="C38" s="42">
        <v>2649</v>
      </c>
      <c r="D38" s="42">
        <v>223</v>
      </c>
      <c r="E38" s="42">
        <v>83</v>
      </c>
      <c r="F38" s="43">
        <f t="shared" si="0"/>
        <v>2955</v>
      </c>
      <c r="G38" s="40">
        <f t="shared" si="2"/>
        <v>0.89644670050761421</v>
      </c>
      <c r="H38" s="40">
        <f t="shared" si="2"/>
        <v>7.5465313028764802E-2</v>
      </c>
      <c r="I38" s="40">
        <f t="shared" si="2"/>
        <v>2.8087986463620981E-2</v>
      </c>
    </row>
    <row r="39" spans="1:10" ht="14.25" customHeight="1" x14ac:dyDescent="0.3">
      <c r="A39" s="4" t="s">
        <v>16</v>
      </c>
      <c r="B39" s="8">
        <v>2016</v>
      </c>
      <c r="C39" s="42">
        <v>2664</v>
      </c>
      <c r="D39" s="42">
        <v>156</v>
      </c>
      <c r="E39" s="42">
        <v>109</v>
      </c>
      <c r="F39" s="43">
        <f t="shared" si="0"/>
        <v>2929</v>
      </c>
      <c r="G39" s="40">
        <f t="shared" si="2"/>
        <v>0.90952543530215091</v>
      </c>
      <c r="H39" s="40">
        <f t="shared" si="2"/>
        <v>5.326049846363947E-2</v>
      </c>
      <c r="I39" s="40">
        <f t="shared" si="2"/>
        <v>3.7214066234209628E-2</v>
      </c>
    </row>
    <row r="40" spans="1:10" ht="14.25" customHeight="1" x14ac:dyDescent="0.3">
      <c r="A40" s="4" t="s">
        <v>17</v>
      </c>
      <c r="B40" s="8">
        <v>2016</v>
      </c>
      <c r="C40" s="42">
        <v>2630</v>
      </c>
      <c r="D40" s="42">
        <v>181</v>
      </c>
      <c r="E40" s="42">
        <v>84</v>
      </c>
      <c r="F40" s="43">
        <f t="shared" si="0"/>
        <v>2895</v>
      </c>
      <c r="G40" s="40">
        <f t="shared" si="2"/>
        <v>0.90846286701208978</v>
      </c>
      <c r="H40" s="40">
        <f t="shared" si="2"/>
        <v>6.2521588946459414E-2</v>
      </c>
      <c r="I40" s="40">
        <f t="shared" si="2"/>
        <v>2.9015544041450778E-2</v>
      </c>
      <c r="J40" s="50"/>
    </row>
    <row r="41" spans="1:10" ht="14.25" customHeight="1" x14ac:dyDescent="0.3">
      <c r="A41" s="4" t="s">
        <v>18</v>
      </c>
      <c r="B41" s="8">
        <v>2016</v>
      </c>
      <c r="C41" s="42">
        <v>2709</v>
      </c>
      <c r="D41" s="42">
        <v>183</v>
      </c>
      <c r="E41" s="42">
        <v>105</v>
      </c>
      <c r="F41" s="43">
        <f t="shared" si="0"/>
        <v>2997</v>
      </c>
      <c r="G41" s="40">
        <f t="shared" si="2"/>
        <v>0.90390390390390385</v>
      </c>
      <c r="H41" s="40">
        <f t="shared" si="2"/>
        <v>6.1061061061061059E-2</v>
      </c>
      <c r="I41" s="40">
        <f t="shared" si="2"/>
        <v>3.5035035035035036E-2</v>
      </c>
      <c r="J41" s="50"/>
    </row>
    <row r="42" spans="1:10" ht="14.25" customHeight="1" x14ac:dyDescent="0.3">
      <c r="A42" s="4" t="s">
        <v>19</v>
      </c>
      <c r="B42" s="8">
        <v>2017</v>
      </c>
      <c r="C42" s="42">
        <v>2719</v>
      </c>
      <c r="D42" s="42">
        <v>150</v>
      </c>
      <c r="E42" s="42">
        <v>103</v>
      </c>
      <c r="F42" s="43">
        <f t="shared" si="0"/>
        <v>2972</v>
      </c>
      <c r="G42" s="40">
        <f t="shared" si="2"/>
        <v>0.91487213997308214</v>
      </c>
      <c r="H42" s="40">
        <f t="shared" si="2"/>
        <v>5.0471063257065948E-2</v>
      </c>
      <c r="I42" s="40">
        <f t="shared" si="2"/>
        <v>3.465679676985195E-2</v>
      </c>
    </row>
    <row r="43" spans="1:10" ht="14.25" customHeight="1" x14ac:dyDescent="0.3">
      <c r="A43" s="4" t="s">
        <v>16</v>
      </c>
      <c r="B43" s="8">
        <v>2017</v>
      </c>
      <c r="C43" s="42">
        <v>2807</v>
      </c>
      <c r="D43" s="42">
        <v>213</v>
      </c>
      <c r="E43" s="42">
        <v>88</v>
      </c>
      <c r="F43" s="43">
        <f t="shared" si="0"/>
        <v>3108</v>
      </c>
      <c r="G43" s="40">
        <f t="shared" si="2"/>
        <v>0.90315315315315314</v>
      </c>
      <c r="H43" s="40">
        <f t="shared" si="2"/>
        <v>6.8532818532818535E-2</v>
      </c>
      <c r="I43" s="40">
        <f t="shared" si="2"/>
        <v>2.8314028314028315E-2</v>
      </c>
    </row>
    <row r="44" spans="1:10" ht="14.25" customHeight="1" x14ac:dyDescent="0.3">
      <c r="A44" s="4" t="s">
        <v>17</v>
      </c>
      <c r="B44" s="8">
        <v>2017</v>
      </c>
      <c r="C44" s="42">
        <v>2861</v>
      </c>
      <c r="D44" s="42">
        <v>181</v>
      </c>
      <c r="E44" s="42">
        <v>89</v>
      </c>
      <c r="F44" s="43">
        <f t="shared" si="0"/>
        <v>3131</v>
      </c>
      <c r="G44" s="40">
        <f t="shared" si="2"/>
        <v>0.91376557010539761</v>
      </c>
      <c r="H44" s="40">
        <f t="shared" si="2"/>
        <v>5.7809006707122322E-2</v>
      </c>
      <c r="I44" s="40">
        <f t="shared" si="2"/>
        <v>2.8425423187480037E-2</v>
      </c>
    </row>
    <row r="45" spans="1:10" ht="14.25" customHeight="1" x14ac:dyDescent="0.3">
      <c r="A45" s="4" t="s">
        <v>18</v>
      </c>
      <c r="B45" s="8">
        <v>2017</v>
      </c>
      <c r="C45" s="42">
        <v>3002</v>
      </c>
      <c r="D45" s="42">
        <v>588</v>
      </c>
      <c r="E45" s="42">
        <v>94</v>
      </c>
      <c r="F45" s="43">
        <f t="shared" si="0"/>
        <v>3684</v>
      </c>
      <c r="G45" s="40">
        <f t="shared" si="2"/>
        <v>0.81487513572204129</v>
      </c>
      <c r="H45" s="40">
        <f t="shared" si="2"/>
        <v>0.15960912052117263</v>
      </c>
      <c r="I45" s="40">
        <f t="shared" si="2"/>
        <v>2.5515743756786103E-2</v>
      </c>
    </row>
    <row r="46" spans="1:10" ht="14.25" customHeight="1" x14ac:dyDescent="0.3">
      <c r="A46" s="4" t="s">
        <v>19</v>
      </c>
      <c r="B46" s="8">
        <v>2018</v>
      </c>
      <c r="C46" s="42">
        <v>3174</v>
      </c>
      <c r="D46" s="42">
        <v>188</v>
      </c>
      <c r="E46" s="42">
        <v>74</v>
      </c>
      <c r="F46" s="43">
        <f t="shared" si="0"/>
        <v>3436</v>
      </c>
      <c r="G46" s="40">
        <f t="shared" si="2"/>
        <v>0.92374854481955759</v>
      </c>
      <c r="H46" s="40">
        <f t="shared" si="2"/>
        <v>5.471478463329453E-2</v>
      </c>
      <c r="I46" s="40">
        <f t="shared" si="2"/>
        <v>2.1536670547147845E-2</v>
      </c>
    </row>
    <row r="47" spans="1:10" ht="14.25" customHeight="1" x14ac:dyDescent="0.3">
      <c r="A47" s="4" t="s">
        <v>16</v>
      </c>
      <c r="B47" s="8">
        <v>2018</v>
      </c>
      <c r="C47" s="42">
        <v>2821</v>
      </c>
      <c r="D47" s="42">
        <v>197</v>
      </c>
      <c r="E47" s="42">
        <v>86</v>
      </c>
      <c r="F47" s="43">
        <f t="shared" si="0"/>
        <v>3104</v>
      </c>
      <c r="G47" s="40">
        <f t="shared" si="2"/>
        <v>0.90882731958762886</v>
      </c>
      <c r="H47" s="40">
        <f t="shared" si="2"/>
        <v>6.3466494845360821E-2</v>
      </c>
      <c r="I47" s="40">
        <f t="shared" si="2"/>
        <v>2.7706185567010308E-2</v>
      </c>
    </row>
    <row r="48" spans="1:10" ht="14.25" customHeight="1" x14ac:dyDescent="0.3">
      <c r="A48" s="4" t="s">
        <v>17</v>
      </c>
      <c r="B48" s="8">
        <v>2018</v>
      </c>
      <c r="C48" s="42">
        <v>2948</v>
      </c>
      <c r="D48" s="42">
        <v>176</v>
      </c>
      <c r="E48" s="42">
        <v>68</v>
      </c>
      <c r="F48" s="43">
        <f t="shared" si="0"/>
        <v>3192</v>
      </c>
      <c r="G48" s="40">
        <f t="shared" si="2"/>
        <v>0.9235588972431078</v>
      </c>
      <c r="H48" s="40">
        <f t="shared" si="2"/>
        <v>5.5137844611528819E-2</v>
      </c>
      <c r="I48" s="40">
        <f t="shared" si="2"/>
        <v>2.1303258145363407E-2</v>
      </c>
    </row>
    <row r="49" spans="1:9" ht="14.25" customHeight="1" x14ac:dyDescent="0.3">
      <c r="A49" s="4" t="s">
        <v>18</v>
      </c>
      <c r="B49" s="8">
        <v>2018</v>
      </c>
      <c r="C49" s="42">
        <v>2846</v>
      </c>
      <c r="D49" s="42">
        <v>165</v>
      </c>
      <c r="E49" s="42">
        <v>63</v>
      </c>
      <c r="F49" s="43">
        <f t="shared" si="0"/>
        <v>3074</v>
      </c>
      <c r="G49" s="40">
        <f t="shared" si="2"/>
        <v>0.92582953806115809</v>
      </c>
      <c r="H49" s="40">
        <f t="shared" si="2"/>
        <v>5.3675992192582955E-2</v>
      </c>
      <c r="I49" s="40">
        <f t="shared" si="2"/>
        <v>2.0494469746258945E-2</v>
      </c>
    </row>
    <row r="50" spans="1:9" ht="14.25" customHeight="1" x14ac:dyDescent="0.3">
      <c r="A50" s="4" t="s">
        <v>19</v>
      </c>
      <c r="B50" s="8">
        <v>2019</v>
      </c>
      <c r="C50" s="42">
        <v>2684</v>
      </c>
      <c r="D50" s="42">
        <v>130</v>
      </c>
      <c r="E50" s="42">
        <v>53</v>
      </c>
      <c r="F50" s="43">
        <f t="shared" si="0"/>
        <v>2867</v>
      </c>
      <c r="G50" s="40">
        <f t="shared" si="2"/>
        <v>0.93617021276595747</v>
      </c>
      <c r="H50" s="40">
        <f t="shared" si="2"/>
        <v>4.534356470177886E-2</v>
      </c>
      <c r="I50" s="40">
        <f t="shared" si="2"/>
        <v>1.8486222532263692E-2</v>
      </c>
    </row>
    <row r="51" spans="1:9" ht="14.25" customHeight="1" x14ac:dyDescent="0.3">
      <c r="A51" s="4" t="s">
        <v>16</v>
      </c>
      <c r="B51" s="8">
        <v>2019</v>
      </c>
      <c r="C51" s="42">
        <v>2980</v>
      </c>
      <c r="D51" s="42">
        <v>173</v>
      </c>
      <c r="E51" s="42">
        <v>50</v>
      </c>
      <c r="F51" s="43">
        <f t="shared" si="0"/>
        <v>3203</v>
      </c>
      <c r="G51" s="40">
        <f t="shared" si="2"/>
        <v>0.93037777083983764</v>
      </c>
      <c r="H51" s="40">
        <f t="shared" si="2"/>
        <v>5.4011863877614738E-2</v>
      </c>
      <c r="I51" s="40">
        <f t="shared" si="2"/>
        <v>1.5610365282547611E-2</v>
      </c>
    </row>
    <row r="52" spans="1:9" ht="14.25" customHeight="1" x14ac:dyDescent="0.3">
      <c r="A52" s="4" t="s">
        <v>17</v>
      </c>
      <c r="B52" s="8">
        <v>2019</v>
      </c>
      <c r="C52" s="42">
        <v>2635</v>
      </c>
      <c r="D52" s="42">
        <v>149</v>
      </c>
      <c r="E52" s="42">
        <v>65</v>
      </c>
      <c r="F52" s="43">
        <f t="shared" si="0"/>
        <v>2849</v>
      </c>
      <c r="G52" s="40">
        <f t="shared" si="2"/>
        <v>0.92488592488592491</v>
      </c>
      <c r="H52" s="40">
        <f t="shared" si="2"/>
        <v>5.2299052299052302E-2</v>
      </c>
      <c r="I52" s="40">
        <f t="shared" si="2"/>
        <v>2.2815022815022814E-2</v>
      </c>
    </row>
    <row r="53" spans="1:9" ht="14.25" customHeight="1" x14ac:dyDescent="0.3">
      <c r="A53" s="4" t="s">
        <v>18</v>
      </c>
      <c r="B53" s="8">
        <v>2019</v>
      </c>
      <c r="C53" s="42">
        <v>2605</v>
      </c>
      <c r="D53" s="42">
        <v>135</v>
      </c>
      <c r="E53" s="42">
        <v>31</v>
      </c>
      <c r="F53" s="43">
        <f t="shared" si="0"/>
        <v>2771</v>
      </c>
      <c r="G53" s="40">
        <f t="shared" ref="G53:I68" si="3">C53/$F53*100%</f>
        <v>0.94009382894261995</v>
      </c>
      <c r="H53" s="40">
        <f t="shared" si="3"/>
        <v>4.8718874052688557E-2</v>
      </c>
      <c r="I53" s="40">
        <f t="shared" si="3"/>
        <v>1.1187297004691447E-2</v>
      </c>
    </row>
    <row r="54" spans="1:9" ht="14.25" customHeight="1" x14ac:dyDescent="0.3">
      <c r="A54" s="4" t="s">
        <v>19</v>
      </c>
      <c r="B54" s="8">
        <v>2020</v>
      </c>
      <c r="C54" s="42">
        <v>2692</v>
      </c>
      <c r="D54" s="42">
        <v>156</v>
      </c>
      <c r="E54" s="42">
        <v>46</v>
      </c>
      <c r="F54" s="43">
        <f t="shared" si="0"/>
        <v>2894</v>
      </c>
      <c r="G54" s="40">
        <f t="shared" si="3"/>
        <v>0.93020041465100212</v>
      </c>
      <c r="H54" s="40">
        <f t="shared" si="3"/>
        <v>5.3904630269523149E-2</v>
      </c>
      <c r="I54" s="40">
        <f t="shared" si="3"/>
        <v>1.5894955079474776E-2</v>
      </c>
    </row>
    <row r="55" spans="1:9" ht="14.25" customHeight="1" x14ac:dyDescent="0.3">
      <c r="A55" s="4" t="s">
        <v>16</v>
      </c>
      <c r="B55" s="8">
        <v>2020</v>
      </c>
      <c r="C55" s="42">
        <v>2457</v>
      </c>
      <c r="D55" s="42">
        <v>121</v>
      </c>
      <c r="E55" s="42">
        <v>31</v>
      </c>
      <c r="F55" s="43">
        <f t="shared" si="0"/>
        <v>2609</v>
      </c>
      <c r="G55" s="40">
        <f t="shared" si="3"/>
        <v>0.94174013031812953</v>
      </c>
      <c r="H55" s="40">
        <f t="shared" si="3"/>
        <v>4.6377922575699504E-2</v>
      </c>
      <c r="I55" s="40">
        <f t="shared" si="3"/>
        <v>1.1881947106170947E-2</v>
      </c>
    </row>
    <row r="56" spans="1:9" ht="14.25" customHeight="1" x14ac:dyDescent="0.3">
      <c r="A56" s="4" t="s">
        <v>17</v>
      </c>
      <c r="B56" s="8">
        <v>2020</v>
      </c>
      <c r="C56" s="42">
        <v>2407</v>
      </c>
      <c r="D56" s="42">
        <v>153</v>
      </c>
      <c r="E56" s="42">
        <v>53</v>
      </c>
      <c r="F56" s="43">
        <f t="shared" si="0"/>
        <v>2613</v>
      </c>
      <c r="G56" s="40">
        <f t="shared" si="3"/>
        <v>0.92116341370072718</v>
      </c>
      <c r="H56" s="40">
        <f t="shared" si="3"/>
        <v>5.8553386911595867E-2</v>
      </c>
      <c r="I56" s="40">
        <f t="shared" si="3"/>
        <v>2.0283199387677E-2</v>
      </c>
    </row>
    <row r="57" spans="1:9" ht="14.25" customHeight="1" x14ac:dyDescent="0.3">
      <c r="A57" s="4" t="s">
        <v>18</v>
      </c>
      <c r="B57" s="8">
        <v>2020</v>
      </c>
      <c r="C57" s="42">
        <v>2574</v>
      </c>
      <c r="D57" s="42">
        <v>138</v>
      </c>
      <c r="E57" s="42">
        <v>69</v>
      </c>
      <c r="F57" s="43">
        <f t="shared" si="0"/>
        <v>2781</v>
      </c>
      <c r="G57" s="40">
        <f t="shared" si="3"/>
        <v>0.92556634304207119</v>
      </c>
      <c r="H57" s="40">
        <f t="shared" si="3"/>
        <v>4.9622437971952538E-2</v>
      </c>
      <c r="I57" s="40">
        <f t="shared" si="3"/>
        <v>2.4811218985976269E-2</v>
      </c>
    </row>
    <row r="58" spans="1:9" ht="14.25" customHeight="1" x14ac:dyDescent="0.3">
      <c r="A58" s="4" t="s">
        <v>19</v>
      </c>
      <c r="B58" s="8">
        <v>2021</v>
      </c>
      <c r="C58" s="42">
        <v>2653</v>
      </c>
      <c r="D58" s="42">
        <v>127</v>
      </c>
      <c r="E58" s="42">
        <v>52</v>
      </c>
      <c r="F58" s="43">
        <f t="shared" si="0"/>
        <v>2832</v>
      </c>
      <c r="G58" s="40">
        <f t="shared" si="3"/>
        <v>0.93679378531073443</v>
      </c>
      <c r="H58" s="40">
        <f t="shared" si="3"/>
        <v>4.4844632768361585E-2</v>
      </c>
      <c r="I58" s="40">
        <f t="shared" si="3"/>
        <v>1.8361581920903956E-2</v>
      </c>
    </row>
    <row r="59" spans="1:9" ht="14.25" customHeight="1" x14ac:dyDescent="0.3">
      <c r="A59" s="4" t="s">
        <v>16</v>
      </c>
      <c r="B59" s="8">
        <v>2021</v>
      </c>
      <c r="C59" s="42">
        <v>2396</v>
      </c>
      <c r="D59" s="42">
        <v>124</v>
      </c>
      <c r="E59" s="42">
        <v>60</v>
      </c>
      <c r="F59" s="43">
        <f t="shared" si="0"/>
        <v>2580</v>
      </c>
      <c r="G59" s="40">
        <f t="shared" si="3"/>
        <v>0.92868217054263569</v>
      </c>
      <c r="H59" s="40">
        <f t="shared" si="3"/>
        <v>4.8062015503875968E-2</v>
      </c>
      <c r="I59" s="40">
        <f t="shared" si="3"/>
        <v>2.3255813953488372E-2</v>
      </c>
    </row>
    <row r="60" spans="1:9" ht="14.25" customHeight="1" x14ac:dyDescent="0.3">
      <c r="A60" s="4" t="s">
        <v>17</v>
      </c>
      <c r="B60" s="8">
        <v>2021</v>
      </c>
      <c r="C60" s="42">
        <v>2510</v>
      </c>
      <c r="D60" s="42">
        <v>109</v>
      </c>
      <c r="E60" s="42">
        <v>73</v>
      </c>
      <c r="F60" s="43">
        <f t="shared" si="0"/>
        <v>2692</v>
      </c>
      <c r="G60" s="40">
        <f t="shared" si="3"/>
        <v>0.93239227340267461</v>
      </c>
      <c r="H60" s="40">
        <f t="shared" si="3"/>
        <v>4.0490341753343241E-2</v>
      </c>
      <c r="I60" s="40">
        <f t="shared" si="3"/>
        <v>2.711738484398217E-2</v>
      </c>
    </row>
    <row r="61" spans="1:9" ht="14.25" customHeight="1" x14ac:dyDescent="0.3">
      <c r="A61" s="4" t="s">
        <v>18</v>
      </c>
      <c r="B61" s="8">
        <v>2021</v>
      </c>
      <c r="C61" s="42">
        <v>2570</v>
      </c>
      <c r="D61" s="42">
        <v>102</v>
      </c>
      <c r="E61" s="42">
        <v>57</v>
      </c>
      <c r="F61" s="43">
        <f t="shared" si="0"/>
        <v>2729</v>
      </c>
      <c r="G61" s="40">
        <f t="shared" si="3"/>
        <v>0.94173689996335652</v>
      </c>
      <c r="H61" s="40">
        <f t="shared" si="3"/>
        <v>3.737632832539392E-2</v>
      </c>
      <c r="I61" s="40">
        <f t="shared" si="3"/>
        <v>2.088677171124954E-2</v>
      </c>
    </row>
    <row r="62" spans="1:9" x14ac:dyDescent="0.3">
      <c r="A62" s="4" t="s">
        <v>19</v>
      </c>
      <c r="B62" s="8">
        <v>2022</v>
      </c>
      <c r="C62" s="42">
        <v>2487</v>
      </c>
      <c r="D62" s="42">
        <v>104</v>
      </c>
      <c r="E62" s="42">
        <v>80</v>
      </c>
      <c r="F62" s="43">
        <f t="shared" si="0"/>
        <v>2671</v>
      </c>
      <c r="G62" s="40">
        <f t="shared" si="3"/>
        <v>0.93111194309247469</v>
      </c>
      <c r="H62" s="40">
        <f t="shared" si="3"/>
        <v>3.8936727817296894E-2</v>
      </c>
      <c r="I62" s="40">
        <f t="shared" si="3"/>
        <v>2.9951329090228379E-2</v>
      </c>
    </row>
    <row r="63" spans="1:9" x14ac:dyDescent="0.3">
      <c r="A63" s="4" t="s">
        <v>16</v>
      </c>
      <c r="B63" s="8">
        <v>2022</v>
      </c>
      <c r="C63" s="42">
        <v>2570</v>
      </c>
      <c r="D63" s="42">
        <v>154</v>
      </c>
      <c r="E63" s="42">
        <v>87</v>
      </c>
      <c r="F63" s="43">
        <f t="shared" si="0"/>
        <v>2811</v>
      </c>
      <c r="G63" s="40">
        <f t="shared" si="3"/>
        <v>0.91426538598363571</v>
      </c>
      <c r="H63" s="40">
        <f t="shared" si="3"/>
        <v>5.478477410174315E-2</v>
      </c>
      <c r="I63" s="40">
        <f t="shared" si="3"/>
        <v>3.0949839914621132E-2</v>
      </c>
    </row>
    <row r="64" spans="1:9" x14ac:dyDescent="0.3">
      <c r="A64" s="4" t="s">
        <v>17</v>
      </c>
      <c r="B64" s="8">
        <v>2022</v>
      </c>
      <c r="C64" s="42">
        <v>2402</v>
      </c>
      <c r="D64" s="42">
        <v>134</v>
      </c>
      <c r="E64" s="42">
        <v>48</v>
      </c>
      <c r="F64" s="43">
        <f t="shared" si="0"/>
        <v>2584</v>
      </c>
      <c r="G64" s="40">
        <f t="shared" si="3"/>
        <v>0.92956656346749222</v>
      </c>
      <c r="H64" s="40">
        <f t="shared" si="3"/>
        <v>5.1857585139318887E-2</v>
      </c>
      <c r="I64" s="40">
        <f t="shared" si="3"/>
        <v>1.8575851393188854E-2</v>
      </c>
    </row>
    <row r="65" spans="1:9" x14ac:dyDescent="0.3">
      <c r="A65" s="4" t="s">
        <v>18</v>
      </c>
      <c r="B65" s="8">
        <v>2022</v>
      </c>
      <c r="C65" s="42">
        <v>2446</v>
      </c>
      <c r="D65" s="42">
        <v>135</v>
      </c>
      <c r="E65" s="42">
        <v>76</v>
      </c>
      <c r="F65" s="43">
        <f t="shared" si="0"/>
        <v>2657</v>
      </c>
      <c r="G65" s="40">
        <f t="shared" si="3"/>
        <v>0.92058712834023337</v>
      </c>
      <c r="H65" s="40">
        <f t="shared" si="3"/>
        <v>5.0809183289424166E-2</v>
      </c>
      <c r="I65" s="40">
        <f t="shared" si="3"/>
        <v>2.8603688370342491E-2</v>
      </c>
    </row>
    <row r="66" spans="1:9" x14ac:dyDescent="0.3">
      <c r="A66" s="4" t="s">
        <v>19</v>
      </c>
      <c r="B66" s="8">
        <v>2023</v>
      </c>
      <c r="C66" s="42">
        <v>2366</v>
      </c>
      <c r="D66" s="42">
        <v>145</v>
      </c>
      <c r="E66" s="42">
        <v>67</v>
      </c>
      <c r="F66" s="43">
        <f t="shared" si="0"/>
        <v>2578</v>
      </c>
      <c r="G66" s="40">
        <f t="shared" si="3"/>
        <v>0.91776570985259887</v>
      </c>
      <c r="H66" s="40">
        <f t="shared" si="3"/>
        <v>5.6245151280062064E-2</v>
      </c>
      <c r="I66" s="40">
        <f t="shared" si="3"/>
        <v>2.5989138867339022E-2</v>
      </c>
    </row>
    <row r="67" spans="1:9" x14ac:dyDescent="0.3">
      <c r="A67" s="4" t="s">
        <v>16</v>
      </c>
      <c r="B67" s="8">
        <v>2023</v>
      </c>
      <c r="C67" s="42">
        <v>2274</v>
      </c>
      <c r="D67" s="42">
        <v>133</v>
      </c>
      <c r="E67" s="42">
        <v>54</v>
      </c>
      <c r="F67" s="43">
        <f t="shared" si="0"/>
        <v>2461</v>
      </c>
      <c r="G67" s="40">
        <f t="shared" si="3"/>
        <v>0.92401462819991875</v>
      </c>
      <c r="H67" s="40">
        <f t="shared" si="3"/>
        <v>5.4043071921982933E-2</v>
      </c>
      <c r="I67" s="40">
        <f t="shared" si="3"/>
        <v>2.1942299878098336E-2</v>
      </c>
    </row>
    <row r="68" spans="1:9" x14ac:dyDescent="0.3">
      <c r="A68" s="4" t="s">
        <v>17</v>
      </c>
      <c r="B68" s="8">
        <v>2023</v>
      </c>
      <c r="C68" s="42">
        <v>2224</v>
      </c>
      <c r="D68" s="42">
        <v>126</v>
      </c>
      <c r="E68" s="42">
        <v>62</v>
      </c>
      <c r="F68" s="43">
        <f>SUM(C68:E68)</f>
        <v>2412</v>
      </c>
      <c r="G68" s="40">
        <f t="shared" si="3"/>
        <v>0.92205638474295193</v>
      </c>
      <c r="H68" s="40">
        <f t="shared" si="3"/>
        <v>5.2238805970149252E-2</v>
      </c>
      <c r="I68" s="40">
        <f t="shared" si="3"/>
        <v>2.570480928689884E-2</v>
      </c>
    </row>
    <row r="69" spans="1:9" ht="14.5" x14ac:dyDescent="0.3">
      <c r="A69" s="4" t="s">
        <v>20</v>
      </c>
      <c r="B69" s="8">
        <v>2023</v>
      </c>
      <c r="C69" s="42">
        <v>2232</v>
      </c>
      <c r="D69" s="42">
        <v>128</v>
      </c>
      <c r="E69" s="42">
        <v>51</v>
      </c>
      <c r="F69" s="43">
        <f>SUM(C69:E69)</f>
        <v>2411</v>
      </c>
      <c r="G69" s="40">
        <f t="shared" ref="G69:I71" si="4">C69/$F69*100%</f>
        <v>0.92575694732476155</v>
      </c>
      <c r="H69" s="40">
        <f t="shared" si="4"/>
        <v>5.3090004147656571E-2</v>
      </c>
      <c r="I69" s="40">
        <f t="shared" si="4"/>
        <v>2.1153048527581916E-2</v>
      </c>
    </row>
    <row r="70" spans="1:9" ht="14.5" x14ac:dyDescent="0.3">
      <c r="A70" s="4" t="s">
        <v>21</v>
      </c>
      <c r="B70" s="8">
        <v>2024</v>
      </c>
      <c r="C70" s="42">
        <v>2228</v>
      </c>
      <c r="D70" s="42">
        <v>133</v>
      </c>
      <c r="E70" s="42">
        <v>44</v>
      </c>
      <c r="F70" s="43">
        <f>SUM(C70:E70)</f>
        <v>2405</v>
      </c>
      <c r="G70" s="40">
        <f t="shared" si="4"/>
        <v>0.92640332640332645</v>
      </c>
      <c r="H70" s="40">
        <f t="shared" si="4"/>
        <v>5.5301455301455305E-2</v>
      </c>
      <c r="I70" s="40">
        <f t="shared" si="4"/>
        <v>1.8295218295218296E-2</v>
      </c>
    </row>
    <row r="71" spans="1:9" ht="14.5" x14ac:dyDescent="0.3">
      <c r="A71" s="4" t="s">
        <v>22</v>
      </c>
      <c r="B71" s="8">
        <v>2024</v>
      </c>
      <c r="C71" s="42">
        <v>2175</v>
      </c>
      <c r="D71" s="42">
        <v>137</v>
      </c>
      <c r="E71" s="42">
        <v>65</v>
      </c>
      <c r="F71" s="43">
        <f>SUM(C71:E71)</f>
        <v>2377</v>
      </c>
      <c r="G71" s="40">
        <f t="shared" si="4"/>
        <v>0.91501893142616741</v>
      </c>
      <c r="H71" s="40">
        <f t="shared" si="4"/>
        <v>5.7635675220866642E-2</v>
      </c>
      <c r="I71" s="40">
        <f t="shared" si="4"/>
        <v>2.7345393352965923E-2</v>
      </c>
    </row>
    <row r="72" spans="1:9" ht="14.5" x14ac:dyDescent="0.3">
      <c r="A72" s="4" t="s">
        <v>23</v>
      </c>
      <c r="B72" s="8">
        <v>2024</v>
      </c>
      <c r="C72" s="42">
        <v>2152</v>
      </c>
      <c r="D72" s="42">
        <v>164</v>
      </c>
      <c r="E72" s="42">
        <v>66</v>
      </c>
      <c r="F72" s="43">
        <f>SUM(C72:E72)</f>
        <v>2382</v>
      </c>
      <c r="G72" s="40">
        <f>C72/$F72*100%</f>
        <v>0.9034424853064652</v>
      </c>
      <c r="H72" s="40">
        <f>D72/$F72*100%</f>
        <v>6.8849706129303107E-2</v>
      </c>
      <c r="I72" s="40">
        <f>E72/$F72*100%</f>
        <v>2.7707808564231738E-2</v>
      </c>
    </row>
  </sheetData>
  <hyperlinks>
    <hyperlink ref="E7" r:id="rId1" xr:uid="{979689F5-2FF1-4B7F-B69E-25296DBF7233}"/>
  </hyperlinks>
  <pageMargins left="0.7" right="0.7" top="0.75" bottom="0.75" header="0.3" footer="0.3"/>
  <pageSetup paperSize="9" scale="44" orientation="landscape"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CDAA4-28E0-4A0F-AAA2-A9A6CA70C46B}">
  <sheetPr>
    <tabColor rgb="FF008080"/>
    <pageSetUpPr fitToPage="1"/>
  </sheetPr>
  <dimension ref="A1:L39"/>
  <sheetViews>
    <sheetView showGridLines="0" workbookViewId="0">
      <selection activeCell="B14" sqref="B14:B15"/>
    </sheetView>
  </sheetViews>
  <sheetFormatPr defaultColWidth="8.85546875" defaultRowHeight="13" x14ac:dyDescent="0.3"/>
  <cols>
    <col min="1" max="1" width="13.140625" style="4" customWidth="1"/>
    <col min="2" max="12" width="11.42578125" style="4" customWidth="1"/>
    <col min="13" max="16384" width="8.85546875" style="4"/>
  </cols>
  <sheetData>
    <row r="1" spans="1:12" ht="17.5" x14ac:dyDescent="0.3">
      <c r="A1" s="1" t="s">
        <v>550</v>
      </c>
      <c r="B1" s="2" t="s">
        <v>551</v>
      </c>
      <c r="C1" s="3"/>
      <c r="D1" s="3"/>
      <c r="E1" s="3"/>
      <c r="F1" s="3"/>
      <c r="G1" s="3"/>
      <c r="H1" s="3"/>
      <c r="I1" s="3"/>
      <c r="J1" s="3"/>
      <c r="K1" s="3"/>
      <c r="L1" s="3"/>
    </row>
    <row r="2" spans="1:12" x14ac:dyDescent="0.3">
      <c r="A2" s="5" t="s">
        <v>28</v>
      </c>
      <c r="B2" s="6" t="s">
        <v>681</v>
      </c>
    </row>
    <row r="3" spans="1:12" ht="6" customHeight="1" x14ac:dyDescent="0.3"/>
    <row r="4" spans="1:12" ht="13.75" customHeight="1" x14ac:dyDescent="0.3">
      <c r="A4" s="4" t="s">
        <v>58</v>
      </c>
    </row>
    <row r="5" spans="1:12" ht="13.75" customHeight="1" x14ac:dyDescent="0.3">
      <c r="A5" s="4" t="s">
        <v>59</v>
      </c>
    </row>
    <row r="6" spans="1:12" ht="13.75" customHeight="1" x14ac:dyDescent="0.3">
      <c r="A6" s="4" t="s">
        <v>60</v>
      </c>
    </row>
    <row r="7" spans="1:12" ht="13.75" customHeight="1" x14ac:dyDescent="0.3">
      <c r="A7" s="4" t="s">
        <v>61</v>
      </c>
    </row>
    <row r="8" spans="1:12" ht="13.75" customHeight="1" x14ac:dyDescent="0.3">
      <c r="A8" s="4" t="s">
        <v>40</v>
      </c>
    </row>
    <row r="9" spans="1:12" ht="13.75" customHeight="1" x14ac:dyDescent="0.3"/>
    <row r="10" spans="1:12" ht="13.75" customHeight="1" x14ac:dyDescent="0.3">
      <c r="A10" s="4" t="s">
        <v>51</v>
      </c>
      <c r="D10" s="9" t="s">
        <v>52</v>
      </c>
    </row>
    <row r="11" spans="1:12" ht="13.75" customHeight="1" x14ac:dyDescent="0.3">
      <c r="A11" s="4" t="s">
        <v>62</v>
      </c>
    </row>
    <row r="12" spans="1:12" ht="13.75" customHeight="1" x14ac:dyDescent="0.3">
      <c r="A12" s="4" t="s">
        <v>25</v>
      </c>
    </row>
    <row r="13" spans="1:12" ht="13.75" customHeight="1" x14ac:dyDescent="0.3"/>
    <row r="14" spans="1:12" ht="13.75" customHeight="1" x14ac:dyDescent="0.3">
      <c r="A14" s="4" t="s">
        <v>26</v>
      </c>
      <c r="B14" s="71">
        <v>45566</v>
      </c>
    </row>
    <row r="15" spans="1:12" ht="13.75" customHeight="1" x14ac:dyDescent="0.3">
      <c r="A15" s="4" t="s">
        <v>27</v>
      </c>
      <c r="B15" s="71">
        <v>45658</v>
      </c>
    </row>
    <row r="16" spans="1:12" ht="13.75" customHeight="1" x14ac:dyDescent="0.3"/>
    <row r="17" spans="1:12" ht="13.75" customHeight="1" x14ac:dyDescent="0.3">
      <c r="A17" s="49"/>
      <c r="B17" s="92"/>
      <c r="C17" s="92"/>
      <c r="D17" s="92"/>
      <c r="E17" s="92"/>
      <c r="F17" s="92"/>
      <c r="G17" s="92"/>
      <c r="H17" s="92"/>
      <c r="I17" s="92"/>
      <c r="J17" s="92"/>
      <c r="K17" s="92"/>
      <c r="L17" s="92"/>
    </row>
    <row r="18" spans="1:12" ht="61.75" customHeight="1" x14ac:dyDescent="0.3">
      <c r="A18" s="54" t="s">
        <v>463</v>
      </c>
      <c r="B18" s="7" t="s">
        <v>53</v>
      </c>
      <c r="C18" s="7" t="s">
        <v>54</v>
      </c>
      <c r="D18" s="7" t="s">
        <v>55</v>
      </c>
      <c r="E18" s="48" t="s">
        <v>56</v>
      </c>
      <c r="F18" s="48" t="s">
        <v>57</v>
      </c>
      <c r="G18" s="81" t="s">
        <v>7</v>
      </c>
      <c r="H18" s="7" t="s">
        <v>545</v>
      </c>
      <c r="I18" s="7" t="s">
        <v>546</v>
      </c>
      <c r="J18" s="7" t="s">
        <v>547</v>
      </c>
      <c r="K18" s="48" t="s">
        <v>548</v>
      </c>
      <c r="L18" s="48" t="s">
        <v>549</v>
      </c>
    </row>
    <row r="19" spans="1:12" ht="14.25" customHeight="1" x14ac:dyDescent="0.3">
      <c r="A19" s="15" t="s">
        <v>30</v>
      </c>
      <c r="B19" s="57">
        <v>1010</v>
      </c>
      <c r="C19" s="58">
        <v>7389</v>
      </c>
      <c r="D19" s="42">
        <v>1604</v>
      </c>
      <c r="E19" s="42">
        <v>1073</v>
      </c>
      <c r="F19" s="42">
        <v>64</v>
      </c>
      <c r="G19" s="59">
        <f>SUM(B19:F19)</f>
        <v>11140</v>
      </c>
      <c r="H19" s="40">
        <f t="shared" ref="H19:L31" si="0">B19/$G19*100%</f>
        <v>9.0664272890484746E-2</v>
      </c>
      <c r="I19" s="40">
        <f t="shared" si="0"/>
        <v>0.66328545780969483</v>
      </c>
      <c r="J19" s="40">
        <f t="shared" si="0"/>
        <v>0.14398563734290845</v>
      </c>
      <c r="K19" s="40">
        <f t="shared" si="0"/>
        <v>9.631956912028726E-2</v>
      </c>
      <c r="L19" s="40">
        <f t="shared" si="0"/>
        <v>5.745062836624776E-3</v>
      </c>
    </row>
    <row r="20" spans="1:12" ht="14.25" customHeight="1" x14ac:dyDescent="0.3">
      <c r="A20" s="4" t="s">
        <v>31</v>
      </c>
      <c r="B20" s="57">
        <v>891</v>
      </c>
      <c r="C20" s="58">
        <v>7356</v>
      </c>
      <c r="D20" s="42">
        <v>1375</v>
      </c>
      <c r="E20" s="42">
        <v>870</v>
      </c>
      <c r="F20" s="42">
        <v>22</v>
      </c>
      <c r="G20" s="59">
        <f t="shared" ref="G20:G29" si="1">SUM(B20:F20)</f>
        <v>10514</v>
      </c>
      <c r="H20" s="40">
        <f t="shared" si="0"/>
        <v>8.4744150656267836E-2</v>
      </c>
      <c r="I20" s="40">
        <f t="shared" si="0"/>
        <v>0.69963857713524824</v>
      </c>
      <c r="J20" s="40">
        <f t="shared" si="0"/>
        <v>0.13077801027201827</v>
      </c>
      <c r="K20" s="40">
        <f t="shared" si="0"/>
        <v>8.2746813772113376E-2</v>
      </c>
      <c r="L20" s="40">
        <f t="shared" si="0"/>
        <v>2.092448164352292E-3</v>
      </c>
    </row>
    <row r="21" spans="1:12" ht="14.25" customHeight="1" x14ac:dyDescent="0.3">
      <c r="A21" s="4" t="s">
        <v>8</v>
      </c>
      <c r="B21" s="57">
        <v>907</v>
      </c>
      <c r="C21" s="58">
        <v>7460</v>
      </c>
      <c r="D21" s="42">
        <v>1260</v>
      </c>
      <c r="E21" s="42">
        <v>917</v>
      </c>
      <c r="F21" s="42">
        <v>18</v>
      </c>
      <c r="G21" s="59">
        <f t="shared" si="1"/>
        <v>10562</v>
      </c>
      <c r="H21" s="40">
        <f t="shared" si="0"/>
        <v>8.5873887521302789E-2</v>
      </c>
      <c r="I21" s="40">
        <f t="shared" si="0"/>
        <v>0.70630562393486085</v>
      </c>
      <c r="J21" s="40">
        <f t="shared" si="0"/>
        <v>0.11929558795682636</v>
      </c>
      <c r="K21" s="40">
        <f t="shared" si="0"/>
        <v>8.6820677901912516E-2</v>
      </c>
      <c r="L21" s="40">
        <f t="shared" si="0"/>
        <v>1.7042226850975193E-3</v>
      </c>
    </row>
    <row r="22" spans="1:12" ht="14.25" customHeight="1" x14ac:dyDescent="0.3">
      <c r="A22" s="4" t="s">
        <v>9</v>
      </c>
      <c r="B22" s="57">
        <v>1033</v>
      </c>
      <c r="C22" s="58">
        <v>6745</v>
      </c>
      <c r="D22" s="42">
        <v>1287</v>
      </c>
      <c r="E22" s="42">
        <v>908</v>
      </c>
      <c r="F22" s="42">
        <v>14</v>
      </c>
      <c r="G22" s="59">
        <f t="shared" si="1"/>
        <v>9987</v>
      </c>
      <c r="H22" s="40">
        <f t="shared" si="0"/>
        <v>0.10343446480424552</v>
      </c>
      <c r="I22" s="40">
        <f t="shared" si="0"/>
        <v>0.6753779913888055</v>
      </c>
      <c r="J22" s="40">
        <f t="shared" si="0"/>
        <v>0.12886752778612195</v>
      </c>
      <c r="K22" s="40">
        <f t="shared" si="0"/>
        <v>9.0918193651747276E-2</v>
      </c>
      <c r="L22" s="40">
        <f t="shared" si="0"/>
        <v>1.4018223690798037E-3</v>
      </c>
    </row>
    <row r="23" spans="1:12" ht="14.25" customHeight="1" x14ac:dyDescent="0.3">
      <c r="A23" s="4" t="s">
        <v>10</v>
      </c>
      <c r="B23" s="57">
        <v>1319</v>
      </c>
      <c r="C23" s="58">
        <v>7001</v>
      </c>
      <c r="D23" s="42">
        <v>1340</v>
      </c>
      <c r="E23" s="42">
        <v>969</v>
      </c>
      <c r="F23" s="42">
        <v>95</v>
      </c>
      <c r="G23" s="59">
        <f t="shared" si="1"/>
        <v>10724</v>
      </c>
      <c r="H23" s="40">
        <f t="shared" si="0"/>
        <v>0.12299515106303618</v>
      </c>
      <c r="I23" s="40">
        <f t="shared" si="0"/>
        <v>0.65283476314807909</v>
      </c>
      <c r="J23" s="40">
        <f t="shared" si="0"/>
        <v>0.12495337560611712</v>
      </c>
      <c r="K23" s="40">
        <f t="shared" si="0"/>
        <v>9.0358075345020508E-2</v>
      </c>
      <c r="L23" s="40">
        <f t="shared" si="0"/>
        <v>8.8586348377471084E-3</v>
      </c>
    </row>
    <row r="24" spans="1:12" ht="14.25" customHeight="1" x14ac:dyDescent="0.3">
      <c r="A24" s="4" t="s">
        <v>11</v>
      </c>
      <c r="B24" s="57">
        <v>1418</v>
      </c>
      <c r="C24" s="58">
        <v>7305</v>
      </c>
      <c r="D24" s="42">
        <v>1577</v>
      </c>
      <c r="E24" s="42">
        <v>1327</v>
      </c>
      <c r="F24" s="42">
        <v>171</v>
      </c>
      <c r="G24" s="59">
        <f t="shared" si="1"/>
        <v>11798</v>
      </c>
      <c r="H24" s="40">
        <f t="shared" si="0"/>
        <v>0.12018986268859129</v>
      </c>
      <c r="I24" s="40">
        <f t="shared" si="0"/>
        <v>0.61917274114256649</v>
      </c>
      <c r="J24" s="40">
        <f t="shared" si="0"/>
        <v>0.13366672317341921</v>
      </c>
      <c r="K24" s="40">
        <f t="shared" si="0"/>
        <v>0.11247669096457026</v>
      </c>
      <c r="L24" s="40">
        <f t="shared" si="0"/>
        <v>1.4493982030852687E-2</v>
      </c>
    </row>
    <row r="25" spans="1:12" ht="14.25" customHeight="1" x14ac:dyDescent="0.3">
      <c r="A25" s="4" t="s">
        <v>12</v>
      </c>
      <c r="B25" s="57">
        <v>1261</v>
      </c>
      <c r="C25" s="58">
        <v>7974</v>
      </c>
      <c r="D25" s="42">
        <v>1368</v>
      </c>
      <c r="E25" s="42">
        <v>978</v>
      </c>
      <c r="F25" s="42">
        <v>212</v>
      </c>
      <c r="G25" s="59">
        <f t="shared" si="1"/>
        <v>11793</v>
      </c>
      <c r="H25" s="40">
        <f t="shared" si="0"/>
        <v>0.10692783854829135</v>
      </c>
      <c r="I25" s="40">
        <f t="shared" si="0"/>
        <v>0.67616382599847369</v>
      </c>
      <c r="J25" s="40">
        <f t="shared" si="0"/>
        <v>0.11600101755278555</v>
      </c>
      <c r="K25" s="40">
        <f t="shared" si="0"/>
        <v>8.2930552022386167E-2</v>
      </c>
      <c r="L25" s="40">
        <f t="shared" si="0"/>
        <v>1.7976765878063256E-2</v>
      </c>
    </row>
    <row r="26" spans="1:12" ht="14.25" customHeight="1" x14ac:dyDescent="0.3">
      <c r="A26" s="4" t="s">
        <v>13</v>
      </c>
      <c r="B26" s="57">
        <v>1168</v>
      </c>
      <c r="C26" s="58">
        <v>9075</v>
      </c>
      <c r="D26" s="42">
        <v>1763</v>
      </c>
      <c r="E26" s="42">
        <v>748</v>
      </c>
      <c r="F26" s="42">
        <v>605</v>
      </c>
      <c r="G26" s="59">
        <f t="shared" si="1"/>
        <v>13359</v>
      </c>
      <c r="H26" s="40">
        <f t="shared" si="0"/>
        <v>8.7431693989071038E-2</v>
      </c>
      <c r="I26" s="40">
        <f t="shared" si="0"/>
        <v>0.67931731417022234</v>
      </c>
      <c r="J26" s="40">
        <f t="shared" si="0"/>
        <v>0.13197095590987348</v>
      </c>
      <c r="K26" s="40">
        <f t="shared" si="0"/>
        <v>5.5992214986151659E-2</v>
      </c>
      <c r="L26" s="40">
        <f t="shared" si="0"/>
        <v>4.5287820944681485E-2</v>
      </c>
    </row>
    <row r="27" spans="1:12" ht="14.25" customHeight="1" x14ac:dyDescent="0.3">
      <c r="A27" s="4" t="s">
        <v>14</v>
      </c>
      <c r="B27" s="57">
        <v>1030</v>
      </c>
      <c r="C27" s="58">
        <v>8414</v>
      </c>
      <c r="D27" s="42">
        <v>1920</v>
      </c>
      <c r="E27" s="42">
        <v>679</v>
      </c>
      <c r="F27" s="42">
        <v>194</v>
      </c>
      <c r="G27" s="59">
        <f t="shared" si="1"/>
        <v>12237</v>
      </c>
      <c r="H27" s="40">
        <f t="shared" si="0"/>
        <v>8.4170956933889027E-2</v>
      </c>
      <c r="I27" s="40">
        <f t="shared" si="0"/>
        <v>0.68758682683664296</v>
      </c>
      <c r="J27" s="40">
        <f t="shared" si="0"/>
        <v>0.15690120127482227</v>
      </c>
      <c r="K27" s="40">
        <f t="shared" si="0"/>
        <v>5.5487456075835578E-2</v>
      </c>
      <c r="L27" s="40">
        <f t="shared" si="0"/>
        <v>1.5853558878810167E-2</v>
      </c>
    </row>
    <row r="28" spans="1:12" ht="14.25" customHeight="1" x14ac:dyDescent="0.3">
      <c r="A28" s="4" t="s">
        <v>15</v>
      </c>
      <c r="B28" s="57">
        <v>853</v>
      </c>
      <c r="C28" s="58">
        <v>8214</v>
      </c>
      <c r="D28" s="42">
        <v>1887</v>
      </c>
      <c r="E28" s="42">
        <v>592</v>
      </c>
      <c r="F28" s="42">
        <v>171</v>
      </c>
      <c r="G28" s="59">
        <f t="shared" si="1"/>
        <v>11717</v>
      </c>
      <c r="H28" s="40">
        <f t="shared" si="0"/>
        <v>7.2800204830588036E-2</v>
      </c>
      <c r="I28" s="40">
        <f t="shared" si="0"/>
        <v>0.70103268754800718</v>
      </c>
      <c r="J28" s="40">
        <f t="shared" si="0"/>
        <v>0.16104804984210974</v>
      </c>
      <c r="K28" s="40">
        <f t="shared" si="0"/>
        <v>5.0524878381838355E-2</v>
      </c>
      <c r="L28" s="40">
        <f t="shared" si="0"/>
        <v>1.4594179397456686E-2</v>
      </c>
    </row>
    <row r="29" spans="1:12" ht="14.25" customHeight="1" x14ac:dyDescent="0.3">
      <c r="A29" s="4" t="s">
        <v>640</v>
      </c>
      <c r="B29" s="57">
        <v>920</v>
      </c>
      <c r="C29" s="58">
        <v>7293</v>
      </c>
      <c r="D29" s="42">
        <v>1762</v>
      </c>
      <c r="E29" s="42">
        <v>692</v>
      </c>
      <c r="F29" s="42">
        <v>168</v>
      </c>
      <c r="G29" s="59">
        <f t="shared" si="1"/>
        <v>10835</v>
      </c>
      <c r="H29" s="40">
        <f t="shared" si="0"/>
        <v>8.4910013844023996E-2</v>
      </c>
      <c r="I29" s="40">
        <f t="shared" si="0"/>
        <v>0.67309644670050761</v>
      </c>
      <c r="J29" s="40">
        <f t="shared" si="0"/>
        <v>0.16262113520996771</v>
      </c>
      <c r="K29" s="40">
        <f t="shared" si="0"/>
        <v>6.3867097369635445E-2</v>
      </c>
      <c r="L29" s="40">
        <f t="shared" si="0"/>
        <v>1.5505306875865252E-2</v>
      </c>
    </row>
    <row r="30" spans="1:12" ht="14.25" customHeight="1" x14ac:dyDescent="0.3">
      <c r="A30" s="4" t="s">
        <v>646</v>
      </c>
      <c r="B30" s="57">
        <v>866</v>
      </c>
      <c r="C30" s="57">
        <v>7267</v>
      </c>
      <c r="D30" s="57">
        <v>1611</v>
      </c>
      <c r="E30" s="57">
        <v>675</v>
      </c>
      <c r="F30" s="57">
        <v>253</v>
      </c>
      <c r="G30" s="60">
        <f>SUM(B30:F30)</f>
        <v>10672</v>
      </c>
      <c r="H30" s="40">
        <f t="shared" si="0"/>
        <v>8.1146926536731639E-2</v>
      </c>
      <c r="I30" s="40">
        <f t="shared" si="0"/>
        <v>0.68094077961019495</v>
      </c>
      <c r="J30" s="40">
        <f t="shared" si="0"/>
        <v>0.15095577211394304</v>
      </c>
      <c r="K30" s="40">
        <f t="shared" si="0"/>
        <v>6.3249625187406303E-2</v>
      </c>
      <c r="L30" s="40">
        <f t="shared" si="0"/>
        <v>2.3706896551724137E-2</v>
      </c>
    </row>
    <row r="31" spans="1:12" ht="14.25" customHeight="1" x14ac:dyDescent="0.3">
      <c r="A31" s="4" t="s">
        <v>682</v>
      </c>
      <c r="B31" s="57">
        <v>781</v>
      </c>
      <c r="C31" s="57">
        <v>7411</v>
      </c>
      <c r="D31" s="57">
        <v>1550</v>
      </c>
      <c r="E31" s="57">
        <v>535</v>
      </c>
      <c r="F31" s="57">
        <v>353</v>
      </c>
      <c r="G31" s="60">
        <f>SUM(B31:F31)</f>
        <v>10630</v>
      </c>
      <c r="H31" s="40">
        <f t="shared" si="0"/>
        <v>7.3471307619943554E-2</v>
      </c>
      <c r="I31" s="40">
        <f t="shared" si="0"/>
        <v>0.69717779868297269</v>
      </c>
      <c r="J31" s="40">
        <f t="shared" si="0"/>
        <v>0.14581373471307621</v>
      </c>
      <c r="K31" s="40">
        <f t="shared" si="0"/>
        <v>5.032925682031985E-2</v>
      </c>
      <c r="L31" s="40">
        <f t="shared" si="0"/>
        <v>3.3207902163687679E-2</v>
      </c>
    </row>
    <row r="32" spans="1:12" ht="14.25" customHeight="1" x14ac:dyDescent="0.3">
      <c r="A32" s="4" t="s">
        <v>702</v>
      </c>
      <c r="B32" s="57">
        <v>733</v>
      </c>
      <c r="C32" s="57">
        <v>6478</v>
      </c>
      <c r="D32" s="57">
        <v>1646</v>
      </c>
      <c r="E32" s="57">
        <v>578</v>
      </c>
      <c r="F32" s="57">
        <v>254</v>
      </c>
      <c r="G32" s="60">
        <f>SUM(B32:F32)</f>
        <v>9689</v>
      </c>
      <c r="H32" s="40">
        <f>B32/$G32*100%</f>
        <v>7.565280214676437E-2</v>
      </c>
      <c r="I32" s="40">
        <f>C32/$G32*100%</f>
        <v>0.66859325007740733</v>
      </c>
      <c r="J32" s="40">
        <f>D32/$G32*100%</f>
        <v>0.16988337289709982</v>
      </c>
      <c r="K32" s="40">
        <f>E32/$G32*100%</f>
        <v>5.965527918257818E-2</v>
      </c>
      <c r="L32" s="40">
        <f>F32/$G32*100%</f>
        <v>2.6215295696150272E-2</v>
      </c>
    </row>
    <row r="33" spans="2:2" ht="14.25" customHeight="1" x14ac:dyDescent="0.3"/>
    <row r="34" spans="2:2" ht="14.25" customHeight="1" x14ac:dyDescent="0.3">
      <c r="B34" s="4" t="s">
        <v>35</v>
      </c>
    </row>
    <row r="35" spans="2:2" ht="14.25" customHeight="1" x14ac:dyDescent="0.3"/>
    <row r="36" spans="2:2" ht="14.25" customHeight="1" x14ac:dyDescent="0.3"/>
    <row r="37" spans="2:2" ht="14.25" customHeight="1" x14ac:dyDescent="0.3"/>
    <row r="38" spans="2:2" ht="14.25" customHeight="1" x14ac:dyDescent="0.3"/>
    <row r="39" spans="2:2" ht="14.25" customHeight="1" x14ac:dyDescent="0.3"/>
  </sheetData>
  <mergeCells count="2">
    <mergeCell ref="B17:G17"/>
    <mergeCell ref="H17:L17"/>
  </mergeCells>
  <hyperlinks>
    <hyperlink ref="D10" r:id="rId1" xr:uid="{7FB0196F-1A80-4292-A622-2DFF2AD50FF8}"/>
  </hyperlinks>
  <pageMargins left="0.7" right="0.7" top="0.75" bottom="0.75" header="0.3" footer="0.3"/>
  <pageSetup paperSize="9" scale="76" orientation="landscape"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A4CB-262B-4BC8-A370-F6ACD703D1B3}">
  <sheetPr>
    <tabColor rgb="FF008080"/>
    <pageSetUpPr fitToPage="1"/>
  </sheetPr>
  <dimension ref="A1:M75"/>
  <sheetViews>
    <sheetView showGridLines="0" topLeftCell="A54" workbookViewId="0">
      <selection activeCell="B77" sqref="B77"/>
    </sheetView>
  </sheetViews>
  <sheetFormatPr defaultColWidth="8.85546875" defaultRowHeight="13" x14ac:dyDescent="0.3"/>
  <cols>
    <col min="1" max="2" width="13.140625" style="4" customWidth="1"/>
    <col min="3" max="13" width="11.42578125" style="4" customWidth="1"/>
    <col min="14" max="16384" width="8.85546875" style="4"/>
  </cols>
  <sheetData>
    <row r="1" spans="1:13" ht="17.5" x14ac:dyDescent="0.3">
      <c r="A1" s="1" t="s">
        <v>552</v>
      </c>
      <c r="B1" s="2" t="s">
        <v>553</v>
      </c>
      <c r="C1" s="3"/>
      <c r="D1" s="3"/>
      <c r="E1" s="3"/>
      <c r="F1" s="3"/>
      <c r="G1" s="3"/>
      <c r="H1" s="3"/>
      <c r="I1" s="3"/>
      <c r="J1" s="3"/>
      <c r="K1" s="3"/>
      <c r="L1" s="3"/>
      <c r="M1" s="3"/>
    </row>
    <row r="2" spans="1:13" x14ac:dyDescent="0.3">
      <c r="A2" s="5" t="s">
        <v>28</v>
      </c>
      <c r="B2" s="6" t="s">
        <v>703</v>
      </c>
    </row>
    <row r="3" spans="1:13" ht="6" customHeight="1" x14ac:dyDescent="0.3"/>
    <row r="4" spans="1:13" ht="13.75" customHeight="1" x14ac:dyDescent="0.3">
      <c r="A4" s="4" t="s">
        <v>58</v>
      </c>
    </row>
    <row r="5" spans="1:13" ht="13.75" customHeight="1" x14ac:dyDescent="0.3">
      <c r="A5" s="4" t="s">
        <v>59</v>
      </c>
    </row>
    <row r="6" spans="1:13" ht="13.75" customHeight="1" x14ac:dyDescent="0.3">
      <c r="A6" s="4" t="s">
        <v>60</v>
      </c>
    </row>
    <row r="7" spans="1:13" ht="13.75" customHeight="1" x14ac:dyDescent="0.3">
      <c r="A7" s="4" t="s">
        <v>645</v>
      </c>
    </row>
    <row r="8" spans="1:13" ht="13.75" customHeight="1" x14ac:dyDescent="0.3">
      <c r="A8" s="4" t="s">
        <v>40</v>
      </c>
    </row>
    <row r="9" spans="1:13" ht="13.75" customHeight="1" x14ac:dyDescent="0.3"/>
    <row r="10" spans="1:13" ht="13.75" customHeight="1" x14ac:dyDescent="0.3">
      <c r="A10" s="4" t="s">
        <v>51</v>
      </c>
      <c r="E10" s="9" t="s">
        <v>52</v>
      </c>
    </row>
    <row r="11" spans="1:13" ht="13.75" customHeight="1" x14ac:dyDescent="0.3">
      <c r="A11" s="4" t="s">
        <v>62</v>
      </c>
    </row>
    <row r="12" spans="1:13" ht="13.75" customHeight="1" x14ac:dyDescent="0.3">
      <c r="A12" s="4" t="s">
        <v>25</v>
      </c>
    </row>
    <row r="13" spans="1:13" ht="13.75" customHeight="1" x14ac:dyDescent="0.3"/>
    <row r="14" spans="1:13" ht="13.75" customHeight="1" x14ac:dyDescent="0.3">
      <c r="A14" s="4" t="s">
        <v>26</v>
      </c>
      <c r="B14" s="71">
        <v>45566</v>
      </c>
    </row>
    <row r="15" spans="1:13" ht="13.75" customHeight="1" x14ac:dyDescent="0.3">
      <c r="A15" s="4" t="s">
        <v>27</v>
      </c>
      <c r="B15" s="71">
        <v>45658</v>
      </c>
    </row>
    <row r="16" spans="1:13" ht="14.25" customHeight="1" x14ac:dyDescent="0.3">
      <c r="C16" s="76"/>
      <c r="D16" s="76"/>
      <c r="E16" s="76"/>
      <c r="F16" s="76"/>
      <c r="G16" s="76"/>
      <c r="H16" s="77"/>
      <c r="I16" s="23"/>
      <c r="J16" s="23"/>
      <c r="K16" s="23"/>
      <c r="L16" s="23"/>
      <c r="M16" s="23"/>
    </row>
    <row r="17" spans="1:13" ht="60" customHeight="1" x14ac:dyDescent="0.3">
      <c r="A17" s="51" t="s">
        <v>482</v>
      </c>
      <c r="B17" s="51" t="s">
        <v>483</v>
      </c>
      <c r="C17" s="7" t="s">
        <v>53</v>
      </c>
      <c r="D17" s="7" t="s">
        <v>54</v>
      </c>
      <c r="E17" s="7" t="s">
        <v>55</v>
      </c>
      <c r="F17" s="48" t="s">
        <v>56</v>
      </c>
      <c r="G17" s="48" t="s">
        <v>57</v>
      </c>
      <c r="H17" s="81" t="s">
        <v>7</v>
      </c>
      <c r="I17" s="7" t="s">
        <v>545</v>
      </c>
      <c r="J17" s="7" t="s">
        <v>546</v>
      </c>
      <c r="K17" s="7" t="s">
        <v>547</v>
      </c>
      <c r="L17" s="48" t="s">
        <v>548</v>
      </c>
      <c r="M17" s="48" t="s">
        <v>549</v>
      </c>
    </row>
    <row r="18" spans="1:13" ht="14.25" customHeight="1" x14ac:dyDescent="0.3">
      <c r="A18" s="4" t="s">
        <v>16</v>
      </c>
      <c r="B18" s="8">
        <v>2010</v>
      </c>
      <c r="C18" s="57">
        <v>272</v>
      </c>
      <c r="D18" s="57">
        <v>1854</v>
      </c>
      <c r="E18" s="57">
        <v>370</v>
      </c>
      <c r="F18" s="57">
        <v>278</v>
      </c>
      <c r="G18" s="57">
        <v>7</v>
      </c>
      <c r="H18" s="59">
        <f>SUM(C18:G18)</f>
        <v>2781</v>
      </c>
      <c r="I18" s="40">
        <f t="shared" ref="I18:M38" si="0">C18/$H18*100%</f>
        <v>9.7806544408486157E-2</v>
      </c>
      <c r="J18" s="40">
        <f t="shared" si="0"/>
        <v>0.66666666666666663</v>
      </c>
      <c r="K18" s="40">
        <f t="shared" si="0"/>
        <v>0.13304566702624954</v>
      </c>
      <c r="L18" s="40">
        <f t="shared" si="0"/>
        <v>9.9964041711614521E-2</v>
      </c>
      <c r="M18" s="40">
        <f t="shared" si="0"/>
        <v>2.5170801869830997E-3</v>
      </c>
    </row>
    <row r="19" spans="1:13" ht="14.25" customHeight="1" x14ac:dyDescent="0.3">
      <c r="A19" s="4" t="s">
        <v>17</v>
      </c>
      <c r="B19" s="8">
        <v>2010</v>
      </c>
      <c r="C19" s="57">
        <v>272</v>
      </c>
      <c r="D19" s="57">
        <v>1788</v>
      </c>
      <c r="E19" s="57">
        <v>389</v>
      </c>
      <c r="F19" s="57">
        <v>272</v>
      </c>
      <c r="G19" s="57">
        <v>18</v>
      </c>
      <c r="H19" s="59">
        <f t="shared" ref="H19:H33" si="1">SUM(C19:G19)</f>
        <v>2739</v>
      </c>
      <c r="I19" s="40">
        <f t="shared" si="0"/>
        <v>9.9306316173786047E-2</v>
      </c>
      <c r="J19" s="40">
        <f t="shared" si="0"/>
        <v>0.65279299014238779</v>
      </c>
      <c r="K19" s="40">
        <f t="shared" si="0"/>
        <v>0.14202263599853962</v>
      </c>
      <c r="L19" s="40">
        <f t="shared" si="0"/>
        <v>9.9306316173786047E-2</v>
      </c>
      <c r="M19" s="40">
        <f t="shared" si="0"/>
        <v>6.5717415115005475E-3</v>
      </c>
    </row>
    <row r="20" spans="1:13" ht="14.25" customHeight="1" x14ac:dyDescent="0.3">
      <c r="A20" s="4" t="s">
        <v>18</v>
      </c>
      <c r="B20" s="8">
        <v>2010</v>
      </c>
      <c r="C20" s="57">
        <v>244</v>
      </c>
      <c r="D20" s="57">
        <v>1841</v>
      </c>
      <c r="E20" s="57">
        <v>414</v>
      </c>
      <c r="F20" s="57">
        <v>250</v>
      </c>
      <c r="G20" s="57">
        <v>19</v>
      </c>
      <c r="H20" s="59">
        <f t="shared" si="1"/>
        <v>2768</v>
      </c>
      <c r="I20" s="40">
        <f t="shared" si="0"/>
        <v>8.8150289017341038E-2</v>
      </c>
      <c r="J20" s="40">
        <f t="shared" si="0"/>
        <v>0.66510115606936415</v>
      </c>
      <c r="K20" s="40">
        <f t="shared" si="0"/>
        <v>0.14956647398843931</v>
      </c>
      <c r="L20" s="40">
        <f t="shared" si="0"/>
        <v>9.0317919075144512E-2</v>
      </c>
      <c r="M20" s="40">
        <f t="shared" si="0"/>
        <v>6.8641618497109827E-3</v>
      </c>
    </row>
    <row r="21" spans="1:13" ht="14.25" customHeight="1" x14ac:dyDescent="0.3">
      <c r="A21" s="4" t="s">
        <v>19</v>
      </c>
      <c r="B21" s="8">
        <v>2011</v>
      </c>
      <c r="C21" s="57">
        <v>222</v>
      </c>
      <c r="D21" s="57">
        <v>1906</v>
      </c>
      <c r="E21" s="57">
        <v>431</v>
      </c>
      <c r="F21" s="57">
        <v>273</v>
      </c>
      <c r="G21" s="57">
        <v>20</v>
      </c>
      <c r="H21" s="59">
        <f t="shared" si="1"/>
        <v>2852</v>
      </c>
      <c r="I21" s="40">
        <f t="shared" si="0"/>
        <v>7.7840112201963532E-2</v>
      </c>
      <c r="J21" s="40">
        <f t="shared" si="0"/>
        <v>0.66830294530154277</v>
      </c>
      <c r="K21" s="40">
        <f t="shared" si="0"/>
        <v>0.15112201963534361</v>
      </c>
      <c r="L21" s="40">
        <f t="shared" si="0"/>
        <v>9.5722300140252459E-2</v>
      </c>
      <c r="M21" s="40">
        <f t="shared" si="0"/>
        <v>7.0126227208976155E-3</v>
      </c>
    </row>
    <row r="22" spans="1:13" ht="14.25" customHeight="1" x14ac:dyDescent="0.3">
      <c r="A22" s="4" t="s">
        <v>16</v>
      </c>
      <c r="B22" s="8">
        <v>2011</v>
      </c>
      <c r="C22" s="57">
        <v>224</v>
      </c>
      <c r="D22" s="57">
        <v>1715</v>
      </c>
      <c r="E22" s="57">
        <v>390</v>
      </c>
      <c r="F22" s="57">
        <v>209</v>
      </c>
      <c r="G22" s="57">
        <v>8</v>
      </c>
      <c r="H22" s="59">
        <f t="shared" si="1"/>
        <v>2546</v>
      </c>
      <c r="I22" s="40">
        <f t="shared" si="0"/>
        <v>8.7981146897093479E-2</v>
      </c>
      <c r="J22" s="40">
        <f t="shared" si="0"/>
        <v>0.67360565593087196</v>
      </c>
      <c r="K22" s="40">
        <f t="shared" si="0"/>
        <v>0.15318146111547526</v>
      </c>
      <c r="L22" s="40">
        <f t="shared" si="0"/>
        <v>8.2089552238805971E-2</v>
      </c>
      <c r="M22" s="40">
        <f t="shared" si="0"/>
        <v>3.1421838177533388E-3</v>
      </c>
    </row>
    <row r="23" spans="1:13" ht="14.25" customHeight="1" x14ac:dyDescent="0.3">
      <c r="A23" s="4" t="s">
        <v>17</v>
      </c>
      <c r="B23" s="8">
        <v>2011</v>
      </c>
      <c r="C23" s="57">
        <v>251</v>
      </c>
      <c r="D23" s="57">
        <v>1844</v>
      </c>
      <c r="E23" s="57">
        <v>393</v>
      </c>
      <c r="F23" s="57">
        <v>226</v>
      </c>
      <c r="G23" s="57">
        <v>3</v>
      </c>
      <c r="H23" s="59">
        <f t="shared" si="1"/>
        <v>2717</v>
      </c>
      <c r="I23" s="40">
        <f t="shared" si="0"/>
        <v>9.2381302907618701E-2</v>
      </c>
      <c r="J23" s="40">
        <f t="shared" si="0"/>
        <v>0.67868973132131027</v>
      </c>
      <c r="K23" s="40">
        <f t="shared" si="0"/>
        <v>0.14464482885535518</v>
      </c>
      <c r="L23" s="40">
        <f t="shared" si="0"/>
        <v>8.3179977916820025E-2</v>
      </c>
      <c r="M23" s="40">
        <f t="shared" si="0"/>
        <v>1.1041589988958411E-3</v>
      </c>
    </row>
    <row r="24" spans="1:13" ht="14.25" customHeight="1" x14ac:dyDescent="0.3">
      <c r="A24" s="4" t="s">
        <v>18</v>
      </c>
      <c r="B24" s="8">
        <v>2011</v>
      </c>
      <c r="C24" s="57">
        <v>195</v>
      </c>
      <c r="D24" s="57">
        <v>1861</v>
      </c>
      <c r="E24" s="57">
        <v>316</v>
      </c>
      <c r="F24" s="57">
        <v>243</v>
      </c>
      <c r="G24" s="57">
        <v>6</v>
      </c>
      <c r="H24" s="59">
        <f t="shared" si="1"/>
        <v>2621</v>
      </c>
      <c r="I24" s="40">
        <f t="shared" si="0"/>
        <v>7.4399084318962222E-2</v>
      </c>
      <c r="J24" s="40">
        <f t="shared" si="0"/>
        <v>0.71003433803891647</v>
      </c>
      <c r="K24" s="40">
        <f t="shared" si="0"/>
        <v>0.12056466997329264</v>
      </c>
      <c r="L24" s="40">
        <f t="shared" si="0"/>
        <v>9.271270507439909E-2</v>
      </c>
      <c r="M24" s="40">
        <f t="shared" si="0"/>
        <v>2.2892025944296068E-3</v>
      </c>
    </row>
    <row r="25" spans="1:13" ht="14.25" customHeight="1" x14ac:dyDescent="0.3">
      <c r="A25" s="4" t="s">
        <v>19</v>
      </c>
      <c r="B25" s="8">
        <v>2012</v>
      </c>
      <c r="C25" s="57">
        <v>221</v>
      </c>
      <c r="D25" s="57">
        <v>1936</v>
      </c>
      <c r="E25" s="57">
        <v>276</v>
      </c>
      <c r="F25" s="57">
        <v>192</v>
      </c>
      <c r="G25" s="57">
        <v>5</v>
      </c>
      <c r="H25" s="59">
        <f t="shared" si="1"/>
        <v>2630</v>
      </c>
      <c r="I25" s="40">
        <f t="shared" si="0"/>
        <v>8.4030418250950575E-2</v>
      </c>
      <c r="J25" s="40">
        <f t="shared" si="0"/>
        <v>0.73612167300380227</v>
      </c>
      <c r="K25" s="40">
        <f t="shared" si="0"/>
        <v>0.10494296577946768</v>
      </c>
      <c r="L25" s="40">
        <f t="shared" si="0"/>
        <v>7.3003802281368824E-2</v>
      </c>
      <c r="M25" s="40">
        <f t="shared" si="0"/>
        <v>1.9011406844106464E-3</v>
      </c>
    </row>
    <row r="26" spans="1:13" ht="14.25" customHeight="1" x14ac:dyDescent="0.3">
      <c r="A26" s="4" t="s">
        <v>16</v>
      </c>
      <c r="B26" s="8">
        <v>2012</v>
      </c>
      <c r="C26" s="57">
        <v>199</v>
      </c>
      <c r="D26" s="57">
        <v>1919</v>
      </c>
      <c r="E26" s="57">
        <v>268</v>
      </c>
      <c r="F26" s="57">
        <v>219</v>
      </c>
      <c r="G26" s="57">
        <v>10</v>
      </c>
      <c r="H26" s="59">
        <f t="shared" si="1"/>
        <v>2615</v>
      </c>
      <c r="I26" s="40">
        <f t="shared" si="0"/>
        <v>7.6099426386233265E-2</v>
      </c>
      <c r="J26" s="40">
        <f t="shared" si="0"/>
        <v>0.7338432122370937</v>
      </c>
      <c r="K26" s="40">
        <f t="shared" si="0"/>
        <v>0.10248565965583174</v>
      </c>
      <c r="L26" s="40">
        <f t="shared" si="0"/>
        <v>8.3747609942638621E-2</v>
      </c>
      <c r="M26" s="40">
        <f t="shared" si="0"/>
        <v>3.8240917782026767E-3</v>
      </c>
    </row>
    <row r="27" spans="1:13" ht="14.25" customHeight="1" x14ac:dyDescent="0.3">
      <c r="A27" s="4" t="s">
        <v>17</v>
      </c>
      <c r="B27" s="8">
        <v>2012</v>
      </c>
      <c r="C27" s="57">
        <v>213</v>
      </c>
      <c r="D27" s="57">
        <v>1835</v>
      </c>
      <c r="E27" s="57">
        <v>325</v>
      </c>
      <c r="F27" s="57">
        <v>257</v>
      </c>
      <c r="G27" s="57">
        <v>7</v>
      </c>
      <c r="H27" s="59">
        <f t="shared" si="1"/>
        <v>2637</v>
      </c>
      <c r="I27" s="40">
        <f t="shared" si="0"/>
        <v>8.0773606370875994E-2</v>
      </c>
      <c r="J27" s="40">
        <f t="shared" si="0"/>
        <v>0.69586651497914298</v>
      </c>
      <c r="K27" s="40">
        <f t="shared" si="0"/>
        <v>0.12324611300720516</v>
      </c>
      <c r="L27" s="40">
        <f t="shared" si="0"/>
        <v>9.7459233978005308E-2</v>
      </c>
      <c r="M27" s="40">
        <f t="shared" si="0"/>
        <v>2.6545316647705727E-3</v>
      </c>
    </row>
    <row r="28" spans="1:13" ht="14.25" customHeight="1" x14ac:dyDescent="0.3">
      <c r="A28" s="4" t="s">
        <v>18</v>
      </c>
      <c r="B28" s="8">
        <v>2012</v>
      </c>
      <c r="C28" s="57">
        <v>246</v>
      </c>
      <c r="D28" s="57">
        <v>1894</v>
      </c>
      <c r="E28" s="57">
        <v>330</v>
      </c>
      <c r="F28" s="57">
        <v>215</v>
      </c>
      <c r="G28" s="57">
        <v>0</v>
      </c>
      <c r="H28" s="59">
        <f t="shared" si="1"/>
        <v>2685</v>
      </c>
      <c r="I28" s="40">
        <f t="shared" si="0"/>
        <v>9.1620111731843576E-2</v>
      </c>
      <c r="J28" s="40">
        <f t="shared" si="0"/>
        <v>0.70540037243947862</v>
      </c>
      <c r="K28" s="40">
        <f t="shared" si="0"/>
        <v>0.12290502793296089</v>
      </c>
      <c r="L28" s="40">
        <f t="shared" si="0"/>
        <v>8.0074487895716945E-2</v>
      </c>
      <c r="M28" s="40">
        <f t="shared" si="0"/>
        <v>0</v>
      </c>
    </row>
    <row r="29" spans="1:13" ht="14.25" customHeight="1" x14ac:dyDescent="0.3">
      <c r="A29" s="4" t="s">
        <v>19</v>
      </c>
      <c r="B29" s="8">
        <v>2013</v>
      </c>
      <c r="C29" s="57">
        <v>249</v>
      </c>
      <c r="D29" s="57">
        <v>1812</v>
      </c>
      <c r="E29" s="57">
        <v>337</v>
      </c>
      <c r="F29" s="57">
        <v>226</v>
      </c>
      <c r="G29" s="57">
        <v>1</v>
      </c>
      <c r="H29" s="59">
        <f t="shared" si="1"/>
        <v>2625</v>
      </c>
      <c r="I29" s="40">
        <f t="shared" si="0"/>
        <v>9.4857142857142862E-2</v>
      </c>
      <c r="J29" s="40">
        <f t="shared" si="0"/>
        <v>0.69028571428571428</v>
      </c>
      <c r="K29" s="40">
        <f t="shared" si="0"/>
        <v>0.12838095238095237</v>
      </c>
      <c r="L29" s="40">
        <f t="shared" si="0"/>
        <v>8.60952380952381E-2</v>
      </c>
      <c r="M29" s="40">
        <f t="shared" si="0"/>
        <v>3.8095238095238096E-4</v>
      </c>
    </row>
    <row r="30" spans="1:13" ht="14.25" customHeight="1" x14ac:dyDescent="0.3">
      <c r="A30" s="4" t="s">
        <v>16</v>
      </c>
      <c r="B30" s="8">
        <v>2013</v>
      </c>
      <c r="C30" s="57">
        <v>270</v>
      </c>
      <c r="D30" s="57">
        <v>1766</v>
      </c>
      <c r="E30" s="57">
        <v>324</v>
      </c>
      <c r="F30" s="57">
        <v>198</v>
      </c>
      <c r="G30" s="57">
        <v>2</v>
      </c>
      <c r="H30" s="59">
        <f t="shared" si="1"/>
        <v>2560</v>
      </c>
      <c r="I30" s="40">
        <f t="shared" si="0"/>
        <v>0.10546875</v>
      </c>
      <c r="J30" s="40">
        <f t="shared" si="0"/>
        <v>0.68984374999999998</v>
      </c>
      <c r="K30" s="40">
        <f t="shared" si="0"/>
        <v>0.12656249999999999</v>
      </c>
      <c r="L30" s="40">
        <f t="shared" si="0"/>
        <v>7.7343750000000003E-2</v>
      </c>
      <c r="M30" s="40">
        <f t="shared" si="0"/>
        <v>7.8125000000000004E-4</v>
      </c>
    </row>
    <row r="31" spans="1:13" ht="14.25" customHeight="1" x14ac:dyDescent="0.3">
      <c r="A31" s="4" t="s">
        <v>17</v>
      </c>
      <c r="B31" s="8">
        <v>2013</v>
      </c>
      <c r="C31" s="57">
        <v>274</v>
      </c>
      <c r="D31" s="57">
        <v>1840</v>
      </c>
      <c r="E31" s="57">
        <v>307</v>
      </c>
      <c r="F31" s="57">
        <v>246</v>
      </c>
      <c r="G31" s="57">
        <v>6</v>
      </c>
      <c r="H31" s="59">
        <f t="shared" si="1"/>
        <v>2673</v>
      </c>
      <c r="I31" s="40">
        <f t="shared" si="0"/>
        <v>0.1025065469509914</v>
      </c>
      <c r="J31" s="40">
        <f t="shared" si="0"/>
        <v>0.68836513280957723</v>
      </c>
      <c r="K31" s="40">
        <f t="shared" si="0"/>
        <v>0.11485222596333708</v>
      </c>
      <c r="L31" s="40">
        <f t="shared" si="0"/>
        <v>9.2031425364758696E-2</v>
      </c>
      <c r="M31" s="40">
        <f t="shared" si="0"/>
        <v>2.2446689113355782E-3</v>
      </c>
    </row>
    <row r="32" spans="1:13" ht="14.25" customHeight="1" x14ac:dyDescent="0.3">
      <c r="A32" s="4" t="s">
        <v>18</v>
      </c>
      <c r="B32" s="8">
        <v>2013</v>
      </c>
      <c r="C32" s="57">
        <v>230</v>
      </c>
      <c r="D32" s="57">
        <v>1500</v>
      </c>
      <c r="E32" s="57">
        <v>315</v>
      </c>
      <c r="F32" s="57">
        <v>224</v>
      </c>
      <c r="G32" s="57">
        <v>4</v>
      </c>
      <c r="H32" s="59">
        <f t="shared" si="1"/>
        <v>2273</v>
      </c>
      <c r="I32" s="40">
        <f t="shared" si="0"/>
        <v>0.10118785745710515</v>
      </c>
      <c r="J32" s="40">
        <f t="shared" si="0"/>
        <v>0.6599208095028597</v>
      </c>
      <c r="K32" s="40">
        <f t="shared" si="0"/>
        <v>0.13858336999560053</v>
      </c>
      <c r="L32" s="40">
        <f t="shared" si="0"/>
        <v>9.8548174219093704E-2</v>
      </c>
      <c r="M32" s="40">
        <f t="shared" si="0"/>
        <v>1.7597888253409592E-3</v>
      </c>
    </row>
    <row r="33" spans="1:13" ht="14.25" customHeight="1" x14ac:dyDescent="0.3">
      <c r="A33" s="4" t="s">
        <v>19</v>
      </c>
      <c r="B33" s="8">
        <v>2014</v>
      </c>
      <c r="C33" s="57">
        <v>259</v>
      </c>
      <c r="D33" s="57">
        <v>1639</v>
      </c>
      <c r="E33" s="57">
        <v>341</v>
      </c>
      <c r="F33" s="57">
        <v>240</v>
      </c>
      <c r="G33" s="57">
        <v>2</v>
      </c>
      <c r="H33" s="59">
        <f t="shared" si="1"/>
        <v>2481</v>
      </c>
      <c r="I33" s="40">
        <f t="shared" si="0"/>
        <v>0.10439338976219266</v>
      </c>
      <c r="J33" s="40">
        <f t="shared" si="0"/>
        <v>0.66062071745264006</v>
      </c>
      <c r="K33" s="40">
        <f t="shared" si="0"/>
        <v>0.13744457879887143</v>
      </c>
      <c r="L33" s="40">
        <f t="shared" si="0"/>
        <v>9.6735187424425634E-2</v>
      </c>
      <c r="M33" s="40">
        <f t="shared" si="0"/>
        <v>8.0612656187021366E-4</v>
      </c>
    </row>
    <row r="34" spans="1:13" ht="14.25" customHeight="1" x14ac:dyDescent="0.3">
      <c r="A34" s="4" t="s">
        <v>16</v>
      </c>
      <c r="B34" s="8">
        <v>2014</v>
      </c>
      <c r="C34" s="57">
        <v>286</v>
      </c>
      <c r="D34" s="57">
        <v>1688</v>
      </c>
      <c r="E34" s="57">
        <v>291</v>
      </c>
      <c r="F34" s="57">
        <v>180</v>
      </c>
      <c r="G34" s="57">
        <v>5</v>
      </c>
      <c r="H34" s="59">
        <f>SUM(C34:G34)</f>
        <v>2450</v>
      </c>
      <c r="I34" s="40">
        <f t="shared" si="0"/>
        <v>0.11673469387755102</v>
      </c>
      <c r="J34" s="40">
        <f t="shared" si="0"/>
        <v>0.68897959183673474</v>
      </c>
      <c r="K34" s="40">
        <f t="shared" si="0"/>
        <v>0.11877551020408163</v>
      </c>
      <c r="L34" s="40">
        <f t="shared" si="0"/>
        <v>7.3469387755102047E-2</v>
      </c>
      <c r="M34" s="40">
        <f t="shared" si="0"/>
        <v>2.0408163265306124E-3</v>
      </c>
    </row>
    <row r="35" spans="1:13" ht="14.25" customHeight="1" x14ac:dyDescent="0.3">
      <c r="A35" s="4" t="s">
        <v>17</v>
      </c>
      <c r="B35" s="8">
        <v>2014</v>
      </c>
      <c r="C35" s="57">
        <v>294</v>
      </c>
      <c r="D35" s="57">
        <v>1720</v>
      </c>
      <c r="E35" s="57">
        <v>310</v>
      </c>
      <c r="F35" s="57">
        <v>266</v>
      </c>
      <c r="G35" s="57">
        <v>5</v>
      </c>
      <c r="H35" s="59">
        <f>SUM(C35:G35)</f>
        <v>2595</v>
      </c>
      <c r="I35" s="40">
        <f t="shared" si="0"/>
        <v>0.11329479768786127</v>
      </c>
      <c r="J35" s="40">
        <f t="shared" si="0"/>
        <v>0.66281310211946054</v>
      </c>
      <c r="K35" s="40">
        <f t="shared" si="0"/>
        <v>0.11946050096339114</v>
      </c>
      <c r="L35" s="40">
        <f t="shared" si="0"/>
        <v>0.102504816955684</v>
      </c>
      <c r="M35" s="40">
        <f t="shared" si="0"/>
        <v>1.9267822736030828E-3</v>
      </c>
    </row>
    <row r="36" spans="1:13" ht="14.25" customHeight="1" x14ac:dyDescent="0.3">
      <c r="A36" s="4" t="s">
        <v>18</v>
      </c>
      <c r="B36" s="8">
        <v>2014</v>
      </c>
      <c r="C36" s="57">
        <v>364</v>
      </c>
      <c r="D36" s="57">
        <v>1749</v>
      </c>
      <c r="E36" s="57">
        <v>365</v>
      </c>
      <c r="F36" s="57">
        <v>277</v>
      </c>
      <c r="G36" s="57">
        <v>24</v>
      </c>
      <c r="H36" s="59">
        <f>SUM(C36:G36)</f>
        <v>2779</v>
      </c>
      <c r="I36" s="40">
        <f t="shared" si="0"/>
        <v>0.13098236775818639</v>
      </c>
      <c r="J36" s="40">
        <f t="shared" si="0"/>
        <v>0.62936308024469234</v>
      </c>
      <c r="K36" s="40">
        <f t="shared" si="0"/>
        <v>0.13134220942785174</v>
      </c>
      <c r="L36" s="40">
        <f t="shared" si="0"/>
        <v>9.9676142497301182E-2</v>
      </c>
      <c r="M36" s="40">
        <f t="shared" si="0"/>
        <v>8.6362000719683342E-3</v>
      </c>
    </row>
    <row r="37" spans="1:13" ht="14.25" customHeight="1" x14ac:dyDescent="0.3">
      <c r="A37" s="4" t="s">
        <v>19</v>
      </c>
      <c r="B37" s="8">
        <v>2015</v>
      </c>
      <c r="C37" s="57">
        <v>375</v>
      </c>
      <c r="D37" s="57">
        <v>1844</v>
      </c>
      <c r="E37" s="57">
        <v>374</v>
      </c>
      <c r="F37" s="57">
        <v>246</v>
      </c>
      <c r="G37" s="57">
        <v>61</v>
      </c>
      <c r="H37" s="59">
        <f>SUM(C37:G37)</f>
        <v>2900</v>
      </c>
      <c r="I37" s="40">
        <f t="shared" si="0"/>
        <v>0.12931034482758622</v>
      </c>
      <c r="J37" s="40">
        <f t="shared" si="0"/>
        <v>0.63586206896551722</v>
      </c>
      <c r="K37" s="40">
        <f t="shared" si="0"/>
        <v>0.12896551724137931</v>
      </c>
      <c r="L37" s="40">
        <f t="shared" si="0"/>
        <v>8.4827586206896552E-2</v>
      </c>
      <c r="M37" s="40">
        <f t="shared" si="0"/>
        <v>2.1034482758620691E-2</v>
      </c>
    </row>
    <row r="38" spans="1:13" ht="14.25" customHeight="1" x14ac:dyDescent="0.3">
      <c r="A38" s="4" t="s">
        <v>16</v>
      </c>
      <c r="B38" s="8">
        <v>2015</v>
      </c>
      <c r="C38" s="57">
        <v>384</v>
      </c>
      <c r="D38" s="57">
        <v>1836</v>
      </c>
      <c r="E38" s="57">
        <v>355</v>
      </c>
      <c r="F38" s="57">
        <v>299</v>
      </c>
      <c r="G38" s="57">
        <v>70</v>
      </c>
      <c r="H38" s="59">
        <f>SUM(C38:G38)</f>
        <v>2944</v>
      </c>
      <c r="I38" s="40">
        <f t="shared" si="0"/>
        <v>0.13043478260869565</v>
      </c>
      <c r="J38" s="40">
        <f t="shared" si="0"/>
        <v>0.62364130434782605</v>
      </c>
      <c r="K38" s="40">
        <f t="shared" si="0"/>
        <v>0.12058423913043478</v>
      </c>
      <c r="L38" s="40">
        <f t="shared" si="0"/>
        <v>0.1015625</v>
      </c>
      <c r="M38" s="40">
        <f t="shared" si="0"/>
        <v>2.377717391304348E-2</v>
      </c>
    </row>
    <row r="39" spans="1:13" ht="14.25" customHeight="1" x14ac:dyDescent="0.3">
      <c r="A39" s="4" t="s">
        <v>17</v>
      </c>
      <c r="B39" s="8">
        <v>2015</v>
      </c>
      <c r="C39" s="57">
        <v>343</v>
      </c>
      <c r="D39" s="57">
        <v>1799</v>
      </c>
      <c r="E39" s="57">
        <v>423</v>
      </c>
      <c r="F39" s="57">
        <v>382</v>
      </c>
      <c r="G39" s="57">
        <v>25</v>
      </c>
      <c r="H39" s="59">
        <f t="shared" ref="H39:H72" si="2">SUM(C39:G39)</f>
        <v>2972</v>
      </c>
      <c r="I39" s="40">
        <f>C39/$H39*100%</f>
        <v>0.11541049798115748</v>
      </c>
      <c r="J39" s="40">
        <f t="shared" ref="J39:L41" si="3">D39/$H39*100%</f>
        <v>0.60531628532974424</v>
      </c>
      <c r="K39" s="40">
        <f t="shared" si="3"/>
        <v>0.14232839838492597</v>
      </c>
      <c r="L39" s="40">
        <f t="shared" si="3"/>
        <v>0.12853297442799461</v>
      </c>
      <c r="M39" s="40">
        <f>G39/$H39*100%</f>
        <v>8.4118438761776586E-3</v>
      </c>
    </row>
    <row r="40" spans="1:13" ht="14.25" customHeight="1" x14ac:dyDescent="0.3">
      <c r="A40" s="4" t="s">
        <v>18</v>
      </c>
      <c r="B40" s="8">
        <v>2015</v>
      </c>
      <c r="C40" s="57">
        <v>356</v>
      </c>
      <c r="D40" s="57">
        <v>1783</v>
      </c>
      <c r="E40" s="57">
        <v>413</v>
      </c>
      <c r="F40" s="57">
        <v>349</v>
      </c>
      <c r="G40" s="57">
        <v>26</v>
      </c>
      <c r="H40" s="59">
        <f t="shared" si="2"/>
        <v>2927</v>
      </c>
      <c r="I40" s="40">
        <f>C40/$H40*100%</f>
        <v>0.12162623846942262</v>
      </c>
      <c r="J40" s="40">
        <f t="shared" si="3"/>
        <v>0.60915613255893408</v>
      </c>
      <c r="K40" s="40">
        <f t="shared" si="3"/>
        <v>0.14110010249402119</v>
      </c>
      <c r="L40" s="40">
        <f t="shared" si="3"/>
        <v>0.119234711308507</v>
      </c>
      <c r="M40" s="40">
        <f>G40/$H40*100%</f>
        <v>8.8828151691151356E-3</v>
      </c>
    </row>
    <row r="41" spans="1:13" ht="14.25" customHeight="1" x14ac:dyDescent="0.3">
      <c r="A41" s="4" t="s">
        <v>19</v>
      </c>
      <c r="B41" s="8">
        <v>2016</v>
      </c>
      <c r="C41" s="57">
        <v>335</v>
      </c>
      <c r="D41" s="57">
        <v>1887</v>
      </c>
      <c r="E41" s="57">
        <v>386</v>
      </c>
      <c r="F41" s="57">
        <v>297</v>
      </c>
      <c r="G41" s="57">
        <v>50</v>
      </c>
      <c r="H41" s="43">
        <f t="shared" si="2"/>
        <v>2955</v>
      </c>
      <c r="I41" s="40">
        <f>C41/$H41*100%</f>
        <v>0.11336717428087986</v>
      </c>
      <c r="J41" s="40">
        <f t="shared" si="3"/>
        <v>0.63857868020304565</v>
      </c>
      <c r="K41" s="40">
        <f t="shared" si="3"/>
        <v>0.13062605752961082</v>
      </c>
      <c r="L41" s="40">
        <f t="shared" si="3"/>
        <v>0.10050761421319797</v>
      </c>
      <c r="M41" s="40">
        <f>G41/$H41*100%</f>
        <v>1.6920473773265651E-2</v>
      </c>
    </row>
    <row r="42" spans="1:13" ht="14.25" customHeight="1" x14ac:dyDescent="0.3">
      <c r="A42" s="4" t="s">
        <v>16</v>
      </c>
      <c r="B42" s="8">
        <v>2016</v>
      </c>
      <c r="C42" s="57">
        <v>329</v>
      </c>
      <c r="D42" s="57">
        <v>1904</v>
      </c>
      <c r="E42" s="57">
        <v>318</v>
      </c>
      <c r="F42" s="57">
        <v>313</v>
      </c>
      <c r="G42" s="57">
        <v>65</v>
      </c>
      <c r="H42" s="43">
        <f t="shared" si="2"/>
        <v>2929</v>
      </c>
      <c r="I42" s="40">
        <f t="shared" ref="I42:M57" si="4">C42/$H42*100%</f>
        <v>0.11232502560600888</v>
      </c>
      <c r="J42" s="40">
        <f t="shared" si="4"/>
        <v>0.65005121201775351</v>
      </c>
      <c r="K42" s="40">
        <f t="shared" si="4"/>
        <v>0.10856947763741892</v>
      </c>
      <c r="L42" s="40">
        <f t="shared" si="4"/>
        <v>0.10686241037896893</v>
      </c>
      <c r="M42" s="40">
        <f t="shared" si="4"/>
        <v>2.2191874359849779E-2</v>
      </c>
    </row>
    <row r="43" spans="1:13" ht="14.25" customHeight="1" x14ac:dyDescent="0.3">
      <c r="A43" s="4" t="s">
        <v>17</v>
      </c>
      <c r="B43" s="8">
        <v>2016</v>
      </c>
      <c r="C43" s="57">
        <v>326</v>
      </c>
      <c r="D43" s="57">
        <v>1894</v>
      </c>
      <c r="E43" s="57">
        <v>347</v>
      </c>
      <c r="F43" s="57">
        <v>266</v>
      </c>
      <c r="G43" s="57">
        <v>62</v>
      </c>
      <c r="H43" s="43">
        <f t="shared" si="2"/>
        <v>2895</v>
      </c>
      <c r="I43" s="40">
        <f t="shared" si="4"/>
        <v>0.11260794473229706</v>
      </c>
      <c r="J43" s="40">
        <f t="shared" si="4"/>
        <v>0.65423143350604496</v>
      </c>
      <c r="K43" s="40">
        <f t="shared" si="4"/>
        <v>0.11986183074265976</v>
      </c>
      <c r="L43" s="40">
        <f t="shared" si="4"/>
        <v>9.1882556131260798E-2</v>
      </c>
      <c r="M43" s="40">
        <f t="shared" si="4"/>
        <v>2.141623488773748E-2</v>
      </c>
    </row>
    <row r="44" spans="1:13" ht="14.25" customHeight="1" x14ac:dyDescent="0.3">
      <c r="A44" s="4" t="s">
        <v>18</v>
      </c>
      <c r="B44" s="8">
        <v>2016</v>
      </c>
      <c r="C44" s="57">
        <v>327</v>
      </c>
      <c r="D44" s="57">
        <v>2101</v>
      </c>
      <c r="E44" s="57">
        <v>318</v>
      </c>
      <c r="F44" s="57">
        <v>203</v>
      </c>
      <c r="G44" s="57">
        <v>48</v>
      </c>
      <c r="H44" s="43">
        <f t="shared" si="2"/>
        <v>2997</v>
      </c>
      <c r="I44" s="40">
        <f t="shared" si="4"/>
        <v>0.10910910910910911</v>
      </c>
      <c r="J44" s="40">
        <f t="shared" si="4"/>
        <v>0.70103436770103433</v>
      </c>
      <c r="K44" s="40">
        <f t="shared" si="4"/>
        <v>0.1061061061061061</v>
      </c>
      <c r="L44" s="40">
        <f t="shared" si="4"/>
        <v>6.7734401067734401E-2</v>
      </c>
      <c r="M44" s="40">
        <f t="shared" si="4"/>
        <v>1.6016016016016016E-2</v>
      </c>
    </row>
    <row r="45" spans="1:13" ht="14.25" customHeight="1" x14ac:dyDescent="0.3">
      <c r="A45" s="4" t="s">
        <v>19</v>
      </c>
      <c r="B45" s="8">
        <v>2017</v>
      </c>
      <c r="C45" s="57">
        <v>279</v>
      </c>
      <c r="D45" s="57">
        <v>2075</v>
      </c>
      <c r="E45" s="57">
        <v>385</v>
      </c>
      <c r="F45" s="57">
        <v>196</v>
      </c>
      <c r="G45" s="57">
        <v>37</v>
      </c>
      <c r="H45" s="43">
        <f t="shared" si="2"/>
        <v>2972</v>
      </c>
      <c r="I45" s="40">
        <f t="shared" si="4"/>
        <v>9.387617765814267E-2</v>
      </c>
      <c r="J45" s="40">
        <f t="shared" si="4"/>
        <v>0.69818304172274559</v>
      </c>
      <c r="K45" s="40">
        <f t="shared" si="4"/>
        <v>0.12954239569313594</v>
      </c>
      <c r="L45" s="40">
        <f t="shared" si="4"/>
        <v>6.5948855989232835E-2</v>
      </c>
      <c r="M45" s="40">
        <f t="shared" si="4"/>
        <v>1.2449528936742935E-2</v>
      </c>
    </row>
    <row r="46" spans="1:13" ht="14.25" customHeight="1" x14ac:dyDescent="0.3">
      <c r="A46" s="4" t="s">
        <v>16</v>
      </c>
      <c r="B46" s="8">
        <v>2017</v>
      </c>
      <c r="C46" s="57">
        <v>298</v>
      </c>
      <c r="D46" s="57">
        <v>2176</v>
      </c>
      <c r="E46" s="57">
        <v>396</v>
      </c>
      <c r="F46" s="57">
        <v>192</v>
      </c>
      <c r="G46" s="57">
        <v>46</v>
      </c>
      <c r="H46" s="43">
        <f t="shared" si="2"/>
        <v>3108</v>
      </c>
      <c r="I46" s="40">
        <f t="shared" si="4"/>
        <v>9.588159588159588E-2</v>
      </c>
      <c r="J46" s="40">
        <f t="shared" si="4"/>
        <v>0.7001287001287001</v>
      </c>
      <c r="K46" s="40">
        <f t="shared" si="4"/>
        <v>0.12741312741312741</v>
      </c>
      <c r="L46" s="40">
        <f t="shared" si="4"/>
        <v>6.1776061776061778E-2</v>
      </c>
      <c r="M46" s="40">
        <f t="shared" si="4"/>
        <v>1.4800514800514801E-2</v>
      </c>
    </row>
    <row r="47" spans="1:13" ht="14.25" customHeight="1" x14ac:dyDescent="0.3">
      <c r="A47" s="4" t="s">
        <v>17</v>
      </c>
      <c r="B47" s="8">
        <v>2017</v>
      </c>
      <c r="C47" s="57">
        <v>297</v>
      </c>
      <c r="D47" s="57">
        <v>2165</v>
      </c>
      <c r="E47" s="57">
        <v>418</v>
      </c>
      <c r="F47" s="57">
        <v>184</v>
      </c>
      <c r="G47" s="57">
        <v>67</v>
      </c>
      <c r="H47" s="43">
        <f t="shared" si="2"/>
        <v>3131</v>
      </c>
      <c r="I47" s="40">
        <f t="shared" si="4"/>
        <v>9.4857872884062597E-2</v>
      </c>
      <c r="J47" s="40">
        <f t="shared" si="4"/>
        <v>0.69147237304375597</v>
      </c>
      <c r="K47" s="40">
        <f t="shared" si="4"/>
        <v>0.13350367294793997</v>
      </c>
      <c r="L47" s="40">
        <f t="shared" si="4"/>
        <v>5.8767167039284571E-2</v>
      </c>
      <c r="M47" s="40">
        <f t="shared" si="4"/>
        <v>2.1398914084956883E-2</v>
      </c>
    </row>
    <row r="48" spans="1:13" ht="14.25" customHeight="1" x14ac:dyDescent="0.3">
      <c r="A48" s="4" t="s">
        <v>18</v>
      </c>
      <c r="B48" s="8">
        <v>2017</v>
      </c>
      <c r="C48" s="57">
        <v>305</v>
      </c>
      <c r="D48" s="57">
        <v>2270</v>
      </c>
      <c r="E48" s="57">
        <v>462</v>
      </c>
      <c r="F48" s="57">
        <v>218</v>
      </c>
      <c r="G48" s="57">
        <v>429</v>
      </c>
      <c r="H48" s="43">
        <f t="shared" si="2"/>
        <v>3684</v>
      </c>
      <c r="I48" s="40">
        <f t="shared" si="4"/>
        <v>8.2790445168295326E-2</v>
      </c>
      <c r="J48" s="40">
        <f t="shared" si="4"/>
        <v>0.61617806731813252</v>
      </c>
      <c r="K48" s="40">
        <f t="shared" si="4"/>
        <v>0.1254071661237785</v>
      </c>
      <c r="L48" s="40">
        <f t="shared" si="4"/>
        <v>5.9174809989142235E-2</v>
      </c>
      <c r="M48" s="40">
        <f t="shared" si="4"/>
        <v>0.11644951140065146</v>
      </c>
    </row>
    <row r="49" spans="1:13" ht="14.25" customHeight="1" x14ac:dyDescent="0.3">
      <c r="A49" s="4" t="s">
        <v>19</v>
      </c>
      <c r="B49" s="8">
        <v>2018</v>
      </c>
      <c r="C49" s="57">
        <v>268</v>
      </c>
      <c r="D49" s="57">
        <v>2464</v>
      </c>
      <c r="E49" s="57">
        <v>487</v>
      </c>
      <c r="F49" s="57">
        <v>154</v>
      </c>
      <c r="G49" s="57">
        <v>63</v>
      </c>
      <c r="H49" s="43">
        <f t="shared" si="2"/>
        <v>3436</v>
      </c>
      <c r="I49" s="40">
        <f t="shared" si="4"/>
        <v>7.7997671711292196E-2</v>
      </c>
      <c r="J49" s="40">
        <f t="shared" si="4"/>
        <v>0.71711292200232823</v>
      </c>
      <c r="K49" s="40">
        <f t="shared" si="4"/>
        <v>0.14173457508731083</v>
      </c>
      <c r="L49" s="40">
        <f t="shared" si="4"/>
        <v>4.4819557625145515E-2</v>
      </c>
      <c r="M49" s="40">
        <f t="shared" si="4"/>
        <v>1.8335273573923165E-2</v>
      </c>
    </row>
    <row r="50" spans="1:13" ht="14.25" customHeight="1" x14ac:dyDescent="0.3">
      <c r="A50" s="4" t="s">
        <v>16</v>
      </c>
      <c r="B50" s="8">
        <v>2018</v>
      </c>
      <c r="C50" s="57">
        <v>280</v>
      </c>
      <c r="D50" s="57">
        <v>2097</v>
      </c>
      <c r="E50" s="57">
        <v>507</v>
      </c>
      <c r="F50" s="57">
        <v>178</v>
      </c>
      <c r="G50" s="57">
        <v>42</v>
      </c>
      <c r="H50" s="43">
        <f t="shared" si="2"/>
        <v>3104</v>
      </c>
      <c r="I50" s="40">
        <f t="shared" si="4"/>
        <v>9.0206185567010308E-2</v>
      </c>
      <c r="J50" s="40">
        <f t="shared" si="4"/>
        <v>0.67557989690721654</v>
      </c>
      <c r="K50" s="40">
        <f t="shared" si="4"/>
        <v>0.16333762886597938</v>
      </c>
      <c r="L50" s="40">
        <f t="shared" si="4"/>
        <v>5.7345360824742266E-2</v>
      </c>
      <c r="M50" s="40">
        <f t="shared" si="4"/>
        <v>1.3530927835051547E-2</v>
      </c>
    </row>
    <row r="51" spans="1:13" ht="14.25" customHeight="1" x14ac:dyDescent="0.3">
      <c r="A51" s="4" t="s">
        <v>17</v>
      </c>
      <c r="B51" s="8">
        <v>2018</v>
      </c>
      <c r="C51" s="57">
        <v>272</v>
      </c>
      <c r="D51" s="57">
        <v>2194</v>
      </c>
      <c r="E51" s="57">
        <v>474</v>
      </c>
      <c r="F51" s="57">
        <v>203</v>
      </c>
      <c r="G51" s="57">
        <v>49</v>
      </c>
      <c r="H51" s="43">
        <f t="shared" si="2"/>
        <v>3192</v>
      </c>
      <c r="I51" s="40">
        <f t="shared" si="4"/>
        <v>8.5213032581453629E-2</v>
      </c>
      <c r="J51" s="40">
        <f t="shared" si="4"/>
        <v>0.68734335839598992</v>
      </c>
      <c r="K51" s="40">
        <f t="shared" si="4"/>
        <v>0.14849624060150377</v>
      </c>
      <c r="L51" s="40">
        <f t="shared" si="4"/>
        <v>6.3596491228070179E-2</v>
      </c>
      <c r="M51" s="40">
        <f t="shared" si="4"/>
        <v>1.5350877192982455E-2</v>
      </c>
    </row>
    <row r="52" spans="1:13" ht="14.25" customHeight="1" x14ac:dyDescent="0.3">
      <c r="A52" s="4" t="s">
        <v>18</v>
      </c>
      <c r="B52" s="8">
        <v>2018</v>
      </c>
      <c r="C52" s="57">
        <v>249</v>
      </c>
      <c r="D52" s="57">
        <v>2118</v>
      </c>
      <c r="E52" s="57">
        <v>501</v>
      </c>
      <c r="F52" s="57">
        <v>152</v>
      </c>
      <c r="G52" s="57">
        <v>54</v>
      </c>
      <c r="H52" s="43">
        <f t="shared" si="2"/>
        <v>3074</v>
      </c>
      <c r="I52" s="40">
        <f t="shared" si="4"/>
        <v>8.1001951854261553E-2</v>
      </c>
      <c r="J52" s="40">
        <f t="shared" si="4"/>
        <v>0.68900455432661023</v>
      </c>
      <c r="K52" s="40">
        <f t="shared" si="4"/>
        <v>0.16297983083929735</v>
      </c>
      <c r="L52" s="40">
        <f t="shared" si="4"/>
        <v>4.9446974625894598E-2</v>
      </c>
      <c r="M52" s="40">
        <f t="shared" si="4"/>
        <v>1.7566688353936238E-2</v>
      </c>
    </row>
    <row r="53" spans="1:13" ht="14.25" customHeight="1" x14ac:dyDescent="0.3">
      <c r="A53" s="4" t="s">
        <v>19</v>
      </c>
      <c r="B53" s="8">
        <v>2019</v>
      </c>
      <c r="C53" s="57">
        <v>229</v>
      </c>
      <c r="D53" s="57">
        <v>2005</v>
      </c>
      <c r="E53" s="57">
        <v>438</v>
      </c>
      <c r="F53" s="57">
        <v>146</v>
      </c>
      <c r="G53" s="57">
        <v>49</v>
      </c>
      <c r="H53" s="43">
        <f t="shared" si="2"/>
        <v>2867</v>
      </c>
      <c r="I53" s="40">
        <f t="shared" si="4"/>
        <v>7.9874433205441228E-2</v>
      </c>
      <c r="J53" s="40">
        <f t="shared" si="4"/>
        <v>0.69933728636205095</v>
      </c>
      <c r="K53" s="40">
        <f t="shared" si="4"/>
        <v>0.15277293337983955</v>
      </c>
      <c r="L53" s="40">
        <f t="shared" si="4"/>
        <v>5.0924311126613185E-2</v>
      </c>
      <c r="M53" s="40">
        <f t="shared" si="4"/>
        <v>1.7091035926055109E-2</v>
      </c>
    </row>
    <row r="54" spans="1:13" ht="14.25" customHeight="1" x14ac:dyDescent="0.3">
      <c r="A54" s="4" t="s">
        <v>16</v>
      </c>
      <c r="B54" s="8">
        <v>2019</v>
      </c>
      <c r="C54" s="57">
        <v>241</v>
      </c>
      <c r="D54" s="57">
        <v>2357</v>
      </c>
      <c r="E54" s="57">
        <v>411</v>
      </c>
      <c r="F54" s="57">
        <v>143</v>
      </c>
      <c r="G54" s="57">
        <v>51</v>
      </c>
      <c r="H54" s="43">
        <f t="shared" si="2"/>
        <v>3203</v>
      </c>
      <c r="I54" s="40">
        <f t="shared" si="4"/>
        <v>7.5241960661879492E-2</v>
      </c>
      <c r="J54" s="40">
        <f t="shared" si="4"/>
        <v>0.73587261941929438</v>
      </c>
      <c r="K54" s="40">
        <f t="shared" si="4"/>
        <v>0.12831720262254137</v>
      </c>
      <c r="L54" s="40">
        <f t="shared" si="4"/>
        <v>4.4645644708086171E-2</v>
      </c>
      <c r="M54" s="40">
        <f t="shared" si="4"/>
        <v>1.5922572588198562E-2</v>
      </c>
    </row>
    <row r="55" spans="1:13" ht="14.25" customHeight="1" x14ac:dyDescent="0.3">
      <c r="A55" s="4" t="s">
        <v>17</v>
      </c>
      <c r="B55" s="8">
        <v>2019</v>
      </c>
      <c r="C55" s="57">
        <v>212</v>
      </c>
      <c r="D55" s="57">
        <v>1985</v>
      </c>
      <c r="E55" s="57">
        <v>495</v>
      </c>
      <c r="F55" s="57">
        <v>119</v>
      </c>
      <c r="G55" s="57">
        <v>38</v>
      </c>
      <c r="H55" s="43">
        <f t="shared" si="2"/>
        <v>2849</v>
      </c>
      <c r="I55" s="40">
        <f t="shared" si="4"/>
        <v>7.4412074412074411E-2</v>
      </c>
      <c r="J55" s="40">
        <f t="shared" si="4"/>
        <v>0.69673569673569669</v>
      </c>
      <c r="K55" s="40">
        <f t="shared" si="4"/>
        <v>0.17374517374517376</v>
      </c>
      <c r="L55" s="40">
        <f t="shared" si="4"/>
        <v>4.1769041769041768E-2</v>
      </c>
      <c r="M55" s="40">
        <f t="shared" si="4"/>
        <v>1.3338013338013339E-2</v>
      </c>
    </row>
    <row r="56" spans="1:13" ht="14.25" customHeight="1" x14ac:dyDescent="0.3">
      <c r="A56" s="4" t="s">
        <v>18</v>
      </c>
      <c r="B56" s="8">
        <v>2019</v>
      </c>
      <c r="C56" s="57">
        <v>180</v>
      </c>
      <c r="D56" s="57">
        <v>1915</v>
      </c>
      <c r="E56" s="57">
        <v>496</v>
      </c>
      <c r="F56" s="57">
        <v>151</v>
      </c>
      <c r="G56" s="57">
        <v>29</v>
      </c>
      <c r="H56" s="43">
        <f t="shared" si="2"/>
        <v>2771</v>
      </c>
      <c r="I56" s="40">
        <f t="shared" si="4"/>
        <v>6.4958498736918086E-2</v>
      </c>
      <c r="J56" s="40">
        <f t="shared" si="4"/>
        <v>0.69108625045110073</v>
      </c>
      <c r="K56" s="40">
        <f t="shared" si="4"/>
        <v>0.17899675207506316</v>
      </c>
      <c r="L56" s="40">
        <f t="shared" si="4"/>
        <v>5.44929628293035E-2</v>
      </c>
      <c r="M56" s="40">
        <f t="shared" si="4"/>
        <v>1.0465535907614579E-2</v>
      </c>
    </row>
    <row r="57" spans="1:13" ht="14.25" customHeight="1" x14ac:dyDescent="0.3">
      <c r="A57" s="4" t="s">
        <v>19</v>
      </c>
      <c r="B57" s="8">
        <v>2020</v>
      </c>
      <c r="C57" s="57">
        <v>220</v>
      </c>
      <c r="D57" s="57">
        <v>1957</v>
      </c>
      <c r="E57" s="57">
        <v>485</v>
      </c>
      <c r="F57" s="57">
        <v>179</v>
      </c>
      <c r="G57" s="57">
        <v>53</v>
      </c>
      <c r="H57" s="43">
        <f t="shared" si="2"/>
        <v>2894</v>
      </c>
      <c r="I57" s="40">
        <f t="shared" si="4"/>
        <v>7.6019350380096745E-2</v>
      </c>
      <c r="J57" s="40">
        <f t="shared" si="4"/>
        <v>0.67622667588113339</v>
      </c>
      <c r="K57" s="40">
        <f t="shared" si="4"/>
        <v>0.16758811333794058</v>
      </c>
      <c r="L57" s="40">
        <f t="shared" si="4"/>
        <v>6.1852107809260537E-2</v>
      </c>
      <c r="M57" s="40">
        <f t="shared" si="4"/>
        <v>1.8313752591568762E-2</v>
      </c>
    </row>
    <row r="58" spans="1:13" ht="14.25" customHeight="1" x14ac:dyDescent="0.3">
      <c r="A58" s="4" t="s">
        <v>16</v>
      </c>
      <c r="B58" s="8">
        <v>2020</v>
      </c>
      <c r="C58" s="57">
        <v>191</v>
      </c>
      <c r="D58" s="57">
        <v>1789</v>
      </c>
      <c r="E58" s="57">
        <v>455</v>
      </c>
      <c r="F58" s="57">
        <v>138</v>
      </c>
      <c r="G58" s="57">
        <v>36</v>
      </c>
      <c r="H58" s="43">
        <f t="shared" si="2"/>
        <v>2609</v>
      </c>
      <c r="I58" s="40">
        <f t="shared" ref="I58:M73" si="5">C58/$H58*100%</f>
        <v>7.3208125718666153E-2</v>
      </c>
      <c r="J58" s="40">
        <f t="shared" si="5"/>
        <v>0.685703334610962</v>
      </c>
      <c r="K58" s="40">
        <f t="shared" si="5"/>
        <v>0.17439632042928324</v>
      </c>
      <c r="L58" s="40">
        <f t="shared" si="5"/>
        <v>5.2893829053277115E-2</v>
      </c>
      <c r="M58" s="40">
        <f t="shared" si="5"/>
        <v>1.3798390187811422E-2</v>
      </c>
    </row>
    <row r="59" spans="1:13" ht="14.25" customHeight="1" x14ac:dyDescent="0.3">
      <c r="A59" s="4" t="s">
        <v>17</v>
      </c>
      <c r="B59" s="8">
        <v>2020</v>
      </c>
      <c r="C59" s="57">
        <v>223</v>
      </c>
      <c r="D59" s="57">
        <v>1745</v>
      </c>
      <c r="E59" s="57">
        <v>412</v>
      </c>
      <c r="F59" s="57">
        <v>192</v>
      </c>
      <c r="G59" s="57">
        <v>41</v>
      </c>
      <c r="H59" s="56">
        <f t="shared" si="2"/>
        <v>2613</v>
      </c>
      <c r="I59" s="40">
        <f t="shared" si="5"/>
        <v>8.5342518178339072E-2</v>
      </c>
      <c r="J59" s="40">
        <f t="shared" si="5"/>
        <v>0.66781477229238428</v>
      </c>
      <c r="K59" s="40">
        <f t="shared" si="5"/>
        <v>0.15767317259854574</v>
      </c>
      <c r="L59" s="40">
        <f t="shared" si="5"/>
        <v>7.3478760045924227E-2</v>
      </c>
      <c r="M59" s="40">
        <f t="shared" si="5"/>
        <v>1.5690776884806735E-2</v>
      </c>
    </row>
    <row r="60" spans="1:13" ht="14.25" customHeight="1" x14ac:dyDescent="0.3">
      <c r="A60" s="4" t="s">
        <v>18</v>
      </c>
      <c r="B60" s="8">
        <v>2020</v>
      </c>
      <c r="C60" s="57">
        <v>257</v>
      </c>
      <c r="D60" s="57">
        <v>1868</v>
      </c>
      <c r="E60" s="57">
        <v>449</v>
      </c>
      <c r="F60" s="57">
        <v>168</v>
      </c>
      <c r="G60" s="57">
        <v>39</v>
      </c>
      <c r="H60" s="43">
        <f t="shared" si="2"/>
        <v>2781</v>
      </c>
      <c r="I60" s="40">
        <f t="shared" si="5"/>
        <v>9.2412801150665233E-2</v>
      </c>
      <c r="J60" s="40">
        <f t="shared" si="5"/>
        <v>0.67170082704063283</v>
      </c>
      <c r="K60" s="40">
        <f t="shared" si="5"/>
        <v>0.16145271485077312</v>
      </c>
      <c r="L60" s="40">
        <f t="shared" si="5"/>
        <v>6.0409924487594392E-2</v>
      </c>
      <c r="M60" s="40">
        <f t="shared" si="5"/>
        <v>1.4023732470334413E-2</v>
      </c>
    </row>
    <row r="61" spans="1:13" ht="14.25" customHeight="1" x14ac:dyDescent="0.3">
      <c r="A61" s="4" t="s">
        <v>19</v>
      </c>
      <c r="B61" s="8">
        <v>2021</v>
      </c>
      <c r="C61" s="57">
        <v>249</v>
      </c>
      <c r="D61" s="57">
        <v>1891</v>
      </c>
      <c r="E61" s="57">
        <v>446</v>
      </c>
      <c r="F61" s="57">
        <v>194</v>
      </c>
      <c r="G61" s="57">
        <v>52</v>
      </c>
      <c r="H61" s="43">
        <f t="shared" si="2"/>
        <v>2832</v>
      </c>
      <c r="I61" s="40">
        <f t="shared" si="5"/>
        <v>8.7923728813559324E-2</v>
      </c>
      <c r="J61" s="40">
        <f t="shared" si="5"/>
        <v>0.66772598870056499</v>
      </c>
      <c r="K61" s="40">
        <f t="shared" si="5"/>
        <v>0.1574858757062147</v>
      </c>
      <c r="L61" s="40">
        <f t="shared" si="5"/>
        <v>6.8502824858757055E-2</v>
      </c>
      <c r="M61" s="40">
        <f t="shared" si="5"/>
        <v>1.8361581920903956E-2</v>
      </c>
    </row>
    <row r="62" spans="1:13" ht="14.25" customHeight="1" x14ac:dyDescent="0.3">
      <c r="A62" s="4" t="s">
        <v>16</v>
      </c>
      <c r="B62" s="8">
        <v>2021</v>
      </c>
      <c r="C62" s="57">
        <v>237</v>
      </c>
      <c r="D62" s="57">
        <v>1720</v>
      </c>
      <c r="E62" s="57">
        <v>407</v>
      </c>
      <c r="F62" s="57">
        <v>172</v>
      </c>
      <c r="G62" s="57">
        <v>44</v>
      </c>
      <c r="H62" s="43">
        <f t="shared" si="2"/>
        <v>2580</v>
      </c>
      <c r="I62" s="40">
        <f t="shared" si="5"/>
        <v>9.1860465116279072E-2</v>
      </c>
      <c r="J62" s="40">
        <f t="shared" si="5"/>
        <v>0.66666666666666663</v>
      </c>
      <c r="K62" s="40">
        <f t="shared" si="5"/>
        <v>0.15775193798449613</v>
      </c>
      <c r="L62" s="40">
        <f t="shared" si="5"/>
        <v>6.6666666666666666E-2</v>
      </c>
      <c r="M62" s="40">
        <f t="shared" si="5"/>
        <v>1.7054263565891473E-2</v>
      </c>
    </row>
    <row r="63" spans="1:13" ht="14.25" customHeight="1" x14ac:dyDescent="0.3">
      <c r="A63" s="4" t="s">
        <v>17</v>
      </c>
      <c r="B63" s="8">
        <v>2021</v>
      </c>
      <c r="C63" s="57">
        <v>217</v>
      </c>
      <c r="D63" s="57">
        <v>1860</v>
      </c>
      <c r="E63" s="57">
        <v>379</v>
      </c>
      <c r="F63" s="57">
        <v>172</v>
      </c>
      <c r="G63" s="57">
        <v>64</v>
      </c>
      <c r="H63" s="43">
        <f t="shared" si="2"/>
        <v>2692</v>
      </c>
      <c r="I63" s="40">
        <f t="shared" si="5"/>
        <v>8.0609212481426454E-2</v>
      </c>
      <c r="J63" s="40">
        <f t="shared" si="5"/>
        <v>0.69093610698365526</v>
      </c>
      <c r="K63" s="40">
        <f t="shared" si="5"/>
        <v>0.14078751857355126</v>
      </c>
      <c r="L63" s="40">
        <f t="shared" si="5"/>
        <v>6.3893016344725106E-2</v>
      </c>
      <c r="M63" s="40">
        <f t="shared" si="5"/>
        <v>2.3774145616641901E-2</v>
      </c>
    </row>
    <row r="64" spans="1:13" ht="14.25" customHeight="1" x14ac:dyDescent="0.3">
      <c r="A64" s="4" t="s">
        <v>18</v>
      </c>
      <c r="B64" s="8">
        <v>2021</v>
      </c>
      <c r="C64" s="57">
        <v>223</v>
      </c>
      <c r="D64" s="57">
        <v>1847</v>
      </c>
      <c r="E64" s="57">
        <v>425</v>
      </c>
      <c r="F64" s="57">
        <v>184</v>
      </c>
      <c r="G64" s="57">
        <v>50</v>
      </c>
      <c r="H64" s="43">
        <f t="shared" si="2"/>
        <v>2729</v>
      </c>
      <c r="I64" s="40">
        <f t="shared" si="5"/>
        <v>8.1714913887871013E-2</v>
      </c>
      <c r="J64" s="40">
        <f t="shared" si="5"/>
        <v>0.67680469036277024</v>
      </c>
      <c r="K64" s="40">
        <f t="shared" si="5"/>
        <v>0.155734701355808</v>
      </c>
      <c r="L64" s="40">
        <f t="shared" si="5"/>
        <v>6.742396482227922E-2</v>
      </c>
      <c r="M64" s="40">
        <f t="shared" si="5"/>
        <v>1.8321729571271528E-2</v>
      </c>
    </row>
    <row r="65" spans="1:13" ht="14.25" customHeight="1" x14ac:dyDescent="0.3">
      <c r="A65" s="8" t="s">
        <v>19</v>
      </c>
      <c r="B65" s="8">
        <v>2022</v>
      </c>
      <c r="C65" s="57">
        <v>189</v>
      </c>
      <c r="D65" s="57">
        <v>1840</v>
      </c>
      <c r="E65" s="57">
        <v>400</v>
      </c>
      <c r="F65" s="57">
        <v>147</v>
      </c>
      <c r="G65" s="57">
        <v>95</v>
      </c>
      <c r="H65" s="43">
        <f t="shared" si="2"/>
        <v>2671</v>
      </c>
      <c r="I65" s="40">
        <f t="shared" si="5"/>
        <v>7.0760014975664545E-2</v>
      </c>
      <c r="J65" s="40">
        <f t="shared" si="5"/>
        <v>0.68888056907525275</v>
      </c>
      <c r="K65" s="40">
        <f t="shared" si="5"/>
        <v>0.1497566454511419</v>
      </c>
      <c r="L65" s="40">
        <f t="shared" si="5"/>
        <v>5.5035567203294646E-2</v>
      </c>
      <c r="M65" s="40">
        <f t="shared" si="5"/>
        <v>3.5567203294646202E-2</v>
      </c>
    </row>
    <row r="66" spans="1:13" ht="14.25" customHeight="1" x14ac:dyDescent="0.3">
      <c r="A66" s="8" t="s">
        <v>16</v>
      </c>
      <c r="B66" s="8">
        <v>2022</v>
      </c>
      <c r="C66" s="57">
        <v>203</v>
      </c>
      <c r="D66" s="57">
        <v>2000</v>
      </c>
      <c r="E66" s="57">
        <v>390</v>
      </c>
      <c r="F66" s="57">
        <v>128</v>
      </c>
      <c r="G66" s="57">
        <v>90</v>
      </c>
      <c r="H66" s="43">
        <f t="shared" si="2"/>
        <v>2811</v>
      </c>
      <c r="I66" s="40">
        <f t="shared" si="5"/>
        <v>7.2216293134115969E-2</v>
      </c>
      <c r="J66" s="40">
        <f t="shared" si="5"/>
        <v>0.71149057274991101</v>
      </c>
      <c r="K66" s="40">
        <f t="shared" si="5"/>
        <v>0.13874066168623267</v>
      </c>
      <c r="L66" s="40">
        <f t="shared" si="5"/>
        <v>4.5535396655994306E-2</v>
      </c>
      <c r="M66" s="40">
        <f t="shared" si="5"/>
        <v>3.2017075773745997E-2</v>
      </c>
    </row>
    <row r="67" spans="1:13" ht="14.25" customHeight="1" x14ac:dyDescent="0.3">
      <c r="A67" s="8" t="s">
        <v>17</v>
      </c>
      <c r="B67" s="8">
        <v>2022</v>
      </c>
      <c r="C67" s="57">
        <v>175</v>
      </c>
      <c r="D67" s="57">
        <v>1774</v>
      </c>
      <c r="E67" s="57">
        <v>399</v>
      </c>
      <c r="F67" s="57">
        <v>134</v>
      </c>
      <c r="G67" s="57">
        <v>102</v>
      </c>
      <c r="H67" s="43">
        <f t="shared" si="2"/>
        <v>2584</v>
      </c>
      <c r="I67" s="40">
        <f t="shared" si="5"/>
        <v>6.772445820433437E-2</v>
      </c>
      <c r="J67" s="40">
        <f t="shared" si="5"/>
        <v>0.68653250773993812</v>
      </c>
      <c r="K67" s="40">
        <f t="shared" si="5"/>
        <v>0.15441176470588236</v>
      </c>
      <c r="L67" s="40">
        <f t="shared" si="5"/>
        <v>5.1857585139318887E-2</v>
      </c>
      <c r="M67" s="40">
        <f t="shared" si="5"/>
        <v>3.9473684210526314E-2</v>
      </c>
    </row>
    <row r="68" spans="1:13" ht="14.25" customHeight="1" x14ac:dyDescent="0.3">
      <c r="A68" s="8" t="s">
        <v>18</v>
      </c>
      <c r="B68" s="8">
        <v>2022</v>
      </c>
      <c r="C68" s="57">
        <v>227</v>
      </c>
      <c r="D68" s="57">
        <v>1844</v>
      </c>
      <c r="E68" s="57">
        <v>366</v>
      </c>
      <c r="F68" s="57">
        <v>150</v>
      </c>
      <c r="G68" s="57">
        <v>70</v>
      </c>
      <c r="H68" s="43">
        <f t="shared" si="2"/>
        <v>2657</v>
      </c>
      <c r="I68" s="40">
        <f t="shared" si="5"/>
        <v>8.5434700790365067E-2</v>
      </c>
      <c r="J68" s="40">
        <f t="shared" si="5"/>
        <v>0.69401580730146784</v>
      </c>
      <c r="K68" s="40">
        <f t="shared" si="5"/>
        <v>0.13774934136243885</v>
      </c>
      <c r="L68" s="40">
        <f t="shared" si="5"/>
        <v>5.6454648099360183E-2</v>
      </c>
      <c r="M68" s="40">
        <f t="shared" si="5"/>
        <v>2.6345502446368085E-2</v>
      </c>
    </row>
    <row r="69" spans="1:13" ht="14.25" customHeight="1" x14ac:dyDescent="0.3">
      <c r="A69" s="8" t="s">
        <v>19</v>
      </c>
      <c r="B69" s="8">
        <v>2023</v>
      </c>
      <c r="C69" s="57">
        <v>176</v>
      </c>
      <c r="D69" s="57">
        <v>1793</v>
      </c>
      <c r="E69" s="57">
        <v>395</v>
      </c>
      <c r="F69" s="57">
        <v>123</v>
      </c>
      <c r="G69" s="57">
        <v>91</v>
      </c>
      <c r="H69" s="43">
        <f t="shared" si="2"/>
        <v>2578</v>
      </c>
      <c r="I69" s="40">
        <f t="shared" si="5"/>
        <v>6.8269976726144294E-2</v>
      </c>
      <c r="J69" s="40">
        <f t="shared" si="5"/>
        <v>0.69550038789759505</v>
      </c>
      <c r="K69" s="40">
        <f t="shared" si="5"/>
        <v>0.15321955003878976</v>
      </c>
      <c r="L69" s="40">
        <f t="shared" si="5"/>
        <v>4.7711404189294024E-2</v>
      </c>
      <c r="M69" s="40">
        <f t="shared" si="5"/>
        <v>3.5298681148176879E-2</v>
      </c>
    </row>
    <row r="70" spans="1:13" ht="14.25" customHeight="1" x14ac:dyDescent="0.3">
      <c r="A70" s="8" t="s">
        <v>16</v>
      </c>
      <c r="B70" s="8">
        <v>2023</v>
      </c>
      <c r="C70" s="57">
        <v>207</v>
      </c>
      <c r="D70" s="57">
        <v>1674</v>
      </c>
      <c r="E70" s="57">
        <v>371</v>
      </c>
      <c r="F70" s="57">
        <v>133</v>
      </c>
      <c r="G70" s="57">
        <v>76</v>
      </c>
      <c r="H70" s="43">
        <f>SUM(C70:G70)</f>
        <v>2461</v>
      </c>
      <c r="I70" s="40">
        <f>C70/$H70*100%</f>
        <v>8.4112149532710276E-2</v>
      </c>
      <c r="J70" s="40">
        <f>D70/$H70*100%</f>
        <v>0.68021129622104837</v>
      </c>
      <c r="K70" s="40">
        <f>E70/$H70*100%</f>
        <v>0.15075172694026817</v>
      </c>
      <c r="L70" s="40">
        <f>F70/$H70*100%</f>
        <v>5.4043071921982933E-2</v>
      </c>
      <c r="M70" s="40">
        <f>G70/$H70*100%</f>
        <v>3.0881755383990246E-2</v>
      </c>
    </row>
    <row r="71" spans="1:13" ht="14.25" customHeight="1" x14ac:dyDescent="0.3">
      <c r="A71" s="8" t="s">
        <v>17</v>
      </c>
      <c r="B71" s="8">
        <v>2023</v>
      </c>
      <c r="C71" s="57">
        <v>174</v>
      </c>
      <c r="D71" s="57">
        <v>1594</v>
      </c>
      <c r="E71" s="57">
        <v>410</v>
      </c>
      <c r="F71" s="57">
        <v>161</v>
      </c>
      <c r="G71" s="57">
        <v>73</v>
      </c>
      <c r="H71" s="43">
        <f t="shared" si="2"/>
        <v>2412</v>
      </c>
      <c r="I71" s="40">
        <f t="shared" si="5"/>
        <v>7.2139303482587069E-2</v>
      </c>
      <c r="J71" s="40">
        <f t="shared" si="5"/>
        <v>0.66086235489220568</v>
      </c>
      <c r="K71" s="40">
        <f t="shared" si="5"/>
        <v>0.16998341625207297</v>
      </c>
      <c r="L71" s="40">
        <f t="shared" si="5"/>
        <v>6.6749585406301826E-2</v>
      </c>
      <c r="M71" s="40">
        <f t="shared" si="5"/>
        <v>3.0265339966832505E-2</v>
      </c>
    </row>
    <row r="72" spans="1:13" ht="14.25" customHeight="1" x14ac:dyDescent="0.3">
      <c r="A72" s="4" t="s">
        <v>20</v>
      </c>
      <c r="B72" s="8">
        <v>2023</v>
      </c>
      <c r="C72" s="57">
        <v>196</v>
      </c>
      <c r="D72" s="57">
        <v>1585</v>
      </c>
      <c r="E72" s="57">
        <v>423</v>
      </c>
      <c r="F72" s="57">
        <v>145</v>
      </c>
      <c r="G72" s="57">
        <v>62</v>
      </c>
      <c r="H72" s="43">
        <f t="shared" si="2"/>
        <v>2411</v>
      </c>
      <c r="I72" s="40">
        <f t="shared" si="5"/>
        <v>8.1294068851099133E-2</v>
      </c>
      <c r="J72" s="40">
        <f t="shared" si="5"/>
        <v>0.65740356698465363</v>
      </c>
      <c r="K72" s="40">
        <f t="shared" si="5"/>
        <v>0.17544587308170884</v>
      </c>
      <c r="L72" s="40">
        <f t="shared" si="5"/>
        <v>6.0141020323517209E-2</v>
      </c>
      <c r="M72" s="40">
        <f t="shared" si="5"/>
        <v>2.5715470759021152E-2</v>
      </c>
    </row>
    <row r="73" spans="1:13" ht="14.25" customHeight="1" x14ac:dyDescent="0.3">
      <c r="A73" s="4" t="s">
        <v>21</v>
      </c>
      <c r="B73" s="8">
        <v>2024</v>
      </c>
      <c r="C73" s="57">
        <v>156</v>
      </c>
      <c r="D73" s="57">
        <v>1625</v>
      </c>
      <c r="E73" s="57">
        <v>442</v>
      </c>
      <c r="F73" s="57">
        <v>139</v>
      </c>
      <c r="G73" s="57">
        <v>43</v>
      </c>
      <c r="H73" s="43">
        <f>SUM(C73:G73)</f>
        <v>2405</v>
      </c>
      <c r="I73" s="40">
        <f t="shared" si="5"/>
        <v>6.4864864864864868E-2</v>
      </c>
      <c r="J73" s="40">
        <f t="shared" si="5"/>
        <v>0.67567567567567566</v>
      </c>
      <c r="K73" s="40">
        <f t="shared" si="5"/>
        <v>0.18378378378378379</v>
      </c>
      <c r="L73" s="40">
        <f t="shared" si="5"/>
        <v>5.7796257796257799E-2</v>
      </c>
      <c r="M73" s="40">
        <f t="shared" si="5"/>
        <v>1.787941787941788E-2</v>
      </c>
    </row>
    <row r="74" spans="1:13" ht="14.25" customHeight="1" x14ac:dyDescent="0.3">
      <c r="A74" s="4" t="s">
        <v>22</v>
      </c>
      <c r="B74" s="86">
        <v>2024</v>
      </c>
      <c r="C74" s="57">
        <v>170</v>
      </c>
      <c r="D74" s="57">
        <v>1583</v>
      </c>
      <c r="E74" s="57">
        <v>451</v>
      </c>
      <c r="F74" s="57">
        <v>122</v>
      </c>
      <c r="G74" s="57">
        <v>51</v>
      </c>
      <c r="H74" s="43">
        <f>SUM(C74:G74)</f>
        <v>2377</v>
      </c>
      <c r="I74" s="40">
        <f t="shared" ref="I74:M74" si="6">C74/$H74*100%</f>
        <v>7.1518721076987798E-2</v>
      </c>
      <c r="J74" s="40">
        <f t="shared" si="6"/>
        <v>0.66596550273453936</v>
      </c>
      <c r="K74" s="40">
        <f t="shared" si="6"/>
        <v>0.18973496003365586</v>
      </c>
      <c r="L74" s="40">
        <f t="shared" si="6"/>
        <v>5.132519983172066E-2</v>
      </c>
      <c r="M74" s="40">
        <f t="shared" si="6"/>
        <v>2.1455616323096342E-2</v>
      </c>
    </row>
    <row r="75" spans="1:13" ht="14.25" customHeight="1" x14ac:dyDescent="0.3">
      <c r="A75" s="4" t="s">
        <v>23</v>
      </c>
      <c r="B75" s="8">
        <v>2024</v>
      </c>
      <c r="C75" s="57">
        <v>199</v>
      </c>
      <c r="D75" s="57">
        <v>1519</v>
      </c>
      <c r="E75" s="57">
        <v>413</v>
      </c>
      <c r="F75" s="57">
        <v>105</v>
      </c>
      <c r="G75" s="57">
        <v>146</v>
      </c>
      <c r="H75" s="43">
        <f>SUM(C75:G75)</f>
        <v>2382</v>
      </c>
      <c r="I75" s="40">
        <f>C75/$H75*100%</f>
        <v>8.354324097397145E-2</v>
      </c>
      <c r="J75" s="40">
        <f>D75/$H75*100%</f>
        <v>0.63769941225860627</v>
      </c>
      <c r="K75" s="40">
        <f>E75/$H75*100%</f>
        <v>0.17338371116708648</v>
      </c>
      <c r="L75" s="40">
        <f>F75/$H75*100%</f>
        <v>4.4080604534005037E-2</v>
      </c>
      <c r="M75" s="40">
        <f>G75/$H75*100%</f>
        <v>6.1293031066330814E-2</v>
      </c>
    </row>
  </sheetData>
  <hyperlinks>
    <hyperlink ref="E10" r:id="rId1" xr:uid="{A1C734AF-EA02-43C7-B2DB-7343B9B59B11}"/>
  </hyperlinks>
  <pageMargins left="0.7" right="0.7" top="0.75" bottom="0.75" header="0.3" footer="0.3"/>
  <pageSetup paperSize="9" scale="41" orientation="landscape"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AA48E-EAD9-444E-A6B9-A6D639AF0FE4}">
  <sheetPr>
    <tabColor rgb="FF008080"/>
    <pageSetUpPr fitToPage="1"/>
  </sheetPr>
  <dimension ref="A1:S30"/>
  <sheetViews>
    <sheetView showGridLines="0" zoomScaleNormal="100" workbookViewId="0">
      <selection activeCell="B13" sqref="B13:B14"/>
    </sheetView>
  </sheetViews>
  <sheetFormatPr defaultColWidth="8.78515625" defaultRowHeight="13" x14ac:dyDescent="0.3"/>
  <cols>
    <col min="1" max="1" width="9.140625" style="4" customWidth="1"/>
    <col min="2" max="17" width="11.5" style="4" customWidth="1"/>
    <col min="18" max="18" width="8.78515625" style="4"/>
    <col min="19" max="19" width="8.78515625" style="4" hidden="1" customWidth="1"/>
    <col min="20" max="16384" width="8.78515625" style="4"/>
  </cols>
  <sheetData>
    <row r="1" spans="1:19" ht="17.5" x14ac:dyDescent="0.3">
      <c r="A1" s="1" t="s">
        <v>541</v>
      </c>
      <c r="B1" s="2" t="s">
        <v>542</v>
      </c>
      <c r="C1" s="3"/>
      <c r="D1" s="3"/>
      <c r="E1" s="3"/>
      <c r="F1" s="3"/>
      <c r="G1" s="3"/>
      <c r="H1" s="3"/>
      <c r="I1" s="3"/>
      <c r="J1" s="3"/>
      <c r="K1" s="3"/>
      <c r="L1" s="3"/>
      <c r="M1" s="3"/>
      <c r="N1" s="3"/>
      <c r="O1" s="3"/>
      <c r="P1" s="3"/>
      <c r="Q1" s="3"/>
    </row>
    <row r="2" spans="1:19" x14ac:dyDescent="0.3">
      <c r="A2" s="5" t="s">
        <v>28</v>
      </c>
      <c r="B2" s="6" t="s">
        <v>681</v>
      </c>
    </row>
    <row r="3" spans="1:19" x14ac:dyDescent="0.3">
      <c r="A3" s="5"/>
      <c r="B3" s="6"/>
    </row>
    <row r="4" spans="1:19" x14ac:dyDescent="0.3">
      <c r="A4" s="4" t="s">
        <v>74</v>
      </c>
    </row>
    <row r="5" spans="1:19" x14ac:dyDescent="0.3">
      <c r="A5" s="4" t="s">
        <v>677</v>
      </c>
    </row>
    <row r="6" spans="1:19" x14ac:dyDescent="0.3">
      <c r="A6" s="4" t="s">
        <v>673</v>
      </c>
    </row>
    <row r="7" spans="1:19" x14ac:dyDescent="0.3">
      <c r="A7" s="4" t="s">
        <v>40</v>
      </c>
    </row>
    <row r="9" spans="1:19" x14ac:dyDescent="0.3">
      <c r="A9" s="4" t="s">
        <v>51</v>
      </c>
      <c r="D9" s="9" t="s">
        <v>52</v>
      </c>
    </row>
    <row r="10" spans="1:19" x14ac:dyDescent="0.3">
      <c r="A10" s="4" t="s">
        <v>45</v>
      </c>
    </row>
    <row r="11" spans="1:19" x14ac:dyDescent="0.3">
      <c r="A11" s="4" t="s">
        <v>25</v>
      </c>
    </row>
    <row r="13" spans="1:19" x14ac:dyDescent="0.3">
      <c r="A13" s="4" t="s">
        <v>26</v>
      </c>
      <c r="B13" s="10">
        <v>45566</v>
      </c>
    </row>
    <row r="14" spans="1:19" x14ac:dyDescent="0.3">
      <c r="A14" s="4" t="s">
        <v>27</v>
      </c>
      <c r="B14" s="10">
        <v>45658</v>
      </c>
    </row>
    <row r="15" spans="1:19" ht="13.9" customHeight="1" x14ac:dyDescent="0.3"/>
    <row r="16" spans="1:19" ht="55.15" customHeight="1" x14ac:dyDescent="0.3">
      <c r="A16" s="21" t="s">
        <v>463</v>
      </c>
      <c r="B16" s="7" t="s">
        <v>63</v>
      </c>
      <c r="C16" s="7" t="s">
        <v>64</v>
      </c>
      <c r="D16" s="7" t="s">
        <v>65</v>
      </c>
      <c r="E16" s="7" t="s">
        <v>66</v>
      </c>
      <c r="F16" s="7" t="s">
        <v>674</v>
      </c>
      <c r="G16" s="7" t="s">
        <v>67</v>
      </c>
      <c r="H16" s="7" t="s">
        <v>68</v>
      </c>
      <c r="I16" s="7" t="s">
        <v>69</v>
      </c>
      <c r="J16" s="7" t="s">
        <v>70</v>
      </c>
      <c r="K16" s="7" t="s">
        <v>71</v>
      </c>
      <c r="L16" s="7" t="s">
        <v>72</v>
      </c>
      <c r="M16" s="7" t="s">
        <v>675</v>
      </c>
      <c r="N16" s="7" t="s">
        <v>73</v>
      </c>
      <c r="O16" s="48" t="s">
        <v>55</v>
      </c>
      <c r="P16" s="48" t="s">
        <v>56</v>
      </c>
      <c r="Q16" s="48" t="s">
        <v>676</v>
      </c>
      <c r="S16" s="4" t="s">
        <v>7</v>
      </c>
    </row>
    <row r="17" spans="1:19" ht="14.25" customHeight="1" x14ac:dyDescent="0.3">
      <c r="A17" s="15" t="s">
        <v>30</v>
      </c>
      <c r="B17" s="42">
        <v>658</v>
      </c>
      <c r="C17" s="42">
        <v>7</v>
      </c>
      <c r="D17" s="42">
        <v>7</v>
      </c>
      <c r="E17" s="42">
        <v>46</v>
      </c>
      <c r="F17" s="42">
        <v>0</v>
      </c>
      <c r="G17" s="42">
        <v>288</v>
      </c>
      <c r="H17" s="42">
        <v>4</v>
      </c>
      <c r="I17" s="42">
        <v>4878</v>
      </c>
      <c r="J17" s="42">
        <v>128</v>
      </c>
      <c r="K17" s="42">
        <v>73</v>
      </c>
      <c r="L17" s="42">
        <v>357</v>
      </c>
      <c r="M17" s="42">
        <v>0</v>
      </c>
      <c r="N17" s="42">
        <v>1953</v>
      </c>
      <c r="O17" s="42">
        <v>1604</v>
      </c>
      <c r="P17" s="42">
        <v>1073</v>
      </c>
      <c r="Q17" s="42">
        <v>64</v>
      </c>
      <c r="S17" s="25">
        <f>SUM(B17:R17)</f>
        <v>11140</v>
      </c>
    </row>
    <row r="18" spans="1:19" ht="14.25" customHeight="1" x14ac:dyDescent="0.3">
      <c r="A18" s="4" t="s">
        <v>31</v>
      </c>
      <c r="B18" s="42">
        <v>600</v>
      </c>
      <c r="C18" s="42">
        <v>9</v>
      </c>
      <c r="D18" s="42">
        <v>6</v>
      </c>
      <c r="E18" s="42">
        <v>45</v>
      </c>
      <c r="F18" s="42">
        <v>0</v>
      </c>
      <c r="G18" s="42">
        <v>222</v>
      </c>
      <c r="H18" s="42">
        <v>9</v>
      </c>
      <c r="I18" s="42">
        <v>4730</v>
      </c>
      <c r="J18" s="42">
        <v>110</v>
      </c>
      <c r="K18" s="42">
        <v>84</v>
      </c>
      <c r="L18" s="42">
        <v>271</v>
      </c>
      <c r="M18" s="42">
        <v>0</v>
      </c>
      <c r="N18" s="42">
        <v>2161</v>
      </c>
      <c r="O18" s="42">
        <v>1375</v>
      </c>
      <c r="P18" s="42">
        <v>870</v>
      </c>
      <c r="Q18" s="42">
        <v>22</v>
      </c>
      <c r="S18" s="25">
        <f>SUM(B18:R18)</f>
        <v>10514</v>
      </c>
    </row>
    <row r="19" spans="1:19" ht="14.25" customHeight="1" x14ac:dyDescent="0.3">
      <c r="A19" s="4" t="s">
        <v>8</v>
      </c>
      <c r="B19" s="42">
        <v>554</v>
      </c>
      <c r="C19" s="42">
        <v>13</v>
      </c>
      <c r="D19" s="42">
        <v>4</v>
      </c>
      <c r="E19" s="42">
        <v>36</v>
      </c>
      <c r="F19" s="42">
        <v>0</v>
      </c>
      <c r="G19" s="42">
        <v>290</v>
      </c>
      <c r="H19" s="42">
        <v>10</v>
      </c>
      <c r="I19" s="42">
        <v>4932</v>
      </c>
      <c r="J19" s="42">
        <v>104</v>
      </c>
      <c r="K19" s="42">
        <v>67</v>
      </c>
      <c r="L19" s="42">
        <v>248</v>
      </c>
      <c r="M19" s="42">
        <v>0</v>
      </c>
      <c r="N19" s="42">
        <v>2109</v>
      </c>
      <c r="O19" s="42">
        <v>1260</v>
      </c>
      <c r="P19" s="42">
        <v>917</v>
      </c>
      <c r="Q19" s="42">
        <v>18</v>
      </c>
      <c r="S19" s="25">
        <f>SUM(B19:R19)</f>
        <v>10562</v>
      </c>
    </row>
    <row r="20" spans="1:19" ht="14.25" customHeight="1" x14ac:dyDescent="0.3">
      <c r="A20" s="4" t="s">
        <v>9</v>
      </c>
      <c r="B20" s="42">
        <v>714</v>
      </c>
      <c r="C20" s="42">
        <v>9</v>
      </c>
      <c r="D20" s="42">
        <v>5</v>
      </c>
      <c r="E20" s="42">
        <v>33</v>
      </c>
      <c r="F20" s="42">
        <v>0</v>
      </c>
      <c r="G20" s="42">
        <v>266</v>
      </c>
      <c r="H20" s="42">
        <v>6</v>
      </c>
      <c r="I20" s="42">
        <v>4558</v>
      </c>
      <c r="J20" s="42">
        <v>83</v>
      </c>
      <c r="K20" s="42">
        <v>58</v>
      </c>
      <c r="L20" s="42">
        <v>187</v>
      </c>
      <c r="M20" s="42">
        <v>0</v>
      </c>
      <c r="N20" s="42">
        <v>1859</v>
      </c>
      <c r="O20" s="42">
        <v>1287</v>
      </c>
      <c r="P20" s="42">
        <v>908</v>
      </c>
      <c r="Q20" s="42">
        <v>14</v>
      </c>
      <c r="S20" s="25">
        <f>SUM(B20:R20)</f>
        <v>9987</v>
      </c>
    </row>
    <row r="21" spans="1:19" ht="14.25" customHeight="1" x14ac:dyDescent="0.3">
      <c r="A21" s="4" t="s">
        <v>10</v>
      </c>
      <c r="B21" s="42">
        <v>946</v>
      </c>
      <c r="C21" s="42">
        <v>22</v>
      </c>
      <c r="D21" s="42">
        <v>9</v>
      </c>
      <c r="E21" s="42">
        <v>51</v>
      </c>
      <c r="F21" s="42">
        <v>0</v>
      </c>
      <c r="G21" s="42">
        <v>284</v>
      </c>
      <c r="H21" s="42">
        <v>7</v>
      </c>
      <c r="I21" s="42">
        <v>5066</v>
      </c>
      <c r="J21" s="42">
        <v>106</v>
      </c>
      <c r="K21" s="42">
        <v>59</v>
      </c>
      <c r="L21" s="42">
        <v>241</v>
      </c>
      <c r="M21" s="42">
        <v>0</v>
      </c>
      <c r="N21" s="42">
        <v>1529</v>
      </c>
      <c r="O21" s="42">
        <v>1340</v>
      </c>
      <c r="P21" s="42">
        <v>969</v>
      </c>
      <c r="Q21" s="42">
        <v>95</v>
      </c>
      <c r="S21" s="25">
        <f>SUM(B21:R21)</f>
        <v>10724</v>
      </c>
    </row>
    <row r="22" spans="1:19" ht="14.25" customHeight="1" x14ac:dyDescent="0.3">
      <c r="A22" s="4" t="s">
        <v>11</v>
      </c>
      <c r="B22" s="42">
        <v>1029</v>
      </c>
      <c r="C22" s="42">
        <v>21</v>
      </c>
      <c r="D22" s="42">
        <v>4</v>
      </c>
      <c r="E22" s="42">
        <v>31</v>
      </c>
      <c r="F22" s="42">
        <v>0</v>
      </c>
      <c r="G22" s="42">
        <v>328</v>
      </c>
      <c r="H22" s="42">
        <v>5</v>
      </c>
      <c r="I22" s="42">
        <v>5452</v>
      </c>
      <c r="J22" s="42">
        <v>99</v>
      </c>
      <c r="K22" s="42">
        <v>64</v>
      </c>
      <c r="L22" s="42">
        <v>226</v>
      </c>
      <c r="M22" s="42">
        <v>1</v>
      </c>
      <c r="N22" s="42">
        <v>1463</v>
      </c>
      <c r="O22" s="42">
        <v>1577</v>
      </c>
      <c r="P22" s="42">
        <v>1327</v>
      </c>
      <c r="Q22" s="42">
        <v>171</v>
      </c>
      <c r="S22" s="25"/>
    </row>
    <row r="23" spans="1:19" ht="14.25" customHeight="1" x14ac:dyDescent="0.3">
      <c r="A23" s="4" t="s">
        <v>12</v>
      </c>
      <c r="B23" s="42">
        <v>1021</v>
      </c>
      <c r="C23" s="42">
        <v>10</v>
      </c>
      <c r="D23" s="42">
        <v>4</v>
      </c>
      <c r="E23" s="42">
        <v>22</v>
      </c>
      <c r="F23" s="42">
        <v>0</v>
      </c>
      <c r="G23" s="42">
        <v>193</v>
      </c>
      <c r="H23" s="42">
        <v>11</v>
      </c>
      <c r="I23" s="42">
        <v>5920</v>
      </c>
      <c r="J23" s="42">
        <v>109</v>
      </c>
      <c r="K23" s="42">
        <v>64</v>
      </c>
      <c r="L23" s="42">
        <v>215</v>
      </c>
      <c r="M23" s="42">
        <v>1</v>
      </c>
      <c r="N23" s="42">
        <v>1665</v>
      </c>
      <c r="O23" s="42">
        <v>1368</v>
      </c>
      <c r="P23" s="42">
        <v>978</v>
      </c>
      <c r="Q23" s="42">
        <v>212</v>
      </c>
      <c r="S23" s="25"/>
    </row>
    <row r="24" spans="1:19" ht="14.25" customHeight="1" x14ac:dyDescent="0.3">
      <c r="A24" s="4" t="s">
        <v>13</v>
      </c>
      <c r="B24" s="42">
        <v>955</v>
      </c>
      <c r="C24" s="42">
        <v>41</v>
      </c>
      <c r="D24" s="42">
        <v>4</v>
      </c>
      <c r="E24" s="42">
        <v>35</v>
      </c>
      <c r="F24" s="42">
        <v>9</v>
      </c>
      <c r="G24" s="42">
        <v>112</v>
      </c>
      <c r="H24" s="42">
        <v>12</v>
      </c>
      <c r="I24" s="42">
        <v>6231</v>
      </c>
      <c r="J24" s="42">
        <v>141</v>
      </c>
      <c r="K24" s="42">
        <v>65</v>
      </c>
      <c r="L24" s="42">
        <v>474</v>
      </c>
      <c r="M24" s="42">
        <v>70</v>
      </c>
      <c r="N24" s="42">
        <v>2094</v>
      </c>
      <c r="O24" s="42">
        <v>1763</v>
      </c>
      <c r="P24" s="42">
        <v>748</v>
      </c>
      <c r="Q24" s="42">
        <v>605</v>
      </c>
      <c r="S24" s="25"/>
    </row>
    <row r="25" spans="1:19" ht="14.25" customHeight="1" x14ac:dyDescent="0.3">
      <c r="A25" s="4" t="s">
        <v>14</v>
      </c>
      <c r="B25" s="42">
        <v>820</v>
      </c>
      <c r="C25" s="42">
        <v>29</v>
      </c>
      <c r="D25" s="42">
        <v>12</v>
      </c>
      <c r="E25" s="42">
        <v>36</v>
      </c>
      <c r="F25" s="42">
        <v>13</v>
      </c>
      <c r="G25" s="42">
        <v>115</v>
      </c>
      <c r="H25" s="42">
        <v>5</v>
      </c>
      <c r="I25" s="42">
        <v>5695</v>
      </c>
      <c r="J25" s="42">
        <v>184</v>
      </c>
      <c r="K25" s="42">
        <v>56</v>
      </c>
      <c r="L25" s="42">
        <v>453</v>
      </c>
      <c r="M25" s="42">
        <v>86</v>
      </c>
      <c r="N25" s="42">
        <v>1940</v>
      </c>
      <c r="O25" s="42">
        <v>1920</v>
      </c>
      <c r="P25" s="42">
        <v>679</v>
      </c>
      <c r="Q25" s="42">
        <v>194</v>
      </c>
      <c r="S25" s="25"/>
    </row>
    <row r="26" spans="1:19" ht="14.25" customHeight="1" x14ac:dyDescent="0.3">
      <c r="A26" s="4" t="s">
        <v>15</v>
      </c>
      <c r="B26" s="42">
        <v>664</v>
      </c>
      <c r="C26" s="42">
        <v>32</v>
      </c>
      <c r="D26" s="42">
        <v>6</v>
      </c>
      <c r="E26" s="42">
        <v>25</v>
      </c>
      <c r="F26" s="42">
        <v>9</v>
      </c>
      <c r="G26" s="42">
        <v>112</v>
      </c>
      <c r="H26" s="42">
        <v>5</v>
      </c>
      <c r="I26" s="42">
        <v>5591</v>
      </c>
      <c r="J26" s="42">
        <v>180</v>
      </c>
      <c r="K26" s="42">
        <v>54</v>
      </c>
      <c r="L26" s="42">
        <v>232</v>
      </c>
      <c r="M26" s="42">
        <v>65</v>
      </c>
      <c r="N26" s="42">
        <v>2092</v>
      </c>
      <c r="O26" s="42">
        <v>1887</v>
      </c>
      <c r="P26" s="42">
        <v>592</v>
      </c>
      <c r="Q26" s="42">
        <v>171</v>
      </c>
      <c r="S26" s="25"/>
    </row>
    <row r="27" spans="1:19" ht="14.25" customHeight="1" x14ac:dyDescent="0.3">
      <c r="A27" s="4" t="s">
        <v>640</v>
      </c>
      <c r="B27" s="42">
        <v>664</v>
      </c>
      <c r="C27" s="42">
        <v>45</v>
      </c>
      <c r="D27" s="42">
        <v>12</v>
      </c>
      <c r="E27" s="42">
        <v>31</v>
      </c>
      <c r="F27" s="42">
        <v>9</v>
      </c>
      <c r="G27" s="42">
        <v>153</v>
      </c>
      <c r="H27" s="42">
        <v>6</v>
      </c>
      <c r="I27" s="42">
        <v>5118</v>
      </c>
      <c r="J27" s="42">
        <v>175</v>
      </c>
      <c r="K27" s="42">
        <v>53</v>
      </c>
      <c r="L27" s="42">
        <v>240</v>
      </c>
      <c r="M27" s="42">
        <v>70</v>
      </c>
      <c r="N27" s="42">
        <v>1637</v>
      </c>
      <c r="O27" s="42">
        <v>1762</v>
      </c>
      <c r="P27" s="42">
        <v>692</v>
      </c>
      <c r="Q27" s="42">
        <v>168</v>
      </c>
      <c r="S27" s="25"/>
    </row>
    <row r="28" spans="1:19" x14ac:dyDescent="0.3">
      <c r="A28" s="4" t="s">
        <v>646</v>
      </c>
      <c r="B28" s="42">
        <v>587</v>
      </c>
      <c r="C28" s="42">
        <v>41</v>
      </c>
      <c r="D28" s="42">
        <v>8</v>
      </c>
      <c r="E28" s="42">
        <v>26</v>
      </c>
      <c r="F28" s="42">
        <v>3</v>
      </c>
      <c r="G28" s="42">
        <v>193</v>
      </c>
      <c r="H28" s="42">
        <v>8</v>
      </c>
      <c r="I28" s="42">
        <v>4467</v>
      </c>
      <c r="J28" s="42">
        <v>193</v>
      </c>
      <c r="K28" s="42">
        <v>61</v>
      </c>
      <c r="L28" s="42">
        <v>369</v>
      </c>
      <c r="M28" s="42">
        <v>65</v>
      </c>
      <c r="N28" s="42">
        <v>2112</v>
      </c>
      <c r="O28" s="42">
        <v>1611</v>
      </c>
      <c r="P28" s="42">
        <v>675</v>
      </c>
      <c r="Q28" s="42">
        <v>253</v>
      </c>
    </row>
    <row r="29" spans="1:19" x14ac:dyDescent="0.3">
      <c r="A29" s="4" t="s">
        <v>682</v>
      </c>
      <c r="B29" s="42">
        <v>583</v>
      </c>
      <c r="C29" s="42">
        <v>27</v>
      </c>
      <c r="D29" s="42">
        <v>14</v>
      </c>
      <c r="E29" s="42">
        <v>18</v>
      </c>
      <c r="F29" s="42">
        <v>0</v>
      </c>
      <c r="G29" s="42">
        <v>135</v>
      </c>
      <c r="H29" s="42">
        <v>4</v>
      </c>
      <c r="I29" s="42">
        <v>4542</v>
      </c>
      <c r="J29" s="42">
        <v>197</v>
      </c>
      <c r="K29" s="42">
        <v>56</v>
      </c>
      <c r="L29" s="42">
        <v>393</v>
      </c>
      <c r="M29" s="42">
        <v>55</v>
      </c>
      <c r="N29" s="42">
        <v>2168</v>
      </c>
      <c r="O29" s="42">
        <v>1550</v>
      </c>
      <c r="P29" s="42">
        <v>535</v>
      </c>
      <c r="Q29" s="42">
        <v>353</v>
      </c>
    </row>
    <row r="30" spans="1:19" x14ac:dyDescent="0.3">
      <c r="A30" s="4" t="s">
        <v>702</v>
      </c>
      <c r="B30" s="42">
        <v>490</v>
      </c>
      <c r="C30" s="42">
        <v>41</v>
      </c>
      <c r="D30" s="42">
        <v>12</v>
      </c>
      <c r="E30" s="42">
        <v>20</v>
      </c>
      <c r="F30" s="42">
        <v>2</v>
      </c>
      <c r="G30" s="42">
        <v>162</v>
      </c>
      <c r="H30" s="42">
        <v>6</v>
      </c>
      <c r="I30" s="42">
        <v>4243</v>
      </c>
      <c r="J30" s="42">
        <v>185</v>
      </c>
      <c r="K30" s="42">
        <v>42</v>
      </c>
      <c r="L30" s="42">
        <v>295</v>
      </c>
      <c r="M30" s="42">
        <v>60</v>
      </c>
      <c r="N30" s="42">
        <v>1653</v>
      </c>
      <c r="O30" s="42">
        <v>1646</v>
      </c>
      <c r="P30" s="42">
        <v>578</v>
      </c>
      <c r="Q30" s="42">
        <v>254</v>
      </c>
    </row>
  </sheetData>
  <hyperlinks>
    <hyperlink ref="D9" r:id="rId1" xr:uid="{E11CCDD2-9C00-48F8-B3B3-C121EBDE8342}"/>
  </hyperlinks>
  <pageMargins left="0.7" right="0.7" top="0.75" bottom="0.75" header="0.3" footer="0.3"/>
  <pageSetup paperSize="9" scale="55" orientation="landscape"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53928-038E-49AD-AC49-1031D444FA8D}">
  <sheetPr>
    <tabColor rgb="FF008080"/>
    <pageSetUpPr fitToPage="1"/>
  </sheetPr>
  <dimension ref="A1:T74"/>
  <sheetViews>
    <sheetView showGridLines="0" topLeftCell="A57" zoomScaleNormal="100" workbookViewId="0">
      <selection activeCell="A71" sqref="A71:A74"/>
    </sheetView>
  </sheetViews>
  <sheetFormatPr defaultColWidth="8.78515625" defaultRowHeight="13" x14ac:dyDescent="0.3"/>
  <cols>
    <col min="1" max="2" width="8.78515625" style="4"/>
    <col min="3" max="18" width="11.5" style="4" customWidth="1"/>
    <col min="19" max="19" width="8.78515625" style="4"/>
    <col min="20" max="20" width="8.78515625" style="4" hidden="1" customWidth="1"/>
    <col min="21" max="16384" width="8.78515625" style="4"/>
  </cols>
  <sheetData>
    <row r="1" spans="1:20" ht="17.5" x14ac:dyDescent="0.3">
      <c r="A1" s="1" t="s">
        <v>543</v>
      </c>
      <c r="B1" s="2" t="s">
        <v>544</v>
      </c>
      <c r="C1" s="3"/>
      <c r="D1" s="3"/>
      <c r="E1" s="3"/>
      <c r="F1" s="3"/>
      <c r="G1" s="3"/>
      <c r="H1" s="3"/>
      <c r="I1" s="3"/>
      <c r="J1" s="3"/>
      <c r="K1" s="3"/>
      <c r="L1" s="3"/>
      <c r="M1" s="3"/>
      <c r="N1" s="3"/>
      <c r="O1" s="3"/>
      <c r="P1" s="3"/>
      <c r="Q1" s="3"/>
      <c r="R1" s="3"/>
    </row>
    <row r="2" spans="1:20" x14ac:dyDescent="0.3">
      <c r="A2" s="5" t="s">
        <v>28</v>
      </c>
      <c r="B2" s="6" t="s">
        <v>703</v>
      </c>
    </row>
    <row r="3" spans="1:20" x14ac:dyDescent="0.3">
      <c r="A3" s="5"/>
      <c r="B3" s="6"/>
    </row>
    <row r="4" spans="1:20" x14ac:dyDescent="0.3">
      <c r="A4" s="4" t="s">
        <v>74</v>
      </c>
    </row>
    <row r="5" spans="1:20" x14ac:dyDescent="0.3">
      <c r="A5" s="4" t="s">
        <v>672</v>
      </c>
    </row>
    <row r="6" spans="1:20" x14ac:dyDescent="0.3">
      <c r="A6" s="4" t="s">
        <v>673</v>
      </c>
    </row>
    <row r="7" spans="1:20" x14ac:dyDescent="0.3">
      <c r="A7" s="4" t="s">
        <v>40</v>
      </c>
    </row>
    <row r="9" spans="1:20" x14ac:dyDescent="0.3">
      <c r="A9" s="4" t="s">
        <v>51</v>
      </c>
      <c r="E9" s="9" t="s">
        <v>52</v>
      </c>
    </row>
    <row r="10" spans="1:20" x14ac:dyDescent="0.3">
      <c r="A10" s="4" t="s">
        <v>45</v>
      </c>
    </row>
    <row r="11" spans="1:20" x14ac:dyDescent="0.3">
      <c r="A11" s="4" t="s">
        <v>25</v>
      </c>
    </row>
    <row r="13" spans="1:20" x14ac:dyDescent="0.3">
      <c r="A13" s="4" t="s">
        <v>26</v>
      </c>
      <c r="B13" s="10">
        <v>45566</v>
      </c>
    </row>
    <row r="14" spans="1:20" x14ac:dyDescent="0.3">
      <c r="A14" s="4" t="s">
        <v>27</v>
      </c>
      <c r="B14" s="10">
        <v>45658</v>
      </c>
    </row>
    <row r="15" spans="1:20" ht="13.9" customHeight="1" x14ac:dyDescent="0.3"/>
    <row r="16" spans="1:20" ht="55.15" customHeight="1" x14ac:dyDescent="0.3">
      <c r="A16" s="21" t="s">
        <v>482</v>
      </c>
      <c r="B16" s="21" t="s">
        <v>483</v>
      </c>
      <c r="C16" s="7" t="s">
        <v>63</v>
      </c>
      <c r="D16" s="7" t="s">
        <v>64</v>
      </c>
      <c r="E16" s="7" t="s">
        <v>65</v>
      </c>
      <c r="F16" s="7" t="s">
        <v>66</v>
      </c>
      <c r="G16" s="7" t="s">
        <v>674</v>
      </c>
      <c r="H16" s="7" t="s">
        <v>67</v>
      </c>
      <c r="I16" s="7" t="s">
        <v>68</v>
      </c>
      <c r="J16" s="7" t="s">
        <v>69</v>
      </c>
      <c r="K16" s="7" t="s">
        <v>70</v>
      </c>
      <c r="L16" s="7" t="s">
        <v>71</v>
      </c>
      <c r="M16" s="7" t="s">
        <v>72</v>
      </c>
      <c r="N16" s="7" t="s">
        <v>675</v>
      </c>
      <c r="O16" s="7" t="s">
        <v>73</v>
      </c>
      <c r="P16" s="48" t="s">
        <v>55</v>
      </c>
      <c r="Q16" s="48" t="s">
        <v>56</v>
      </c>
      <c r="R16" s="48" t="s">
        <v>676</v>
      </c>
      <c r="T16" s="4" t="s">
        <v>7</v>
      </c>
    </row>
    <row r="17" spans="1:20" ht="14.25" customHeight="1" x14ac:dyDescent="0.3">
      <c r="A17" s="4" t="s">
        <v>16</v>
      </c>
      <c r="B17" s="8">
        <v>2010</v>
      </c>
      <c r="C17" s="42">
        <v>177</v>
      </c>
      <c r="D17" s="42">
        <v>1</v>
      </c>
      <c r="E17" s="42">
        <v>1</v>
      </c>
      <c r="F17" s="42">
        <v>14</v>
      </c>
      <c r="G17" s="42">
        <v>0</v>
      </c>
      <c r="H17" s="42">
        <v>79</v>
      </c>
      <c r="I17" s="42">
        <v>0</v>
      </c>
      <c r="J17" s="42">
        <v>1242</v>
      </c>
      <c r="K17" s="42">
        <v>41</v>
      </c>
      <c r="L17" s="42">
        <v>16</v>
      </c>
      <c r="M17" s="42">
        <v>102</v>
      </c>
      <c r="N17" s="42">
        <v>0</v>
      </c>
      <c r="O17" s="42">
        <v>453</v>
      </c>
      <c r="P17" s="42">
        <v>370</v>
      </c>
      <c r="Q17" s="42">
        <v>278</v>
      </c>
      <c r="R17" s="42">
        <v>7</v>
      </c>
      <c r="T17" s="25">
        <f t="shared" ref="T17:T40" si="0">SUM(C17:S17)</f>
        <v>2781</v>
      </c>
    </row>
    <row r="18" spans="1:20" ht="14.25" customHeight="1" x14ac:dyDescent="0.3">
      <c r="A18" s="4" t="s">
        <v>17</v>
      </c>
      <c r="B18" s="8">
        <v>2010</v>
      </c>
      <c r="C18" s="42">
        <v>189</v>
      </c>
      <c r="D18" s="42">
        <v>2</v>
      </c>
      <c r="E18" s="42">
        <v>4</v>
      </c>
      <c r="F18" s="42">
        <v>10</v>
      </c>
      <c r="G18" s="42">
        <v>0</v>
      </c>
      <c r="H18" s="42">
        <v>67</v>
      </c>
      <c r="I18" s="42">
        <v>0</v>
      </c>
      <c r="J18" s="42">
        <v>1186</v>
      </c>
      <c r="K18" s="42">
        <v>46</v>
      </c>
      <c r="L18" s="42">
        <v>20</v>
      </c>
      <c r="M18" s="42">
        <v>75</v>
      </c>
      <c r="N18" s="42">
        <v>0</v>
      </c>
      <c r="O18" s="42">
        <v>461</v>
      </c>
      <c r="P18" s="42">
        <v>389</v>
      </c>
      <c r="Q18" s="42">
        <v>272</v>
      </c>
      <c r="R18" s="42">
        <v>18</v>
      </c>
      <c r="T18" s="25">
        <f t="shared" si="0"/>
        <v>2739</v>
      </c>
    </row>
    <row r="19" spans="1:20" ht="14.25" customHeight="1" x14ac:dyDescent="0.3">
      <c r="A19" s="4" t="s">
        <v>18</v>
      </c>
      <c r="B19" s="8">
        <v>2010</v>
      </c>
      <c r="C19" s="42">
        <v>154</v>
      </c>
      <c r="D19" s="42">
        <v>1</v>
      </c>
      <c r="E19" s="42">
        <v>1</v>
      </c>
      <c r="F19" s="42">
        <v>11</v>
      </c>
      <c r="G19" s="42">
        <v>0</v>
      </c>
      <c r="H19" s="42">
        <v>76</v>
      </c>
      <c r="I19" s="42">
        <v>1</v>
      </c>
      <c r="J19" s="42">
        <v>1204</v>
      </c>
      <c r="K19" s="42">
        <v>22</v>
      </c>
      <c r="L19" s="42">
        <v>22</v>
      </c>
      <c r="M19" s="42">
        <v>97</v>
      </c>
      <c r="N19" s="42">
        <v>0</v>
      </c>
      <c r="O19" s="42">
        <v>496</v>
      </c>
      <c r="P19" s="42">
        <v>414</v>
      </c>
      <c r="Q19" s="42">
        <v>250</v>
      </c>
      <c r="R19" s="42">
        <v>19</v>
      </c>
      <c r="T19" s="25">
        <f t="shared" si="0"/>
        <v>2768</v>
      </c>
    </row>
    <row r="20" spans="1:20" ht="14.25" customHeight="1" x14ac:dyDescent="0.3">
      <c r="A20" s="4" t="s">
        <v>19</v>
      </c>
      <c r="B20" s="8">
        <v>2011</v>
      </c>
      <c r="C20" s="42">
        <v>138</v>
      </c>
      <c r="D20" s="42">
        <v>3</v>
      </c>
      <c r="E20" s="42">
        <v>1</v>
      </c>
      <c r="F20" s="42">
        <v>11</v>
      </c>
      <c r="G20" s="42">
        <v>0</v>
      </c>
      <c r="H20" s="42">
        <v>66</v>
      </c>
      <c r="I20" s="42">
        <v>3</v>
      </c>
      <c r="J20" s="42">
        <v>1246</v>
      </c>
      <c r="K20" s="42">
        <v>19</v>
      </c>
      <c r="L20" s="42">
        <v>15</v>
      </c>
      <c r="M20" s="42">
        <v>83</v>
      </c>
      <c r="N20" s="42">
        <v>0</v>
      </c>
      <c r="O20" s="42">
        <v>543</v>
      </c>
      <c r="P20" s="42">
        <v>431</v>
      </c>
      <c r="Q20" s="42">
        <v>273</v>
      </c>
      <c r="R20" s="42">
        <v>20</v>
      </c>
      <c r="T20" s="25">
        <f t="shared" si="0"/>
        <v>2852</v>
      </c>
    </row>
    <row r="21" spans="1:20" ht="14.25" customHeight="1" x14ac:dyDescent="0.3">
      <c r="A21" s="4" t="s">
        <v>16</v>
      </c>
      <c r="B21" s="8">
        <v>2011</v>
      </c>
      <c r="C21" s="42">
        <v>148</v>
      </c>
      <c r="D21" s="42">
        <v>3</v>
      </c>
      <c r="E21" s="42">
        <v>0</v>
      </c>
      <c r="F21" s="42">
        <v>10</v>
      </c>
      <c r="G21" s="42">
        <v>0</v>
      </c>
      <c r="H21" s="42">
        <v>61</v>
      </c>
      <c r="I21" s="42">
        <v>2</v>
      </c>
      <c r="J21" s="42">
        <v>1108</v>
      </c>
      <c r="K21" s="42">
        <v>20</v>
      </c>
      <c r="L21" s="42">
        <v>16</v>
      </c>
      <c r="M21" s="42">
        <v>80</v>
      </c>
      <c r="N21" s="42">
        <v>0</v>
      </c>
      <c r="O21" s="42">
        <v>491</v>
      </c>
      <c r="P21" s="42">
        <v>390</v>
      </c>
      <c r="Q21" s="42">
        <v>209</v>
      </c>
      <c r="R21" s="42">
        <v>8</v>
      </c>
      <c r="T21" s="25">
        <f t="shared" si="0"/>
        <v>2546</v>
      </c>
    </row>
    <row r="22" spans="1:20" ht="14.25" customHeight="1" x14ac:dyDescent="0.3">
      <c r="A22" s="4" t="s">
        <v>17</v>
      </c>
      <c r="B22" s="8">
        <v>2011</v>
      </c>
      <c r="C22" s="42">
        <v>177</v>
      </c>
      <c r="D22" s="42">
        <v>0</v>
      </c>
      <c r="E22" s="42">
        <v>2</v>
      </c>
      <c r="F22" s="42">
        <v>10</v>
      </c>
      <c r="G22" s="42">
        <v>0</v>
      </c>
      <c r="H22" s="42">
        <v>59</v>
      </c>
      <c r="I22" s="42">
        <v>3</v>
      </c>
      <c r="J22" s="42">
        <v>1126</v>
      </c>
      <c r="K22" s="42">
        <v>31</v>
      </c>
      <c r="L22" s="42">
        <v>14</v>
      </c>
      <c r="M22" s="42">
        <v>54</v>
      </c>
      <c r="N22" s="42">
        <v>0</v>
      </c>
      <c r="O22" s="42">
        <v>619</v>
      </c>
      <c r="P22" s="42">
        <v>393</v>
      </c>
      <c r="Q22" s="42">
        <v>226</v>
      </c>
      <c r="R22" s="42">
        <v>3</v>
      </c>
      <c r="T22" s="25">
        <f t="shared" si="0"/>
        <v>2717</v>
      </c>
    </row>
    <row r="23" spans="1:20" ht="14.25" customHeight="1" x14ac:dyDescent="0.3">
      <c r="A23" s="4" t="s">
        <v>18</v>
      </c>
      <c r="B23" s="8">
        <v>2011</v>
      </c>
      <c r="C23" s="42">
        <v>130</v>
      </c>
      <c r="D23" s="42">
        <v>3</v>
      </c>
      <c r="E23" s="42">
        <v>2</v>
      </c>
      <c r="F23" s="42">
        <v>11</v>
      </c>
      <c r="G23" s="42">
        <v>0</v>
      </c>
      <c r="H23" s="42">
        <v>46</v>
      </c>
      <c r="I23" s="42">
        <v>3</v>
      </c>
      <c r="J23" s="42">
        <v>1221</v>
      </c>
      <c r="K23" s="42">
        <v>30</v>
      </c>
      <c r="L23" s="42">
        <v>23</v>
      </c>
      <c r="M23" s="42">
        <v>74</v>
      </c>
      <c r="N23" s="42">
        <v>0</v>
      </c>
      <c r="O23" s="42">
        <v>513</v>
      </c>
      <c r="P23" s="42">
        <v>316</v>
      </c>
      <c r="Q23" s="42">
        <v>243</v>
      </c>
      <c r="R23" s="42">
        <v>6</v>
      </c>
      <c r="T23" s="25">
        <f t="shared" si="0"/>
        <v>2621</v>
      </c>
    </row>
    <row r="24" spans="1:20" ht="14.25" customHeight="1" x14ac:dyDescent="0.3">
      <c r="A24" s="4" t="s">
        <v>19</v>
      </c>
      <c r="B24" s="8">
        <v>2012</v>
      </c>
      <c r="C24" s="42">
        <v>145</v>
      </c>
      <c r="D24" s="42">
        <v>3</v>
      </c>
      <c r="E24" s="42">
        <v>2</v>
      </c>
      <c r="F24" s="42">
        <v>14</v>
      </c>
      <c r="G24" s="42">
        <v>0</v>
      </c>
      <c r="H24" s="42">
        <v>56</v>
      </c>
      <c r="I24" s="42">
        <v>1</v>
      </c>
      <c r="J24" s="42">
        <v>1275</v>
      </c>
      <c r="K24" s="42">
        <v>29</v>
      </c>
      <c r="L24" s="42">
        <v>31</v>
      </c>
      <c r="M24" s="42">
        <v>63</v>
      </c>
      <c r="N24" s="42">
        <v>0</v>
      </c>
      <c r="O24" s="42">
        <v>538</v>
      </c>
      <c r="P24" s="42">
        <v>276</v>
      </c>
      <c r="Q24" s="42">
        <v>192</v>
      </c>
      <c r="R24" s="42">
        <v>5</v>
      </c>
      <c r="T24" s="25">
        <f t="shared" si="0"/>
        <v>2630</v>
      </c>
    </row>
    <row r="25" spans="1:20" ht="14.25" customHeight="1" x14ac:dyDescent="0.3">
      <c r="A25" s="4" t="s">
        <v>16</v>
      </c>
      <c r="B25" s="8">
        <v>2012</v>
      </c>
      <c r="C25" s="42">
        <v>130</v>
      </c>
      <c r="D25" s="42">
        <v>2</v>
      </c>
      <c r="E25" s="42">
        <v>1</v>
      </c>
      <c r="F25" s="42">
        <v>10</v>
      </c>
      <c r="G25" s="42">
        <v>0</v>
      </c>
      <c r="H25" s="42">
        <v>51</v>
      </c>
      <c r="I25" s="42">
        <v>5</v>
      </c>
      <c r="J25" s="42">
        <v>1285</v>
      </c>
      <c r="K25" s="42">
        <v>35</v>
      </c>
      <c r="L25" s="42">
        <v>22</v>
      </c>
      <c r="M25" s="42">
        <v>56</v>
      </c>
      <c r="N25" s="42">
        <v>0</v>
      </c>
      <c r="O25" s="42">
        <v>521</v>
      </c>
      <c r="P25" s="42">
        <v>268</v>
      </c>
      <c r="Q25" s="42">
        <v>219</v>
      </c>
      <c r="R25" s="42">
        <v>10</v>
      </c>
      <c r="T25" s="25">
        <f t="shared" si="0"/>
        <v>2615</v>
      </c>
    </row>
    <row r="26" spans="1:20" ht="14.25" customHeight="1" x14ac:dyDescent="0.3">
      <c r="A26" s="4" t="s">
        <v>17</v>
      </c>
      <c r="B26" s="8">
        <v>2012</v>
      </c>
      <c r="C26" s="42">
        <v>133</v>
      </c>
      <c r="D26" s="42">
        <v>1</v>
      </c>
      <c r="E26" s="42">
        <v>0</v>
      </c>
      <c r="F26" s="42">
        <v>6</v>
      </c>
      <c r="G26" s="42">
        <v>0</v>
      </c>
      <c r="H26" s="42">
        <v>72</v>
      </c>
      <c r="I26" s="42">
        <v>1</v>
      </c>
      <c r="J26" s="42">
        <v>1221</v>
      </c>
      <c r="K26" s="42">
        <v>27</v>
      </c>
      <c r="L26" s="42">
        <v>16</v>
      </c>
      <c r="M26" s="42">
        <v>66</v>
      </c>
      <c r="N26" s="42">
        <v>0</v>
      </c>
      <c r="O26" s="42">
        <v>505</v>
      </c>
      <c r="P26" s="42">
        <v>325</v>
      </c>
      <c r="Q26" s="42">
        <v>257</v>
      </c>
      <c r="R26" s="42">
        <v>7</v>
      </c>
      <c r="T26" s="25">
        <f t="shared" si="0"/>
        <v>2637</v>
      </c>
    </row>
    <row r="27" spans="1:20" ht="14.25" customHeight="1" x14ac:dyDescent="0.3">
      <c r="A27" s="4" t="s">
        <v>18</v>
      </c>
      <c r="B27" s="8">
        <v>2012</v>
      </c>
      <c r="C27" s="42">
        <v>131</v>
      </c>
      <c r="D27" s="42">
        <v>4</v>
      </c>
      <c r="E27" s="42">
        <v>0</v>
      </c>
      <c r="F27" s="42">
        <v>12</v>
      </c>
      <c r="G27" s="42">
        <v>0</v>
      </c>
      <c r="H27" s="42">
        <v>99</v>
      </c>
      <c r="I27" s="42">
        <v>0</v>
      </c>
      <c r="J27" s="42">
        <v>1231</v>
      </c>
      <c r="K27" s="42">
        <v>25</v>
      </c>
      <c r="L27" s="42">
        <v>13</v>
      </c>
      <c r="M27" s="42">
        <v>64</v>
      </c>
      <c r="N27" s="42">
        <v>0</v>
      </c>
      <c r="O27" s="42">
        <v>561</v>
      </c>
      <c r="P27" s="42">
        <v>330</v>
      </c>
      <c r="Q27" s="42">
        <v>215</v>
      </c>
      <c r="R27" s="42">
        <v>0</v>
      </c>
      <c r="T27" s="25">
        <f t="shared" si="0"/>
        <v>2685</v>
      </c>
    </row>
    <row r="28" spans="1:20" ht="14.25" customHeight="1" x14ac:dyDescent="0.3">
      <c r="A28" s="4" t="s">
        <v>19</v>
      </c>
      <c r="B28" s="8">
        <v>2013</v>
      </c>
      <c r="C28" s="42">
        <v>160</v>
      </c>
      <c r="D28" s="42">
        <v>6</v>
      </c>
      <c r="E28" s="42">
        <v>3</v>
      </c>
      <c r="F28" s="42">
        <v>8</v>
      </c>
      <c r="G28" s="42">
        <v>0</v>
      </c>
      <c r="H28" s="42">
        <v>68</v>
      </c>
      <c r="I28" s="42">
        <v>4</v>
      </c>
      <c r="J28" s="42">
        <v>1195</v>
      </c>
      <c r="K28" s="42">
        <v>17</v>
      </c>
      <c r="L28" s="42">
        <v>16</v>
      </c>
      <c r="M28" s="42">
        <v>62</v>
      </c>
      <c r="N28" s="42">
        <v>0</v>
      </c>
      <c r="O28" s="42">
        <v>522</v>
      </c>
      <c r="P28" s="42">
        <v>337</v>
      </c>
      <c r="Q28" s="42">
        <v>226</v>
      </c>
      <c r="R28" s="42">
        <v>1</v>
      </c>
      <c r="T28" s="25">
        <f t="shared" si="0"/>
        <v>2625</v>
      </c>
    </row>
    <row r="29" spans="1:20" ht="14.25" customHeight="1" x14ac:dyDescent="0.3">
      <c r="A29" s="4" t="s">
        <v>16</v>
      </c>
      <c r="B29" s="8">
        <v>2013</v>
      </c>
      <c r="C29" s="42">
        <v>202</v>
      </c>
      <c r="D29" s="42">
        <v>4</v>
      </c>
      <c r="E29" s="42">
        <v>2</v>
      </c>
      <c r="F29" s="42">
        <v>11</v>
      </c>
      <c r="G29" s="42">
        <v>0</v>
      </c>
      <c r="H29" s="42">
        <v>50</v>
      </c>
      <c r="I29" s="42">
        <v>1</v>
      </c>
      <c r="J29" s="42">
        <v>1205</v>
      </c>
      <c r="K29" s="42">
        <v>24</v>
      </c>
      <c r="L29" s="42">
        <v>15</v>
      </c>
      <c r="M29" s="42">
        <v>42</v>
      </c>
      <c r="N29" s="42">
        <v>0</v>
      </c>
      <c r="O29" s="42">
        <v>480</v>
      </c>
      <c r="P29" s="42">
        <v>324</v>
      </c>
      <c r="Q29" s="42">
        <v>198</v>
      </c>
      <c r="R29" s="42">
        <v>2</v>
      </c>
      <c r="T29" s="25">
        <f t="shared" si="0"/>
        <v>2560</v>
      </c>
    </row>
    <row r="30" spans="1:20" ht="14.25" customHeight="1" x14ac:dyDescent="0.3">
      <c r="A30" s="4" t="s">
        <v>17</v>
      </c>
      <c r="B30" s="8">
        <v>2013</v>
      </c>
      <c r="C30" s="42">
        <v>201</v>
      </c>
      <c r="D30" s="42">
        <v>0</v>
      </c>
      <c r="E30" s="42">
        <v>1</v>
      </c>
      <c r="F30" s="42">
        <v>7</v>
      </c>
      <c r="G30" s="42">
        <v>0</v>
      </c>
      <c r="H30" s="42">
        <v>64</v>
      </c>
      <c r="I30" s="42">
        <v>1</v>
      </c>
      <c r="J30" s="42">
        <v>1202</v>
      </c>
      <c r="K30" s="42">
        <v>14</v>
      </c>
      <c r="L30" s="42">
        <v>16</v>
      </c>
      <c r="M30" s="42">
        <v>50</v>
      </c>
      <c r="N30" s="42">
        <v>0</v>
      </c>
      <c r="O30" s="42">
        <v>558</v>
      </c>
      <c r="P30" s="42">
        <v>307</v>
      </c>
      <c r="Q30" s="42">
        <v>246</v>
      </c>
      <c r="R30" s="42">
        <v>6</v>
      </c>
      <c r="T30" s="25">
        <f t="shared" si="0"/>
        <v>2673</v>
      </c>
    </row>
    <row r="31" spans="1:20" ht="14.25" customHeight="1" x14ac:dyDescent="0.3">
      <c r="A31" s="4" t="s">
        <v>18</v>
      </c>
      <c r="B31" s="8">
        <v>2013</v>
      </c>
      <c r="C31" s="42">
        <v>142</v>
      </c>
      <c r="D31" s="42">
        <v>4</v>
      </c>
      <c r="E31" s="42">
        <v>1</v>
      </c>
      <c r="F31" s="42">
        <v>5</v>
      </c>
      <c r="G31" s="42">
        <v>0</v>
      </c>
      <c r="H31" s="42">
        <v>77</v>
      </c>
      <c r="I31" s="42">
        <v>1</v>
      </c>
      <c r="J31" s="42">
        <v>1057</v>
      </c>
      <c r="K31" s="42">
        <v>25</v>
      </c>
      <c r="L31" s="42">
        <v>9</v>
      </c>
      <c r="M31" s="42">
        <v>38</v>
      </c>
      <c r="N31" s="42">
        <v>0</v>
      </c>
      <c r="O31" s="42">
        <v>371</v>
      </c>
      <c r="P31" s="42">
        <v>315</v>
      </c>
      <c r="Q31" s="42">
        <v>224</v>
      </c>
      <c r="R31" s="42">
        <v>4</v>
      </c>
      <c r="T31" s="25">
        <f t="shared" si="0"/>
        <v>2273</v>
      </c>
    </row>
    <row r="32" spans="1:20" ht="14.25" customHeight="1" x14ac:dyDescent="0.3">
      <c r="A32" s="4" t="s">
        <v>19</v>
      </c>
      <c r="B32" s="8">
        <v>2014</v>
      </c>
      <c r="C32" s="42">
        <v>169</v>
      </c>
      <c r="D32" s="42">
        <v>1</v>
      </c>
      <c r="E32" s="42">
        <v>1</v>
      </c>
      <c r="F32" s="42">
        <v>10</v>
      </c>
      <c r="G32" s="42">
        <v>0</v>
      </c>
      <c r="H32" s="42">
        <v>75</v>
      </c>
      <c r="I32" s="42">
        <v>3</v>
      </c>
      <c r="J32" s="42">
        <v>1094</v>
      </c>
      <c r="K32" s="42">
        <v>20</v>
      </c>
      <c r="L32" s="42">
        <v>18</v>
      </c>
      <c r="M32" s="42">
        <v>57</v>
      </c>
      <c r="N32" s="42">
        <v>0</v>
      </c>
      <c r="O32" s="42">
        <v>450</v>
      </c>
      <c r="P32" s="42">
        <v>341</v>
      </c>
      <c r="Q32" s="42">
        <v>240</v>
      </c>
      <c r="R32" s="42">
        <v>2</v>
      </c>
      <c r="T32" s="25">
        <f t="shared" si="0"/>
        <v>2481</v>
      </c>
    </row>
    <row r="33" spans="1:20" ht="14.25" customHeight="1" x14ac:dyDescent="0.3">
      <c r="A33" s="4" t="s">
        <v>16</v>
      </c>
      <c r="B33" s="8">
        <v>2014</v>
      </c>
      <c r="C33" s="42">
        <v>208</v>
      </c>
      <c r="D33" s="42">
        <v>5</v>
      </c>
      <c r="E33" s="42">
        <v>2</v>
      </c>
      <c r="F33" s="42">
        <v>12</v>
      </c>
      <c r="G33" s="42">
        <v>0</v>
      </c>
      <c r="H33" s="42">
        <v>56</v>
      </c>
      <c r="I33" s="42">
        <v>3</v>
      </c>
      <c r="J33" s="42">
        <v>1217</v>
      </c>
      <c r="K33" s="42">
        <v>22</v>
      </c>
      <c r="L33" s="42">
        <v>11</v>
      </c>
      <c r="M33" s="42">
        <v>30</v>
      </c>
      <c r="N33" s="42">
        <v>0</v>
      </c>
      <c r="O33" s="42">
        <v>408</v>
      </c>
      <c r="P33" s="42">
        <v>291</v>
      </c>
      <c r="Q33" s="42">
        <v>180</v>
      </c>
      <c r="R33" s="42">
        <v>5</v>
      </c>
      <c r="T33" s="25">
        <f t="shared" si="0"/>
        <v>2450</v>
      </c>
    </row>
    <row r="34" spans="1:20" ht="14.25" customHeight="1" x14ac:dyDescent="0.3">
      <c r="A34" s="4" t="s">
        <v>17</v>
      </c>
      <c r="B34" s="8">
        <v>2014</v>
      </c>
      <c r="C34" s="42">
        <v>215</v>
      </c>
      <c r="D34" s="42">
        <v>6</v>
      </c>
      <c r="E34" s="42">
        <v>2</v>
      </c>
      <c r="F34" s="42">
        <v>14</v>
      </c>
      <c r="G34" s="42">
        <v>0</v>
      </c>
      <c r="H34" s="42">
        <v>57</v>
      </c>
      <c r="I34" s="42">
        <v>0</v>
      </c>
      <c r="J34" s="42">
        <v>1215</v>
      </c>
      <c r="K34" s="42">
        <v>29</v>
      </c>
      <c r="L34" s="42">
        <v>19</v>
      </c>
      <c r="M34" s="42">
        <v>61</v>
      </c>
      <c r="N34" s="42">
        <v>0</v>
      </c>
      <c r="O34" s="42">
        <v>396</v>
      </c>
      <c r="P34" s="42">
        <v>310</v>
      </c>
      <c r="Q34" s="42">
        <v>266</v>
      </c>
      <c r="R34" s="42">
        <v>5</v>
      </c>
      <c r="T34" s="25">
        <f t="shared" si="0"/>
        <v>2595</v>
      </c>
    </row>
    <row r="35" spans="1:20" ht="14.25" customHeight="1" x14ac:dyDescent="0.3">
      <c r="A35" s="4" t="s">
        <v>18</v>
      </c>
      <c r="B35" s="8">
        <v>2014</v>
      </c>
      <c r="C35" s="42">
        <v>252</v>
      </c>
      <c r="D35" s="42">
        <v>6</v>
      </c>
      <c r="E35" s="42">
        <v>2</v>
      </c>
      <c r="F35" s="42">
        <v>13</v>
      </c>
      <c r="G35" s="42">
        <v>0</v>
      </c>
      <c r="H35" s="42">
        <v>89</v>
      </c>
      <c r="I35" s="42">
        <v>2</v>
      </c>
      <c r="J35" s="42">
        <v>1284</v>
      </c>
      <c r="K35" s="42">
        <v>29</v>
      </c>
      <c r="L35" s="42">
        <v>11</v>
      </c>
      <c r="M35" s="42">
        <v>72</v>
      </c>
      <c r="N35" s="42">
        <v>0</v>
      </c>
      <c r="O35" s="42">
        <v>353</v>
      </c>
      <c r="P35" s="42">
        <v>365</v>
      </c>
      <c r="Q35" s="42">
        <v>277</v>
      </c>
      <c r="R35" s="42">
        <v>24</v>
      </c>
      <c r="T35" s="25">
        <f t="shared" si="0"/>
        <v>2779</v>
      </c>
    </row>
    <row r="36" spans="1:20" ht="14.25" customHeight="1" x14ac:dyDescent="0.3">
      <c r="A36" s="4" t="s">
        <v>19</v>
      </c>
      <c r="B36" s="8">
        <v>2015</v>
      </c>
      <c r="C36" s="42">
        <v>271</v>
      </c>
      <c r="D36" s="42">
        <v>5</v>
      </c>
      <c r="E36" s="42">
        <v>3</v>
      </c>
      <c r="F36" s="42">
        <v>12</v>
      </c>
      <c r="G36" s="42">
        <v>0</v>
      </c>
      <c r="H36" s="42">
        <v>82</v>
      </c>
      <c r="I36" s="42">
        <v>2</v>
      </c>
      <c r="J36" s="42">
        <v>1350</v>
      </c>
      <c r="K36" s="42">
        <v>26</v>
      </c>
      <c r="L36" s="42">
        <v>18</v>
      </c>
      <c r="M36" s="42">
        <v>78</v>
      </c>
      <c r="N36" s="42">
        <v>0</v>
      </c>
      <c r="O36" s="42">
        <v>372</v>
      </c>
      <c r="P36" s="42">
        <v>374</v>
      </c>
      <c r="Q36" s="42">
        <v>246</v>
      </c>
      <c r="R36" s="42">
        <v>61</v>
      </c>
      <c r="T36" s="25">
        <f t="shared" si="0"/>
        <v>2900</v>
      </c>
    </row>
    <row r="37" spans="1:20" ht="14.25" customHeight="1" x14ac:dyDescent="0.3">
      <c r="A37" s="4" t="s">
        <v>16</v>
      </c>
      <c r="B37" s="8">
        <v>2015</v>
      </c>
      <c r="C37" s="42">
        <v>277</v>
      </c>
      <c r="D37" s="42">
        <v>3</v>
      </c>
      <c r="E37" s="42">
        <v>2</v>
      </c>
      <c r="F37" s="42">
        <v>5</v>
      </c>
      <c r="G37" s="42">
        <v>0</v>
      </c>
      <c r="H37" s="42">
        <v>95</v>
      </c>
      <c r="I37" s="42">
        <v>2</v>
      </c>
      <c r="J37" s="42">
        <v>1361</v>
      </c>
      <c r="K37" s="42">
        <v>33</v>
      </c>
      <c r="L37" s="42">
        <v>20</v>
      </c>
      <c r="M37" s="42">
        <v>60</v>
      </c>
      <c r="N37" s="42">
        <v>0</v>
      </c>
      <c r="O37" s="42">
        <v>362</v>
      </c>
      <c r="P37" s="42">
        <v>355</v>
      </c>
      <c r="Q37" s="42">
        <v>299</v>
      </c>
      <c r="R37" s="42">
        <v>70</v>
      </c>
      <c r="T37" s="25">
        <f t="shared" si="0"/>
        <v>2944</v>
      </c>
    </row>
    <row r="38" spans="1:20" ht="14.25" customHeight="1" x14ac:dyDescent="0.3">
      <c r="A38" s="4" t="s">
        <v>17</v>
      </c>
      <c r="B38" s="8">
        <v>2015</v>
      </c>
      <c r="C38" s="42">
        <v>247</v>
      </c>
      <c r="D38" s="42">
        <v>5</v>
      </c>
      <c r="E38" s="42">
        <v>0</v>
      </c>
      <c r="F38" s="42">
        <v>7</v>
      </c>
      <c r="G38" s="42">
        <v>0</v>
      </c>
      <c r="H38" s="42">
        <v>82</v>
      </c>
      <c r="I38" s="42">
        <v>2</v>
      </c>
      <c r="J38" s="42">
        <v>1326</v>
      </c>
      <c r="K38" s="42">
        <v>15</v>
      </c>
      <c r="L38" s="42">
        <v>11</v>
      </c>
      <c r="M38" s="42">
        <v>57</v>
      </c>
      <c r="N38" s="42">
        <v>1</v>
      </c>
      <c r="O38" s="42">
        <v>389</v>
      </c>
      <c r="P38" s="42">
        <v>423</v>
      </c>
      <c r="Q38" s="42">
        <v>382</v>
      </c>
      <c r="R38" s="42">
        <v>25</v>
      </c>
      <c r="T38" s="25">
        <f t="shared" si="0"/>
        <v>2972</v>
      </c>
    </row>
    <row r="39" spans="1:20" ht="14.25" customHeight="1" x14ac:dyDescent="0.3">
      <c r="A39" s="4" t="s">
        <v>18</v>
      </c>
      <c r="B39" s="8">
        <v>2015</v>
      </c>
      <c r="C39" s="42">
        <v>276</v>
      </c>
      <c r="D39" s="42">
        <v>6</v>
      </c>
      <c r="E39" s="42">
        <v>1</v>
      </c>
      <c r="F39" s="42">
        <v>7</v>
      </c>
      <c r="G39" s="42">
        <v>0</v>
      </c>
      <c r="H39" s="42">
        <v>65</v>
      </c>
      <c r="I39" s="42">
        <v>1</v>
      </c>
      <c r="J39" s="42">
        <v>1325</v>
      </c>
      <c r="K39" s="42">
        <v>23</v>
      </c>
      <c r="L39" s="42">
        <v>16</v>
      </c>
      <c r="M39" s="42">
        <v>53</v>
      </c>
      <c r="N39" s="42">
        <v>0</v>
      </c>
      <c r="O39" s="42">
        <v>366</v>
      </c>
      <c r="P39" s="42">
        <v>413</v>
      </c>
      <c r="Q39" s="42">
        <v>349</v>
      </c>
      <c r="R39" s="42">
        <v>26</v>
      </c>
      <c r="T39" s="25">
        <f t="shared" si="0"/>
        <v>2927</v>
      </c>
    </row>
    <row r="40" spans="1:20" ht="14.25" customHeight="1" x14ac:dyDescent="0.3">
      <c r="A40" s="4" t="s">
        <v>19</v>
      </c>
      <c r="B40" s="8">
        <v>2016</v>
      </c>
      <c r="C40" s="42">
        <v>229</v>
      </c>
      <c r="D40" s="42">
        <v>7</v>
      </c>
      <c r="E40" s="42">
        <v>1</v>
      </c>
      <c r="F40" s="42">
        <v>12</v>
      </c>
      <c r="G40" s="42">
        <v>0</v>
      </c>
      <c r="H40" s="42">
        <v>86</v>
      </c>
      <c r="I40" s="42">
        <v>0</v>
      </c>
      <c r="J40" s="42">
        <v>1440</v>
      </c>
      <c r="K40" s="42">
        <v>28</v>
      </c>
      <c r="L40" s="42">
        <v>17</v>
      </c>
      <c r="M40" s="42">
        <v>56</v>
      </c>
      <c r="N40" s="42">
        <v>0</v>
      </c>
      <c r="O40" s="42">
        <v>346</v>
      </c>
      <c r="P40" s="42">
        <v>386</v>
      </c>
      <c r="Q40" s="42">
        <v>297</v>
      </c>
      <c r="R40" s="42">
        <v>50</v>
      </c>
      <c r="T40" s="4">
        <f t="shared" si="0"/>
        <v>2955</v>
      </c>
    </row>
    <row r="41" spans="1:20" ht="14.25" customHeight="1" x14ac:dyDescent="0.3">
      <c r="A41" s="4" t="s">
        <v>16</v>
      </c>
      <c r="B41" s="8">
        <v>2016</v>
      </c>
      <c r="C41" s="42">
        <v>272</v>
      </c>
      <c r="D41" s="42">
        <v>3</v>
      </c>
      <c r="E41" s="42">
        <v>0</v>
      </c>
      <c r="F41" s="42">
        <v>5</v>
      </c>
      <c r="G41" s="42">
        <v>0</v>
      </c>
      <c r="H41" s="42">
        <v>47</v>
      </c>
      <c r="I41" s="42">
        <v>2</v>
      </c>
      <c r="J41" s="42">
        <v>1421</v>
      </c>
      <c r="K41" s="42">
        <v>32</v>
      </c>
      <c r="L41" s="42">
        <v>11</v>
      </c>
      <c r="M41" s="42">
        <v>69</v>
      </c>
      <c r="N41" s="42">
        <v>0</v>
      </c>
      <c r="O41" s="42">
        <v>371</v>
      </c>
      <c r="P41" s="42">
        <v>318</v>
      </c>
      <c r="Q41" s="42">
        <v>313</v>
      </c>
      <c r="R41" s="42">
        <v>65</v>
      </c>
    </row>
    <row r="42" spans="1:20" ht="14.25" customHeight="1" x14ac:dyDescent="0.3">
      <c r="A42" s="4" t="s">
        <v>17</v>
      </c>
      <c r="B42" s="8">
        <v>2016</v>
      </c>
      <c r="C42" s="42">
        <v>250</v>
      </c>
      <c r="D42" s="42">
        <v>1</v>
      </c>
      <c r="E42" s="42">
        <v>0</v>
      </c>
      <c r="F42" s="42">
        <v>8</v>
      </c>
      <c r="G42" s="42">
        <v>0</v>
      </c>
      <c r="H42" s="42">
        <v>62</v>
      </c>
      <c r="I42" s="42">
        <v>5</v>
      </c>
      <c r="J42" s="42">
        <v>1396</v>
      </c>
      <c r="K42" s="42">
        <v>30</v>
      </c>
      <c r="L42" s="42">
        <v>17</v>
      </c>
      <c r="M42" s="42">
        <v>54</v>
      </c>
      <c r="N42" s="42">
        <v>0</v>
      </c>
      <c r="O42" s="42">
        <v>397</v>
      </c>
      <c r="P42" s="42">
        <v>347</v>
      </c>
      <c r="Q42" s="42">
        <v>266</v>
      </c>
      <c r="R42" s="42">
        <v>62</v>
      </c>
    </row>
    <row r="43" spans="1:20" ht="14.25" customHeight="1" x14ac:dyDescent="0.3">
      <c r="A43" s="4" t="s">
        <v>18</v>
      </c>
      <c r="B43" s="8">
        <v>2016</v>
      </c>
      <c r="C43" s="42">
        <v>270</v>
      </c>
      <c r="D43" s="42">
        <v>3</v>
      </c>
      <c r="E43" s="42">
        <v>1</v>
      </c>
      <c r="F43" s="42">
        <v>6</v>
      </c>
      <c r="G43" s="42">
        <v>0</v>
      </c>
      <c r="H43" s="42">
        <v>46</v>
      </c>
      <c r="I43" s="42">
        <v>1</v>
      </c>
      <c r="J43" s="42">
        <v>1573</v>
      </c>
      <c r="K43" s="42">
        <v>25</v>
      </c>
      <c r="L43" s="42">
        <v>21</v>
      </c>
      <c r="M43" s="42">
        <v>47</v>
      </c>
      <c r="N43" s="42">
        <v>0</v>
      </c>
      <c r="O43" s="42">
        <v>435</v>
      </c>
      <c r="P43" s="42">
        <v>318</v>
      </c>
      <c r="Q43" s="42">
        <v>203</v>
      </c>
      <c r="R43" s="42">
        <v>48</v>
      </c>
    </row>
    <row r="44" spans="1:20" ht="14.25" customHeight="1" x14ac:dyDescent="0.3">
      <c r="A44" s="4" t="s">
        <v>19</v>
      </c>
      <c r="B44" s="8">
        <v>2017</v>
      </c>
      <c r="C44" s="42">
        <v>229</v>
      </c>
      <c r="D44" s="42">
        <v>3</v>
      </c>
      <c r="E44" s="42">
        <v>3</v>
      </c>
      <c r="F44" s="42">
        <v>3</v>
      </c>
      <c r="G44" s="42">
        <v>0</v>
      </c>
      <c r="H44" s="42">
        <v>38</v>
      </c>
      <c r="I44" s="42">
        <v>3</v>
      </c>
      <c r="J44" s="42">
        <v>1530</v>
      </c>
      <c r="K44" s="42">
        <v>22</v>
      </c>
      <c r="L44" s="42">
        <v>15</v>
      </c>
      <c r="M44" s="42">
        <v>45</v>
      </c>
      <c r="N44" s="42">
        <v>1</v>
      </c>
      <c r="O44" s="42">
        <v>462</v>
      </c>
      <c r="P44" s="42">
        <v>385</v>
      </c>
      <c r="Q44" s="42">
        <v>196</v>
      </c>
      <c r="R44" s="42">
        <v>37</v>
      </c>
    </row>
    <row r="45" spans="1:20" ht="14.25" customHeight="1" x14ac:dyDescent="0.3">
      <c r="A45" s="4" t="s">
        <v>16</v>
      </c>
      <c r="B45" s="8">
        <v>2017</v>
      </c>
      <c r="C45" s="42">
        <v>259</v>
      </c>
      <c r="D45" s="42">
        <v>8</v>
      </c>
      <c r="E45" s="42">
        <v>0</v>
      </c>
      <c r="F45" s="42">
        <v>2</v>
      </c>
      <c r="G45" s="42">
        <v>2</v>
      </c>
      <c r="H45" s="42">
        <v>25</v>
      </c>
      <c r="I45" s="42">
        <v>2</v>
      </c>
      <c r="J45" s="42">
        <v>1612</v>
      </c>
      <c r="K45" s="42">
        <v>34</v>
      </c>
      <c r="L45" s="42">
        <v>18</v>
      </c>
      <c r="M45" s="42">
        <v>71</v>
      </c>
      <c r="N45" s="42">
        <v>13</v>
      </c>
      <c r="O45" s="42">
        <v>428</v>
      </c>
      <c r="P45" s="42">
        <v>396</v>
      </c>
      <c r="Q45" s="42">
        <v>192</v>
      </c>
      <c r="R45" s="42">
        <v>46</v>
      </c>
    </row>
    <row r="46" spans="1:20" ht="14.25" customHeight="1" x14ac:dyDescent="0.3">
      <c r="A46" s="4" t="s">
        <v>17</v>
      </c>
      <c r="B46" s="8">
        <v>2017</v>
      </c>
      <c r="C46" s="42">
        <v>235</v>
      </c>
      <c r="D46" s="42">
        <v>8</v>
      </c>
      <c r="E46" s="42">
        <v>1</v>
      </c>
      <c r="F46" s="42">
        <v>10</v>
      </c>
      <c r="G46" s="42">
        <v>2</v>
      </c>
      <c r="H46" s="42">
        <v>37</v>
      </c>
      <c r="I46" s="42">
        <v>4</v>
      </c>
      <c r="J46" s="42">
        <v>1489</v>
      </c>
      <c r="K46" s="42">
        <v>29</v>
      </c>
      <c r="L46" s="42">
        <v>17</v>
      </c>
      <c r="M46" s="42">
        <v>145</v>
      </c>
      <c r="N46" s="42">
        <v>11</v>
      </c>
      <c r="O46" s="42">
        <v>474</v>
      </c>
      <c r="P46" s="42">
        <v>418</v>
      </c>
      <c r="Q46" s="42">
        <v>184</v>
      </c>
      <c r="R46" s="42">
        <v>67</v>
      </c>
    </row>
    <row r="47" spans="1:20" ht="14.25" customHeight="1" x14ac:dyDescent="0.3">
      <c r="A47" s="4" t="s">
        <v>18</v>
      </c>
      <c r="B47" s="8">
        <v>2017</v>
      </c>
      <c r="C47" s="42">
        <v>257</v>
      </c>
      <c r="D47" s="42">
        <v>13</v>
      </c>
      <c r="E47" s="42">
        <v>2</v>
      </c>
      <c r="F47" s="42">
        <v>8</v>
      </c>
      <c r="G47" s="42">
        <v>4</v>
      </c>
      <c r="H47" s="42">
        <v>17</v>
      </c>
      <c r="I47" s="42">
        <v>4</v>
      </c>
      <c r="J47" s="42">
        <v>1528</v>
      </c>
      <c r="K47" s="42">
        <v>38</v>
      </c>
      <c r="L47" s="42">
        <v>12</v>
      </c>
      <c r="M47" s="42">
        <v>140</v>
      </c>
      <c r="N47" s="42">
        <v>20</v>
      </c>
      <c r="O47" s="42">
        <v>532</v>
      </c>
      <c r="P47" s="42">
        <v>462</v>
      </c>
      <c r="Q47" s="42">
        <v>218</v>
      </c>
      <c r="R47" s="42">
        <v>429</v>
      </c>
    </row>
    <row r="48" spans="1:20" ht="14.25" customHeight="1" x14ac:dyDescent="0.3">
      <c r="A48" s="4" t="s">
        <v>19</v>
      </c>
      <c r="B48" s="8">
        <v>2018</v>
      </c>
      <c r="C48" s="42">
        <v>204</v>
      </c>
      <c r="D48" s="42">
        <v>12</v>
      </c>
      <c r="E48" s="42">
        <v>1</v>
      </c>
      <c r="F48" s="42">
        <v>15</v>
      </c>
      <c r="G48" s="42">
        <v>1</v>
      </c>
      <c r="H48" s="42">
        <v>33</v>
      </c>
      <c r="I48" s="42">
        <v>2</v>
      </c>
      <c r="J48" s="42">
        <v>1602</v>
      </c>
      <c r="K48" s="42">
        <v>40</v>
      </c>
      <c r="L48" s="42">
        <v>18</v>
      </c>
      <c r="M48" s="42">
        <v>118</v>
      </c>
      <c r="N48" s="42">
        <v>26</v>
      </c>
      <c r="O48" s="42">
        <v>660</v>
      </c>
      <c r="P48" s="42">
        <v>487</v>
      </c>
      <c r="Q48" s="42">
        <v>154</v>
      </c>
      <c r="R48" s="42">
        <v>63</v>
      </c>
    </row>
    <row r="49" spans="1:18" ht="14.25" customHeight="1" x14ac:dyDescent="0.3">
      <c r="A49" s="4" t="s">
        <v>16</v>
      </c>
      <c r="B49" s="8">
        <v>2018</v>
      </c>
      <c r="C49" s="42">
        <v>211</v>
      </c>
      <c r="D49" s="42">
        <v>10</v>
      </c>
      <c r="E49" s="42">
        <v>7</v>
      </c>
      <c r="F49" s="42">
        <v>13</v>
      </c>
      <c r="G49" s="42">
        <v>1</v>
      </c>
      <c r="H49" s="42">
        <v>38</v>
      </c>
      <c r="I49" s="42">
        <v>0</v>
      </c>
      <c r="J49" s="42">
        <v>1453</v>
      </c>
      <c r="K49" s="42">
        <v>57</v>
      </c>
      <c r="L49" s="42">
        <v>15</v>
      </c>
      <c r="M49" s="42">
        <v>105</v>
      </c>
      <c r="N49" s="42">
        <v>23</v>
      </c>
      <c r="O49" s="42">
        <v>444</v>
      </c>
      <c r="P49" s="42">
        <v>507</v>
      </c>
      <c r="Q49" s="42">
        <v>178</v>
      </c>
      <c r="R49" s="42">
        <v>42</v>
      </c>
    </row>
    <row r="50" spans="1:18" ht="14.25" customHeight="1" x14ac:dyDescent="0.3">
      <c r="A50" s="4" t="s">
        <v>17</v>
      </c>
      <c r="B50" s="8">
        <v>2018</v>
      </c>
      <c r="C50" s="42">
        <v>222</v>
      </c>
      <c r="D50" s="42">
        <v>7</v>
      </c>
      <c r="E50" s="42">
        <v>2</v>
      </c>
      <c r="F50" s="42">
        <v>7</v>
      </c>
      <c r="G50" s="42">
        <v>3</v>
      </c>
      <c r="H50" s="42">
        <v>28</v>
      </c>
      <c r="I50" s="42">
        <v>3</v>
      </c>
      <c r="J50" s="42">
        <v>1334</v>
      </c>
      <c r="K50" s="42">
        <v>41</v>
      </c>
      <c r="L50" s="42">
        <v>13</v>
      </c>
      <c r="M50" s="42">
        <v>125</v>
      </c>
      <c r="N50" s="42">
        <v>21</v>
      </c>
      <c r="O50" s="42">
        <v>660</v>
      </c>
      <c r="P50" s="42">
        <v>474</v>
      </c>
      <c r="Q50" s="42">
        <v>203</v>
      </c>
      <c r="R50" s="42">
        <v>49</v>
      </c>
    </row>
    <row r="51" spans="1:18" ht="14.25" customHeight="1" x14ac:dyDescent="0.3">
      <c r="A51" s="4" t="s">
        <v>18</v>
      </c>
      <c r="B51" s="8">
        <v>2018</v>
      </c>
      <c r="C51" s="42">
        <v>198</v>
      </c>
      <c r="D51" s="42">
        <v>6</v>
      </c>
      <c r="E51" s="42">
        <v>2</v>
      </c>
      <c r="F51" s="42">
        <v>8</v>
      </c>
      <c r="G51" s="42">
        <v>6</v>
      </c>
      <c r="H51" s="42">
        <v>28</v>
      </c>
      <c r="I51" s="42">
        <v>1</v>
      </c>
      <c r="J51" s="42">
        <v>1491</v>
      </c>
      <c r="K51" s="42">
        <v>46</v>
      </c>
      <c r="L51" s="42">
        <v>14</v>
      </c>
      <c r="M51" s="42">
        <v>173</v>
      </c>
      <c r="N51" s="42">
        <v>15</v>
      </c>
      <c r="O51" s="42">
        <v>379</v>
      </c>
      <c r="P51" s="42">
        <v>501</v>
      </c>
      <c r="Q51" s="42">
        <v>152</v>
      </c>
      <c r="R51" s="42">
        <v>54</v>
      </c>
    </row>
    <row r="52" spans="1:18" ht="14.25" customHeight="1" x14ac:dyDescent="0.3">
      <c r="A52" s="4" t="s">
        <v>19</v>
      </c>
      <c r="B52" s="8">
        <v>2019</v>
      </c>
      <c r="C52" s="42">
        <v>189</v>
      </c>
      <c r="D52" s="42">
        <v>6</v>
      </c>
      <c r="E52" s="42">
        <v>1</v>
      </c>
      <c r="F52" s="42">
        <v>8</v>
      </c>
      <c r="G52" s="42">
        <v>3</v>
      </c>
      <c r="H52" s="42">
        <v>21</v>
      </c>
      <c r="I52" s="42">
        <v>1</v>
      </c>
      <c r="J52" s="42">
        <v>1417</v>
      </c>
      <c r="K52" s="42">
        <v>40</v>
      </c>
      <c r="L52" s="42">
        <v>14</v>
      </c>
      <c r="M52" s="42">
        <v>50</v>
      </c>
      <c r="N52" s="42">
        <v>27</v>
      </c>
      <c r="O52" s="42">
        <v>457</v>
      </c>
      <c r="P52" s="42">
        <v>438</v>
      </c>
      <c r="Q52" s="42">
        <v>146</v>
      </c>
      <c r="R52" s="42">
        <v>49</v>
      </c>
    </row>
    <row r="53" spans="1:18" ht="14.25" customHeight="1" x14ac:dyDescent="0.3">
      <c r="A53" s="4" t="s">
        <v>16</v>
      </c>
      <c r="B53" s="8">
        <v>2019</v>
      </c>
      <c r="C53" s="42">
        <v>195</v>
      </c>
      <c r="D53" s="42">
        <v>8</v>
      </c>
      <c r="E53" s="42">
        <v>1</v>
      </c>
      <c r="F53" s="42">
        <v>5</v>
      </c>
      <c r="G53" s="42">
        <v>0</v>
      </c>
      <c r="H53" s="42">
        <v>31</v>
      </c>
      <c r="I53" s="42">
        <v>1</v>
      </c>
      <c r="J53" s="42">
        <v>1441</v>
      </c>
      <c r="K53" s="42">
        <v>34</v>
      </c>
      <c r="L53" s="42">
        <v>14</v>
      </c>
      <c r="M53" s="42">
        <v>64</v>
      </c>
      <c r="N53" s="42">
        <v>13</v>
      </c>
      <c r="O53" s="42">
        <v>791</v>
      </c>
      <c r="P53" s="42">
        <v>411</v>
      </c>
      <c r="Q53" s="42">
        <v>143</v>
      </c>
      <c r="R53" s="42">
        <v>51</v>
      </c>
    </row>
    <row r="54" spans="1:18" ht="14.25" customHeight="1" x14ac:dyDescent="0.3">
      <c r="A54" s="4" t="s">
        <v>17</v>
      </c>
      <c r="B54" s="8">
        <v>2019</v>
      </c>
      <c r="C54" s="42">
        <v>171</v>
      </c>
      <c r="D54" s="42">
        <v>5</v>
      </c>
      <c r="E54" s="42">
        <v>4</v>
      </c>
      <c r="F54" s="42">
        <v>4</v>
      </c>
      <c r="G54" s="42">
        <v>1</v>
      </c>
      <c r="H54" s="42">
        <v>25</v>
      </c>
      <c r="I54" s="42">
        <v>2</v>
      </c>
      <c r="J54" s="42">
        <v>1413</v>
      </c>
      <c r="K54" s="42">
        <v>42</v>
      </c>
      <c r="L54" s="42">
        <v>6</v>
      </c>
      <c r="M54" s="42">
        <v>42</v>
      </c>
      <c r="N54" s="42">
        <v>15</v>
      </c>
      <c r="O54" s="42">
        <v>467</v>
      </c>
      <c r="P54" s="42">
        <v>495</v>
      </c>
      <c r="Q54" s="42">
        <v>119</v>
      </c>
      <c r="R54" s="42">
        <v>38</v>
      </c>
    </row>
    <row r="55" spans="1:18" ht="14.25" customHeight="1" x14ac:dyDescent="0.3">
      <c r="A55" s="4" t="s">
        <v>18</v>
      </c>
      <c r="B55" s="8">
        <v>2019</v>
      </c>
      <c r="C55" s="42">
        <v>139</v>
      </c>
      <c r="D55" s="42">
        <v>11</v>
      </c>
      <c r="E55" s="42">
        <v>0</v>
      </c>
      <c r="F55" s="42">
        <v>2</v>
      </c>
      <c r="G55" s="42">
        <v>5</v>
      </c>
      <c r="H55" s="42">
        <v>22</v>
      </c>
      <c r="I55" s="42">
        <v>1</v>
      </c>
      <c r="J55" s="42">
        <v>1338</v>
      </c>
      <c r="K55" s="42">
        <v>43</v>
      </c>
      <c r="L55" s="42">
        <v>12</v>
      </c>
      <c r="M55" s="42">
        <v>56</v>
      </c>
      <c r="N55" s="42">
        <v>19</v>
      </c>
      <c r="O55" s="42">
        <v>447</v>
      </c>
      <c r="P55" s="42">
        <v>496</v>
      </c>
      <c r="Q55" s="42">
        <v>151</v>
      </c>
      <c r="R55" s="42">
        <v>29</v>
      </c>
    </row>
    <row r="56" spans="1:18" ht="14.25" customHeight="1" x14ac:dyDescent="0.3">
      <c r="A56" s="4" t="s">
        <v>19</v>
      </c>
      <c r="B56" s="8">
        <v>2020</v>
      </c>
      <c r="C56" s="42">
        <v>159</v>
      </c>
      <c r="D56" s="42">
        <v>8</v>
      </c>
      <c r="E56" s="42">
        <v>1</v>
      </c>
      <c r="F56" s="42">
        <v>14</v>
      </c>
      <c r="G56" s="42">
        <v>3</v>
      </c>
      <c r="H56" s="42">
        <v>34</v>
      </c>
      <c r="I56" s="42">
        <v>1</v>
      </c>
      <c r="J56" s="42">
        <v>1399</v>
      </c>
      <c r="K56" s="42">
        <v>61</v>
      </c>
      <c r="L56" s="42">
        <v>22</v>
      </c>
      <c r="M56" s="42">
        <v>70</v>
      </c>
      <c r="N56" s="42">
        <v>18</v>
      </c>
      <c r="O56" s="42">
        <v>387</v>
      </c>
      <c r="P56" s="42">
        <v>485</v>
      </c>
      <c r="Q56" s="42">
        <v>179</v>
      </c>
      <c r="R56" s="42">
        <v>53</v>
      </c>
    </row>
    <row r="57" spans="1:18" ht="14.25" customHeight="1" x14ac:dyDescent="0.3">
      <c r="A57" s="4" t="s">
        <v>16</v>
      </c>
      <c r="B57" s="8">
        <v>2020</v>
      </c>
      <c r="C57" s="42">
        <v>138</v>
      </c>
      <c r="D57" s="42">
        <v>12</v>
      </c>
      <c r="E57" s="42">
        <v>2</v>
      </c>
      <c r="F57" s="42">
        <v>6</v>
      </c>
      <c r="G57" s="42">
        <v>1</v>
      </c>
      <c r="H57" s="42">
        <v>30</v>
      </c>
      <c r="I57" s="42">
        <v>2</v>
      </c>
      <c r="J57" s="42">
        <v>1280</v>
      </c>
      <c r="K57" s="42">
        <v>39</v>
      </c>
      <c r="L57" s="42">
        <v>16</v>
      </c>
      <c r="M57" s="42">
        <v>41</v>
      </c>
      <c r="N57" s="42">
        <v>23</v>
      </c>
      <c r="O57" s="42">
        <v>390</v>
      </c>
      <c r="P57" s="42">
        <v>455</v>
      </c>
      <c r="Q57" s="42">
        <v>138</v>
      </c>
      <c r="R57" s="42">
        <v>36</v>
      </c>
    </row>
    <row r="58" spans="1:18" ht="14.25" customHeight="1" x14ac:dyDescent="0.3">
      <c r="A58" s="4" t="s">
        <v>17</v>
      </c>
      <c r="B58" s="8">
        <v>2020</v>
      </c>
      <c r="C58" s="42">
        <v>166</v>
      </c>
      <c r="D58" s="42">
        <v>12</v>
      </c>
      <c r="E58" s="42">
        <v>4</v>
      </c>
      <c r="F58" s="42">
        <v>8</v>
      </c>
      <c r="G58" s="42">
        <v>3</v>
      </c>
      <c r="H58" s="42">
        <v>29</v>
      </c>
      <c r="I58" s="42">
        <v>1</v>
      </c>
      <c r="J58" s="42">
        <v>1277</v>
      </c>
      <c r="K58" s="42">
        <v>50</v>
      </c>
      <c r="L58" s="42">
        <v>12</v>
      </c>
      <c r="M58" s="42">
        <v>36</v>
      </c>
      <c r="N58" s="42">
        <v>16</v>
      </c>
      <c r="O58" s="42">
        <v>354</v>
      </c>
      <c r="P58" s="42">
        <v>412</v>
      </c>
      <c r="Q58" s="42">
        <v>192</v>
      </c>
      <c r="R58" s="42">
        <v>41</v>
      </c>
    </row>
    <row r="59" spans="1:18" ht="14.25" customHeight="1" x14ac:dyDescent="0.3">
      <c r="A59" s="4" t="s">
        <v>18</v>
      </c>
      <c r="B59" s="8">
        <v>2020</v>
      </c>
      <c r="C59" s="42">
        <v>203</v>
      </c>
      <c r="D59" s="42">
        <v>12</v>
      </c>
      <c r="E59" s="42">
        <v>2</v>
      </c>
      <c r="F59" s="42">
        <v>8</v>
      </c>
      <c r="G59" s="42">
        <v>3</v>
      </c>
      <c r="H59" s="42">
        <v>28</v>
      </c>
      <c r="I59" s="42">
        <v>1</v>
      </c>
      <c r="J59" s="42">
        <v>1279</v>
      </c>
      <c r="K59" s="42">
        <v>56</v>
      </c>
      <c r="L59" s="42">
        <v>14</v>
      </c>
      <c r="M59" s="42">
        <v>96</v>
      </c>
      <c r="N59" s="42">
        <v>14</v>
      </c>
      <c r="O59" s="42">
        <v>409</v>
      </c>
      <c r="P59" s="42">
        <v>449</v>
      </c>
      <c r="Q59" s="42">
        <v>168</v>
      </c>
      <c r="R59" s="42">
        <v>39</v>
      </c>
    </row>
    <row r="60" spans="1:18" ht="14.25" customHeight="1" x14ac:dyDescent="0.3">
      <c r="A60" s="4" t="s">
        <v>19</v>
      </c>
      <c r="B60" s="8">
        <v>2021</v>
      </c>
      <c r="C60" s="42">
        <v>157</v>
      </c>
      <c r="D60" s="42">
        <v>9</v>
      </c>
      <c r="E60" s="42">
        <v>4</v>
      </c>
      <c r="F60" s="42">
        <v>9</v>
      </c>
      <c r="G60" s="42">
        <v>2</v>
      </c>
      <c r="H60" s="42">
        <v>66</v>
      </c>
      <c r="I60" s="42">
        <v>2</v>
      </c>
      <c r="J60" s="42">
        <v>1282</v>
      </c>
      <c r="K60" s="42">
        <v>30</v>
      </c>
      <c r="L60" s="42">
        <v>11</v>
      </c>
      <c r="M60" s="42">
        <v>67</v>
      </c>
      <c r="N60" s="42">
        <v>17</v>
      </c>
      <c r="O60" s="42">
        <v>484</v>
      </c>
      <c r="P60" s="42">
        <v>446</v>
      </c>
      <c r="Q60" s="42">
        <v>194</v>
      </c>
      <c r="R60" s="42">
        <v>52</v>
      </c>
    </row>
    <row r="61" spans="1:18" ht="14.25" customHeight="1" x14ac:dyDescent="0.3">
      <c r="A61" s="4" t="s">
        <v>16</v>
      </c>
      <c r="B61" s="8">
        <v>2021</v>
      </c>
      <c r="C61" s="42">
        <v>138</v>
      </c>
      <c r="D61" s="42">
        <v>7</v>
      </c>
      <c r="E61" s="42">
        <v>1</v>
      </c>
      <c r="F61" s="42">
        <v>8</v>
      </c>
      <c r="G61" s="42">
        <v>1</v>
      </c>
      <c r="H61" s="42">
        <v>79</v>
      </c>
      <c r="I61" s="42">
        <v>3</v>
      </c>
      <c r="J61" s="42">
        <v>1065</v>
      </c>
      <c r="K61" s="42">
        <v>40</v>
      </c>
      <c r="L61" s="42">
        <v>13</v>
      </c>
      <c r="M61" s="42">
        <v>68</v>
      </c>
      <c r="N61" s="42">
        <v>21</v>
      </c>
      <c r="O61" s="42">
        <v>513</v>
      </c>
      <c r="P61" s="42">
        <v>407</v>
      </c>
      <c r="Q61" s="42">
        <v>172</v>
      </c>
      <c r="R61" s="42">
        <v>44</v>
      </c>
    </row>
    <row r="62" spans="1:18" ht="14.25" customHeight="1" x14ac:dyDescent="0.3">
      <c r="A62" s="4" t="s">
        <v>17</v>
      </c>
      <c r="B62" s="8">
        <v>2021</v>
      </c>
      <c r="C62" s="42">
        <v>145</v>
      </c>
      <c r="D62" s="42">
        <v>11</v>
      </c>
      <c r="E62" s="42">
        <v>2</v>
      </c>
      <c r="F62" s="42">
        <v>2</v>
      </c>
      <c r="G62" s="42">
        <v>1</v>
      </c>
      <c r="H62" s="42">
        <v>55</v>
      </c>
      <c r="I62" s="42">
        <v>1</v>
      </c>
      <c r="J62" s="42">
        <v>1064</v>
      </c>
      <c r="K62" s="42">
        <v>45</v>
      </c>
      <c r="L62" s="42">
        <v>20</v>
      </c>
      <c r="M62" s="42">
        <v>101</v>
      </c>
      <c r="N62" s="42">
        <v>12</v>
      </c>
      <c r="O62" s="42">
        <v>618</v>
      </c>
      <c r="P62" s="42">
        <v>379</v>
      </c>
      <c r="Q62" s="42">
        <v>172</v>
      </c>
      <c r="R62" s="42">
        <v>64</v>
      </c>
    </row>
    <row r="63" spans="1:18" ht="14.25" customHeight="1" x14ac:dyDescent="0.3">
      <c r="A63" s="4" t="s">
        <v>18</v>
      </c>
      <c r="B63" s="8">
        <v>2021</v>
      </c>
      <c r="C63" s="42">
        <v>165</v>
      </c>
      <c r="D63" s="42">
        <v>11</v>
      </c>
      <c r="E63" s="42">
        <v>2</v>
      </c>
      <c r="F63" s="42">
        <v>11</v>
      </c>
      <c r="G63" s="42">
        <v>0</v>
      </c>
      <c r="H63" s="42">
        <v>31</v>
      </c>
      <c r="I63" s="42">
        <v>3</v>
      </c>
      <c r="J63" s="42">
        <v>1140</v>
      </c>
      <c r="K63" s="42">
        <v>41</v>
      </c>
      <c r="L63" s="42">
        <v>13</v>
      </c>
      <c r="M63" s="42">
        <v>98</v>
      </c>
      <c r="N63" s="42">
        <v>17</v>
      </c>
      <c r="O63" s="42">
        <v>538</v>
      </c>
      <c r="P63" s="42">
        <v>425</v>
      </c>
      <c r="Q63" s="42">
        <v>184</v>
      </c>
      <c r="R63" s="42">
        <v>50</v>
      </c>
    </row>
    <row r="64" spans="1:18" x14ac:dyDescent="0.3">
      <c r="A64" s="4" t="s">
        <v>19</v>
      </c>
      <c r="B64" s="8">
        <v>2022</v>
      </c>
      <c r="C64" s="42">
        <v>139</v>
      </c>
      <c r="D64" s="42">
        <v>12</v>
      </c>
      <c r="E64" s="42">
        <v>3</v>
      </c>
      <c r="F64" s="42">
        <v>5</v>
      </c>
      <c r="G64" s="42">
        <v>1</v>
      </c>
      <c r="H64" s="42">
        <v>28</v>
      </c>
      <c r="I64" s="42">
        <v>1</v>
      </c>
      <c r="J64" s="42">
        <v>1198</v>
      </c>
      <c r="K64" s="42">
        <v>67</v>
      </c>
      <c r="L64" s="42">
        <v>15</v>
      </c>
      <c r="M64" s="42">
        <v>102</v>
      </c>
      <c r="N64" s="42">
        <v>15</v>
      </c>
      <c r="O64" s="42">
        <v>443</v>
      </c>
      <c r="P64" s="42">
        <v>400</v>
      </c>
      <c r="Q64" s="42">
        <v>147</v>
      </c>
      <c r="R64" s="42">
        <v>95</v>
      </c>
    </row>
    <row r="65" spans="1:18" x14ac:dyDescent="0.3">
      <c r="A65" s="4" t="s">
        <v>16</v>
      </c>
      <c r="B65" s="8">
        <v>2022</v>
      </c>
      <c r="C65" s="42">
        <v>151</v>
      </c>
      <c r="D65" s="42">
        <v>7</v>
      </c>
      <c r="E65" s="42">
        <v>4</v>
      </c>
      <c r="F65" s="42">
        <v>5</v>
      </c>
      <c r="G65" s="42">
        <v>0</v>
      </c>
      <c r="H65" s="42">
        <v>36</v>
      </c>
      <c r="I65" s="42">
        <v>0</v>
      </c>
      <c r="J65" s="42">
        <v>1181</v>
      </c>
      <c r="K65" s="42">
        <v>52</v>
      </c>
      <c r="L65" s="42">
        <v>19</v>
      </c>
      <c r="M65" s="42">
        <v>117</v>
      </c>
      <c r="N65" s="42">
        <v>10</v>
      </c>
      <c r="O65" s="42">
        <v>621</v>
      </c>
      <c r="P65" s="42">
        <v>390</v>
      </c>
      <c r="Q65" s="42">
        <v>128</v>
      </c>
      <c r="R65" s="42">
        <v>90</v>
      </c>
    </row>
    <row r="66" spans="1:18" x14ac:dyDescent="0.3">
      <c r="A66" s="4" t="s">
        <v>17</v>
      </c>
      <c r="B66" s="8">
        <v>2022</v>
      </c>
      <c r="C66" s="42">
        <v>128</v>
      </c>
      <c r="D66" s="42">
        <v>9</v>
      </c>
      <c r="E66" s="42">
        <v>1</v>
      </c>
      <c r="F66" s="42">
        <v>5</v>
      </c>
      <c r="G66" s="42">
        <v>0</v>
      </c>
      <c r="H66" s="42">
        <v>31</v>
      </c>
      <c r="I66" s="42">
        <v>1</v>
      </c>
      <c r="J66" s="42">
        <v>1075</v>
      </c>
      <c r="K66" s="42">
        <v>46</v>
      </c>
      <c r="L66" s="42">
        <v>16</v>
      </c>
      <c r="M66" s="42">
        <v>94</v>
      </c>
      <c r="N66" s="42">
        <v>16</v>
      </c>
      <c r="O66" s="42">
        <v>527</v>
      </c>
      <c r="P66" s="42">
        <v>399</v>
      </c>
      <c r="Q66" s="42">
        <v>134</v>
      </c>
      <c r="R66" s="42">
        <v>102</v>
      </c>
    </row>
    <row r="67" spans="1:18" x14ac:dyDescent="0.3">
      <c r="A67" s="4" t="s">
        <v>18</v>
      </c>
      <c r="B67" s="8">
        <v>2022</v>
      </c>
      <c r="C67" s="42">
        <v>174</v>
      </c>
      <c r="D67" s="42">
        <v>6</v>
      </c>
      <c r="E67" s="42">
        <v>5</v>
      </c>
      <c r="F67" s="42">
        <v>6</v>
      </c>
      <c r="G67" s="42">
        <v>0</v>
      </c>
      <c r="H67" s="42">
        <v>34</v>
      </c>
      <c r="I67" s="42">
        <v>2</v>
      </c>
      <c r="J67" s="42">
        <v>1142</v>
      </c>
      <c r="K67" s="42">
        <v>48</v>
      </c>
      <c r="L67" s="42">
        <v>10</v>
      </c>
      <c r="M67" s="42">
        <v>94</v>
      </c>
      <c r="N67" s="42">
        <v>10</v>
      </c>
      <c r="O67" s="42">
        <v>540</v>
      </c>
      <c r="P67" s="42">
        <v>366</v>
      </c>
      <c r="Q67" s="42">
        <v>150</v>
      </c>
      <c r="R67" s="42">
        <v>70</v>
      </c>
    </row>
    <row r="68" spans="1:18" x14ac:dyDescent="0.3">
      <c r="A68" s="4" t="s">
        <v>19</v>
      </c>
      <c r="B68" s="8">
        <v>2023</v>
      </c>
      <c r="C68" s="42">
        <v>130</v>
      </c>
      <c r="D68" s="42">
        <v>5</v>
      </c>
      <c r="E68" s="42">
        <v>4</v>
      </c>
      <c r="F68" s="42">
        <v>2</v>
      </c>
      <c r="G68" s="42">
        <v>0</v>
      </c>
      <c r="H68" s="42">
        <v>34</v>
      </c>
      <c r="I68" s="42">
        <v>1</v>
      </c>
      <c r="J68" s="42">
        <v>1144</v>
      </c>
      <c r="K68" s="42">
        <v>51</v>
      </c>
      <c r="L68" s="42">
        <v>11</v>
      </c>
      <c r="M68" s="42">
        <v>88</v>
      </c>
      <c r="N68" s="42">
        <v>19</v>
      </c>
      <c r="O68" s="42">
        <v>480</v>
      </c>
      <c r="P68" s="42">
        <v>395</v>
      </c>
      <c r="Q68" s="42">
        <v>123</v>
      </c>
      <c r="R68" s="42">
        <v>91</v>
      </c>
    </row>
    <row r="69" spans="1:18" x14ac:dyDescent="0.3">
      <c r="A69" s="4" t="s">
        <v>16</v>
      </c>
      <c r="B69" s="8">
        <v>2023</v>
      </c>
      <c r="C69" s="42">
        <v>132</v>
      </c>
      <c r="D69" s="42">
        <v>12</v>
      </c>
      <c r="E69" s="42">
        <v>2</v>
      </c>
      <c r="F69" s="42">
        <v>3</v>
      </c>
      <c r="G69" s="42">
        <v>0</v>
      </c>
      <c r="H69" s="42">
        <v>56</v>
      </c>
      <c r="I69" s="42">
        <v>2</v>
      </c>
      <c r="J69" s="42">
        <v>1045</v>
      </c>
      <c r="K69" s="42">
        <v>49</v>
      </c>
      <c r="L69" s="42">
        <v>13</v>
      </c>
      <c r="M69" s="42">
        <v>76</v>
      </c>
      <c r="N69" s="42">
        <v>10</v>
      </c>
      <c r="O69" s="42">
        <v>481</v>
      </c>
      <c r="P69" s="42">
        <v>371</v>
      </c>
      <c r="Q69" s="42">
        <v>133</v>
      </c>
      <c r="R69" s="42">
        <v>76</v>
      </c>
    </row>
    <row r="70" spans="1:18" x14ac:dyDescent="0.3">
      <c r="A70" s="4" t="s">
        <v>17</v>
      </c>
      <c r="B70" s="8">
        <v>2023</v>
      </c>
      <c r="C70" s="42">
        <v>120</v>
      </c>
      <c r="D70" s="42">
        <v>12</v>
      </c>
      <c r="E70" s="42">
        <v>3</v>
      </c>
      <c r="F70" s="42">
        <v>7</v>
      </c>
      <c r="G70" s="42">
        <v>0</v>
      </c>
      <c r="H70" s="42">
        <v>32</v>
      </c>
      <c r="I70" s="42">
        <v>0</v>
      </c>
      <c r="J70" s="42">
        <v>1045</v>
      </c>
      <c r="K70" s="42">
        <v>43</v>
      </c>
      <c r="L70" s="42">
        <v>9</v>
      </c>
      <c r="M70" s="42">
        <v>60</v>
      </c>
      <c r="N70" s="42">
        <v>21</v>
      </c>
      <c r="O70" s="42">
        <v>416</v>
      </c>
      <c r="P70" s="42">
        <v>410</v>
      </c>
      <c r="Q70" s="42">
        <v>161</v>
      </c>
      <c r="R70" s="42">
        <v>73</v>
      </c>
    </row>
    <row r="71" spans="1:18" ht="14.5" x14ac:dyDescent="0.3">
      <c r="A71" s="4" t="s">
        <v>20</v>
      </c>
      <c r="B71" s="8">
        <v>2023</v>
      </c>
      <c r="C71" s="42">
        <v>140</v>
      </c>
      <c r="D71" s="42">
        <v>7</v>
      </c>
      <c r="E71" s="42">
        <v>3</v>
      </c>
      <c r="F71" s="42">
        <v>4</v>
      </c>
      <c r="G71" s="42">
        <v>0</v>
      </c>
      <c r="H71" s="42">
        <v>39</v>
      </c>
      <c r="I71" s="42">
        <v>3</v>
      </c>
      <c r="J71" s="42">
        <v>1067</v>
      </c>
      <c r="K71" s="42">
        <v>39</v>
      </c>
      <c r="L71" s="42">
        <v>6</v>
      </c>
      <c r="M71" s="42">
        <v>82</v>
      </c>
      <c r="N71" s="42">
        <v>13</v>
      </c>
      <c r="O71" s="42">
        <v>378</v>
      </c>
      <c r="P71" s="42">
        <v>423</v>
      </c>
      <c r="Q71" s="42">
        <v>145</v>
      </c>
      <c r="R71" s="42">
        <v>62</v>
      </c>
    </row>
    <row r="72" spans="1:18" ht="14.5" x14ac:dyDescent="0.3">
      <c r="A72" s="4" t="s">
        <v>21</v>
      </c>
      <c r="B72" s="8">
        <v>2024</v>
      </c>
      <c r="C72" s="42">
        <v>98</v>
      </c>
      <c r="D72" s="42">
        <v>10</v>
      </c>
      <c r="E72" s="42">
        <v>4</v>
      </c>
      <c r="F72" s="42">
        <v>6</v>
      </c>
      <c r="G72" s="42">
        <v>2</v>
      </c>
      <c r="H72" s="42">
        <v>35</v>
      </c>
      <c r="I72" s="42">
        <v>1</v>
      </c>
      <c r="J72" s="42">
        <v>1086</v>
      </c>
      <c r="K72" s="42">
        <v>54</v>
      </c>
      <c r="L72" s="42">
        <v>14</v>
      </c>
      <c r="M72" s="42">
        <v>77</v>
      </c>
      <c r="N72" s="42">
        <v>16</v>
      </c>
      <c r="O72" s="42">
        <v>378</v>
      </c>
      <c r="P72" s="42">
        <v>442</v>
      </c>
      <c r="Q72" s="42">
        <v>139</v>
      </c>
      <c r="R72" s="42">
        <v>43</v>
      </c>
    </row>
    <row r="73" spans="1:18" ht="14.5" x14ac:dyDescent="0.3">
      <c r="A73" s="4" t="s">
        <v>22</v>
      </c>
      <c r="B73" s="8">
        <v>2024</v>
      </c>
      <c r="C73" s="42">
        <v>123</v>
      </c>
      <c r="D73" s="42">
        <v>8</v>
      </c>
      <c r="E73" s="42">
        <v>1</v>
      </c>
      <c r="F73" s="42">
        <v>7</v>
      </c>
      <c r="G73" s="42">
        <v>0</v>
      </c>
      <c r="H73" s="42">
        <v>30</v>
      </c>
      <c r="I73" s="42">
        <v>1</v>
      </c>
      <c r="J73" s="42">
        <v>1031</v>
      </c>
      <c r="K73" s="42">
        <v>47</v>
      </c>
      <c r="L73" s="42">
        <v>11</v>
      </c>
      <c r="M73" s="42">
        <v>87</v>
      </c>
      <c r="N73" s="42">
        <v>10</v>
      </c>
      <c r="O73" s="42">
        <v>397</v>
      </c>
      <c r="P73" s="42">
        <v>451</v>
      </c>
      <c r="Q73" s="42">
        <v>122</v>
      </c>
      <c r="R73" s="42">
        <v>51</v>
      </c>
    </row>
    <row r="74" spans="1:18" ht="14.5" x14ac:dyDescent="0.3">
      <c r="A74" s="4" t="s">
        <v>23</v>
      </c>
      <c r="B74" s="8">
        <v>2024</v>
      </c>
      <c r="C74" s="42">
        <v>137</v>
      </c>
      <c r="D74" s="42">
        <v>10</v>
      </c>
      <c r="E74" s="42">
        <v>2</v>
      </c>
      <c r="F74" s="42">
        <v>6</v>
      </c>
      <c r="G74" s="42">
        <v>2</v>
      </c>
      <c r="H74" s="42">
        <v>41</v>
      </c>
      <c r="I74" s="42">
        <v>1</v>
      </c>
      <c r="J74" s="42">
        <v>997</v>
      </c>
      <c r="K74" s="42">
        <v>46</v>
      </c>
      <c r="L74" s="42">
        <v>8</v>
      </c>
      <c r="M74" s="42">
        <v>59</v>
      </c>
      <c r="N74" s="42">
        <v>11</v>
      </c>
      <c r="O74" s="42">
        <v>398</v>
      </c>
      <c r="P74" s="42">
        <v>413</v>
      </c>
      <c r="Q74" s="42">
        <v>105</v>
      </c>
      <c r="R74" s="42">
        <v>146</v>
      </c>
    </row>
  </sheetData>
  <hyperlinks>
    <hyperlink ref="E9" r:id="rId1" xr:uid="{C1414846-2846-41C5-9D37-BCC5C26D709E}"/>
  </hyperlinks>
  <pageMargins left="0.7" right="0.7" top="0.75" bottom="0.75" header="0.3" footer="0.3"/>
  <pageSetup paperSize="9" scale="42" orientation="landscape"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8449D-D634-474F-A80A-29E184115434}">
  <sheetPr>
    <tabColor rgb="FF008080"/>
    <pageSetUpPr fitToPage="1"/>
  </sheetPr>
  <dimension ref="A1:P90"/>
  <sheetViews>
    <sheetView showGridLines="0" workbookViewId="0"/>
  </sheetViews>
  <sheetFormatPr defaultColWidth="8.78515625" defaultRowHeight="13" x14ac:dyDescent="0.3"/>
  <cols>
    <col min="1" max="1" width="9.140625" style="4" customWidth="1"/>
    <col min="2" max="13" width="11.5" style="4" customWidth="1"/>
    <col min="14" max="16384" width="8.78515625" style="4"/>
  </cols>
  <sheetData>
    <row r="1" spans="1:13" ht="15.5" x14ac:dyDescent="0.3">
      <c r="A1" s="1" t="s">
        <v>537</v>
      </c>
      <c r="B1" s="2" t="s">
        <v>538</v>
      </c>
      <c r="C1" s="3"/>
      <c r="D1" s="3"/>
      <c r="E1" s="3"/>
      <c r="F1" s="3"/>
      <c r="G1" s="3"/>
      <c r="H1" s="3"/>
      <c r="I1" s="3"/>
      <c r="J1" s="3"/>
      <c r="K1" s="3"/>
      <c r="L1" s="3"/>
      <c r="M1" s="3"/>
    </row>
    <row r="2" spans="1:13" x14ac:dyDescent="0.3">
      <c r="A2" s="5" t="s">
        <v>28</v>
      </c>
      <c r="B2" s="6" t="s">
        <v>681</v>
      </c>
    </row>
    <row r="3" spans="1:13" x14ac:dyDescent="0.3">
      <c r="A3" s="5"/>
      <c r="B3" s="6"/>
    </row>
    <row r="4" spans="1:13" x14ac:dyDescent="0.3">
      <c r="A4" s="4" t="s">
        <v>74</v>
      </c>
    </row>
    <row r="5" spans="1:13" x14ac:dyDescent="0.3">
      <c r="A5" s="4" t="s">
        <v>75</v>
      </c>
    </row>
    <row r="6" spans="1:13" x14ac:dyDescent="0.3">
      <c r="A6" s="4" t="s">
        <v>40</v>
      </c>
    </row>
    <row r="8" spans="1:13" x14ac:dyDescent="0.3">
      <c r="A8" s="4" t="s">
        <v>51</v>
      </c>
      <c r="D8" s="9" t="s">
        <v>52</v>
      </c>
    </row>
    <row r="9" spans="1:13" x14ac:dyDescent="0.3">
      <c r="A9" s="4" t="s">
        <v>45</v>
      </c>
    </row>
    <row r="10" spans="1:13" x14ac:dyDescent="0.3">
      <c r="A10" s="4" t="s">
        <v>25</v>
      </c>
    </row>
    <row r="12" spans="1:13" x14ac:dyDescent="0.3">
      <c r="A12" s="4" t="s">
        <v>26</v>
      </c>
      <c r="B12" s="10">
        <v>45566</v>
      </c>
    </row>
    <row r="13" spans="1:13" x14ac:dyDescent="0.3">
      <c r="A13" s="4" t="s">
        <v>27</v>
      </c>
      <c r="B13" s="10">
        <v>45658</v>
      </c>
    </row>
    <row r="14" spans="1:13" ht="13.9" customHeight="1" x14ac:dyDescent="0.3"/>
    <row r="15" spans="1:13" ht="39" x14ac:dyDescent="0.3">
      <c r="A15" s="21" t="s">
        <v>463</v>
      </c>
      <c r="B15" s="7" t="s">
        <v>525</v>
      </c>
      <c r="C15" s="7" t="s">
        <v>526</v>
      </c>
      <c r="D15" s="7" t="s">
        <v>527</v>
      </c>
      <c r="E15" s="81" t="s">
        <v>528</v>
      </c>
      <c r="F15" s="7" t="s">
        <v>529</v>
      </c>
      <c r="G15" s="7" t="s">
        <v>530</v>
      </c>
      <c r="H15" s="7" t="s">
        <v>531</v>
      </c>
      <c r="I15" s="81" t="s">
        <v>532</v>
      </c>
      <c r="J15" s="7" t="s">
        <v>533</v>
      </c>
      <c r="K15" s="7" t="s">
        <v>534</v>
      </c>
      <c r="L15" s="7" t="s">
        <v>535</v>
      </c>
      <c r="M15" s="81" t="s">
        <v>536</v>
      </c>
    </row>
    <row r="16" spans="1:13" ht="14.25" customHeight="1" x14ac:dyDescent="0.3">
      <c r="A16" s="15" t="s">
        <v>30</v>
      </c>
      <c r="B16" s="42">
        <v>9376</v>
      </c>
      <c r="C16" s="42">
        <v>1156</v>
      </c>
      <c r="D16" s="42">
        <v>360</v>
      </c>
      <c r="E16" s="43">
        <f>SUM(B16:D16)</f>
        <v>10892</v>
      </c>
      <c r="F16" s="42">
        <v>2827</v>
      </c>
      <c r="G16" s="42">
        <v>462</v>
      </c>
      <c r="H16" s="42">
        <v>176</v>
      </c>
      <c r="I16" s="43">
        <f>SUM(F16:H16)</f>
        <v>3465</v>
      </c>
      <c r="J16" s="40">
        <f t="shared" ref="J16:M28" si="0">F16/B16</f>
        <v>0.30151450511945393</v>
      </c>
      <c r="K16" s="40">
        <f t="shared" si="0"/>
        <v>0.39965397923875434</v>
      </c>
      <c r="L16" s="40">
        <f t="shared" si="0"/>
        <v>0.48888888888888887</v>
      </c>
      <c r="M16" s="55">
        <f t="shared" si="0"/>
        <v>0.31812339331619538</v>
      </c>
    </row>
    <row r="17" spans="1:16" ht="14.25" customHeight="1" x14ac:dyDescent="0.3">
      <c r="A17" s="4" t="s">
        <v>31</v>
      </c>
      <c r="B17" s="42">
        <v>8152</v>
      </c>
      <c r="C17" s="42">
        <v>1045</v>
      </c>
      <c r="D17" s="42">
        <v>318</v>
      </c>
      <c r="E17" s="43">
        <f t="shared" ref="E17:E27" si="1">SUM(B17:D17)</f>
        <v>9515</v>
      </c>
      <c r="F17" s="42">
        <v>2646</v>
      </c>
      <c r="G17" s="42">
        <v>452</v>
      </c>
      <c r="H17" s="42">
        <v>172</v>
      </c>
      <c r="I17" s="43">
        <f t="shared" ref="I17:I27" si="2">SUM(F17:H17)</f>
        <v>3270</v>
      </c>
      <c r="J17" s="40">
        <f t="shared" si="0"/>
        <v>0.32458292443572129</v>
      </c>
      <c r="K17" s="40">
        <f t="shared" si="0"/>
        <v>0.43253588516746411</v>
      </c>
      <c r="L17" s="40">
        <f t="shared" si="0"/>
        <v>0.54088050314465408</v>
      </c>
      <c r="M17" s="55">
        <f t="shared" si="0"/>
        <v>0.34366789280084076</v>
      </c>
    </row>
    <row r="18" spans="1:16" ht="14.25" customHeight="1" x14ac:dyDescent="0.3">
      <c r="A18" s="4" t="s">
        <v>8</v>
      </c>
      <c r="B18" s="42">
        <v>7705</v>
      </c>
      <c r="C18" s="42">
        <v>794</v>
      </c>
      <c r="D18" s="42">
        <v>283</v>
      </c>
      <c r="E18" s="43">
        <f t="shared" si="1"/>
        <v>8782</v>
      </c>
      <c r="F18" s="42">
        <v>2553</v>
      </c>
      <c r="G18" s="42">
        <v>342</v>
      </c>
      <c r="H18" s="42">
        <v>173</v>
      </c>
      <c r="I18" s="43">
        <f t="shared" si="2"/>
        <v>3068</v>
      </c>
      <c r="J18" s="40">
        <f t="shared" si="0"/>
        <v>0.33134328358208953</v>
      </c>
      <c r="K18" s="40">
        <f t="shared" si="0"/>
        <v>0.43073047858942065</v>
      </c>
      <c r="L18" s="40">
        <f t="shared" si="0"/>
        <v>0.61130742049469966</v>
      </c>
      <c r="M18" s="55">
        <f t="shared" si="0"/>
        <v>0.34935094511500797</v>
      </c>
    </row>
    <row r="19" spans="1:16" ht="14.25" customHeight="1" x14ac:dyDescent="0.3">
      <c r="A19" s="4" t="s">
        <v>9</v>
      </c>
      <c r="B19" s="42">
        <v>8330</v>
      </c>
      <c r="C19" s="42">
        <v>918</v>
      </c>
      <c r="D19" s="42">
        <v>344</v>
      </c>
      <c r="E19" s="43">
        <f t="shared" si="1"/>
        <v>9592</v>
      </c>
      <c r="F19" s="42">
        <v>2668</v>
      </c>
      <c r="G19" s="42">
        <v>426</v>
      </c>
      <c r="H19" s="42">
        <v>209</v>
      </c>
      <c r="I19" s="43">
        <f t="shared" si="2"/>
        <v>3303</v>
      </c>
      <c r="J19" s="40">
        <f t="shared" si="0"/>
        <v>0.32028811524609846</v>
      </c>
      <c r="K19" s="40">
        <f t="shared" si="0"/>
        <v>0.46405228758169936</v>
      </c>
      <c r="L19" s="40">
        <f t="shared" si="0"/>
        <v>0.60755813953488369</v>
      </c>
      <c r="M19" s="55">
        <f t="shared" si="0"/>
        <v>0.34434945788156796</v>
      </c>
    </row>
    <row r="20" spans="1:16" ht="14.25" customHeight="1" x14ac:dyDescent="0.3">
      <c r="A20" s="4" t="s">
        <v>10</v>
      </c>
      <c r="B20" s="42">
        <v>8768</v>
      </c>
      <c r="C20" s="42">
        <v>769</v>
      </c>
      <c r="D20" s="42">
        <v>309</v>
      </c>
      <c r="E20" s="43">
        <f t="shared" si="1"/>
        <v>9846</v>
      </c>
      <c r="F20" s="42">
        <v>2684</v>
      </c>
      <c r="G20" s="42">
        <v>341</v>
      </c>
      <c r="H20" s="42">
        <v>166</v>
      </c>
      <c r="I20" s="43">
        <f t="shared" si="2"/>
        <v>3191</v>
      </c>
      <c r="J20" s="40">
        <f t="shared" si="0"/>
        <v>0.30611313868613138</v>
      </c>
      <c r="K20" s="40">
        <f t="shared" si="0"/>
        <v>0.44343302990897271</v>
      </c>
      <c r="L20" s="40">
        <f t="shared" si="0"/>
        <v>0.53721682847896435</v>
      </c>
      <c r="M20" s="55">
        <f t="shared" si="0"/>
        <v>0.32409100142189723</v>
      </c>
    </row>
    <row r="21" spans="1:16" ht="14.25" customHeight="1" x14ac:dyDescent="0.3">
      <c r="A21" s="4" t="s">
        <v>11</v>
      </c>
      <c r="B21" s="42">
        <v>9283</v>
      </c>
      <c r="C21" s="42">
        <v>684</v>
      </c>
      <c r="D21" s="42">
        <v>314</v>
      </c>
      <c r="E21" s="43">
        <f t="shared" si="1"/>
        <v>10281</v>
      </c>
      <c r="F21" s="42">
        <v>2859</v>
      </c>
      <c r="G21" s="42">
        <v>297</v>
      </c>
      <c r="H21" s="42">
        <v>179</v>
      </c>
      <c r="I21" s="43">
        <f t="shared" si="2"/>
        <v>3335</v>
      </c>
      <c r="J21" s="40">
        <f t="shared" si="0"/>
        <v>0.30798233329742541</v>
      </c>
      <c r="K21" s="40">
        <f t="shared" si="0"/>
        <v>0.43421052631578949</v>
      </c>
      <c r="L21" s="40">
        <f t="shared" si="0"/>
        <v>0.57006369426751591</v>
      </c>
      <c r="M21" s="55">
        <f t="shared" si="0"/>
        <v>0.32438478747203581</v>
      </c>
    </row>
    <row r="22" spans="1:16" ht="14.25" customHeight="1" x14ac:dyDescent="0.3">
      <c r="A22" s="4" t="s">
        <v>12</v>
      </c>
      <c r="B22" s="42">
        <v>10508</v>
      </c>
      <c r="C22" s="42">
        <v>690</v>
      </c>
      <c r="D22" s="42">
        <v>295</v>
      </c>
      <c r="E22" s="43">
        <f t="shared" si="1"/>
        <v>11493</v>
      </c>
      <c r="F22" s="42">
        <v>3312</v>
      </c>
      <c r="G22" s="42">
        <v>280</v>
      </c>
      <c r="H22" s="42">
        <v>165</v>
      </c>
      <c r="I22" s="43">
        <f t="shared" si="2"/>
        <v>3757</v>
      </c>
      <c r="J22" s="40">
        <f t="shared" si="0"/>
        <v>0.3151884278644842</v>
      </c>
      <c r="K22" s="40">
        <f t="shared" si="0"/>
        <v>0.40579710144927539</v>
      </c>
      <c r="L22" s="40">
        <f t="shared" si="0"/>
        <v>0.55932203389830504</v>
      </c>
      <c r="M22" s="55">
        <f t="shared" si="0"/>
        <v>0.32689463151483511</v>
      </c>
    </row>
    <row r="23" spans="1:16" ht="14.25" customHeight="1" x14ac:dyDescent="0.3">
      <c r="A23" s="4" t="s">
        <v>13</v>
      </c>
      <c r="B23" s="42">
        <v>9865</v>
      </c>
      <c r="C23" s="42">
        <v>580</v>
      </c>
      <c r="D23" s="42">
        <v>293</v>
      </c>
      <c r="E23" s="43">
        <f t="shared" si="1"/>
        <v>10738</v>
      </c>
      <c r="F23" s="42">
        <v>3012</v>
      </c>
      <c r="G23" s="42">
        <v>254</v>
      </c>
      <c r="H23" s="42">
        <v>132</v>
      </c>
      <c r="I23" s="43">
        <f t="shared" si="2"/>
        <v>3398</v>
      </c>
      <c r="J23" s="40">
        <f t="shared" si="0"/>
        <v>0.30532184490623415</v>
      </c>
      <c r="K23" s="40">
        <f t="shared" si="0"/>
        <v>0.43793103448275861</v>
      </c>
      <c r="L23" s="40">
        <f t="shared" si="0"/>
        <v>0.45051194539249145</v>
      </c>
      <c r="M23" s="55">
        <f t="shared" si="0"/>
        <v>0.31644626559880795</v>
      </c>
    </row>
    <row r="24" spans="1:16" ht="14.25" customHeight="1" x14ac:dyDescent="0.3">
      <c r="A24" s="4" t="s">
        <v>14</v>
      </c>
      <c r="B24" s="42">
        <v>9556</v>
      </c>
      <c r="C24" s="42">
        <v>496</v>
      </c>
      <c r="D24" s="42">
        <v>211</v>
      </c>
      <c r="E24" s="43">
        <f t="shared" si="1"/>
        <v>10263</v>
      </c>
      <c r="F24" s="42">
        <v>2730</v>
      </c>
      <c r="G24" s="42">
        <v>207</v>
      </c>
      <c r="H24" s="42">
        <v>97</v>
      </c>
      <c r="I24" s="43">
        <f t="shared" si="2"/>
        <v>3034</v>
      </c>
      <c r="J24" s="40">
        <f t="shared" si="0"/>
        <v>0.28568438677270824</v>
      </c>
      <c r="K24" s="40">
        <f t="shared" si="0"/>
        <v>0.41733870967741937</v>
      </c>
      <c r="L24" s="40">
        <f t="shared" si="0"/>
        <v>0.45971563981042651</v>
      </c>
      <c r="M24" s="55">
        <f t="shared" si="0"/>
        <v>0.29562506089837282</v>
      </c>
    </row>
    <row r="25" spans="1:16" ht="14.25" customHeight="1" x14ac:dyDescent="0.3">
      <c r="A25" s="4" t="s">
        <v>15</v>
      </c>
      <c r="B25" s="42">
        <v>12492</v>
      </c>
      <c r="C25" s="42">
        <v>616</v>
      </c>
      <c r="D25" s="42">
        <v>246</v>
      </c>
      <c r="E25" s="43">
        <f t="shared" si="1"/>
        <v>13354</v>
      </c>
      <c r="F25" s="42">
        <v>2907</v>
      </c>
      <c r="G25" s="42">
        <v>271</v>
      </c>
      <c r="H25" s="42">
        <v>114</v>
      </c>
      <c r="I25" s="43">
        <f t="shared" si="2"/>
        <v>3292</v>
      </c>
      <c r="J25" s="40">
        <f t="shared" si="0"/>
        <v>0.23270893371757925</v>
      </c>
      <c r="K25" s="40">
        <f t="shared" si="0"/>
        <v>0.43993506493506496</v>
      </c>
      <c r="L25" s="40">
        <f t="shared" si="0"/>
        <v>0.46341463414634149</v>
      </c>
      <c r="M25" s="55">
        <f t="shared" si="0"/>
        <v>0.24651789725924816</v>
      </c>
    </row>
    <row r="26" spans="1:16" ht="14.25" customHeight="1" x14ac:dyDescent="0.3">
      <c r="A26" s="4" t="s">
        <v>640</v>
      </c>
      <c r="B26" s="42">
        <v>8720</v>
      </c>
      <c r="C26" s="42">
        <v>305</v>
      </c>
      <c r="D26" s="42">
        <v>87</v>
      </c>
      <c r="E26" s="43">
        <f t="shared" si="1"/>
        <v>9112</v>
      </c>
      <c r="F26" s="42">
        <v>2124</v>
      </c>
      <c r="G26" s="42">
        <v>113</v>
      </c>
      <c r="H26" s="42">
        <v>46</v>
      </c>
      <c r="I26" s="43">
        <f t="shared" si="2"/>
        <v>2283</v>
      </c>
      <c r="J26" s="40">
        <f t="shared" si="0"/>
        <v>0.24357798165137615</v>
      </c>
      <c r="K26" s="40">
        <f t="shared" si="0"/>
        <v>0.37049180327868853</v>
      </c>
      <c r="L26" s="40">
        <f t="shared" si="0"/>
        <v>0.52873563218390807</v>
      </c>
      <c r="M26" s="55">
        <f t="shared" si="0"/>
        <v>0.25054872695346797</v>
      </c>
      <c r="P26" s="25"/>
    </row>
    <row r="27" spans="1:16" ht="13.5" customHeight="1" x14ac:dyDescent="0.3">
      <c r="A27" s="4" t="s">
        <v>646</v>
      </c>
      <c r="B27" s="42">
        <v>8314</v>
      </c>
      <c r="C27" s="42">
        <v>409</v>
      </c>
      <c r="D27" s="42">
        <v>227</v>
      </c>
      <c r="E27" s="43">
        <f t="shared" si="1"/>
        <v>8950</v>
      </c>
      <c r="F27" s="42">
        <v>2316</v>
      </c>
      <c r="G27" s="42">
        <v>152</v>
      </c>
      <c r="H27" s="42">
        <v>128</v>
      </c>
      <c r="I27" s="43">
        <f t="shared" si="2"/>
        <v>2596</v>
      </c>
      <c r="J27" s="40">
        <f t="shared" si="0"/>
        <v>0.27856627375511184</v>
      </c>
      <c r="K27" s="40">
        <f t="shared" si="0"/>
        <v>0.37163814180929094</v>
      </c>
      <c r="L27" s="40">
        <f t="shared" si="0"/>
        <v>0.56387665198237891</v>
      </c>
      <c r="M27" s="55">
        <f t="shared" si="0"/>
        <v>0.29005586592178773</v>
      </c>
    </row>
    <row r="28" spans="1:16" ht="13.5" customHeight="1" x14ac:dyDescent="0.3">
      <c r="A28" s="4" t="s">
        <v>682</v>
      </c>
      <c r="B28" s="42">
        <v>8369</v>
      </c>
      <c r="C28" s="42">
        <v>544</v>
      </c>
      <c r="D28" s="42">
        <v>249</v>
      </c>
      <c r="E28" s="43">
        <f>SUM(B28:D28)</f>
        <v>9162</v>
      </c>
      <c r="F28" s="42">
        <v>2231</v>
      </c>
      <c r="G28" s="42">
        <v>252</v>
      </c>
      <c r="H28" s="42">
        <v>157</v>
      </c>
      <c r="I28" s="43">
        <f>SUM(F28:H28)</f>
        <v>2640</v>
      </c>
      <c r="J28" s="40">
        <f t="shared" si="0"/>
        <v>0.26657904170151753</v>
      </c>
      <c r="K28" s="40">
        <f t="shared" si="0"/>
        <v>0.46323529411764708</v>
      </c>
      <c r="L28" s="40">
        <f t="shared" si="0"/>
        <v>0.63052208835341361</v>
      </c>
      <c r="M28" s="55">
        <f t="shared" si="0"/>
        <v>0.28814669286182054</v>
      </c>
    </row>
    <row r="29" spans="1:16" x14ac:dyDescent="0.3">
      <c r="A29" s="4" t="s">
        <v>702</v>
      </c>
      <c r="B29" s="42">
        <v>8910</v>
      </c>
      <c r="C29" s="42">
        <v>540</v>
      </c>
      <c r="D29" s="42">
        <v>226</v>
      </c>
      <c r="E29" s="43">
        <f>SUM(B29:D29)</f>
        <v>9676</v>
      </c>
      <c r="F29" s="42">
        <v>2361</v>
      </c>
      <c r="G29" s="42">
        <v>239</v>
      </c>
      <c r="H29" s="42">
        <v>123</v>
      </c>
      <c r="I29" s="43">
        <f>SUM(F29:H29)</f>
        <v>2723</v>
      </c>
      <c r="J29" s="40">
        <f>F29/B29</f>
        <v>0.26498316498316499</v>
      </c>
      <c r="K29" s="40">
        <f>G29/C29</f>
        <v>0.44259259259259259</v>
      </c>
      <c r="L29" s="40">
        <f>H29/D29</f>
        <v>0.54424778761061943</v>
      </c>
      <c r="M29" s="55">
        <f>I29/E29</f>
        <v>0.28141794129805703</v>
      </c>
    </row>
    <row r="30" spans="1:16" x14ac:dyDescent="0.3">
      <c r="C30" s="4" t="s">
        <v>35</v>
      </c>
    </row>
    <row r="73" spans="2:2" x14ac:dyDescent="0.3">
      <c r="B73" s="4" t="s">
        <v>35</v>
      </c>
    </row>
    <row r="74" spans="2:2" x14ac:dyDescent="0.3">
      <c r="B74" s="4" t="s">
        <v>35</v>
      </c>
    </row>
    <row r="77" spans="2:2" x14ac:dyDescent="0.3">
      <c r="B77" s="4" t="s">
        <v>35</v>
      </c>
    </row>
    <row r="83" spans="2:2" x14ac:dyDescent="0.3">
      <c r="B83" s="4" t="s">
        <v>35</v>
      </c>
    </row>
    <row r="90" spans="2:2" x14ac:dyDescent="0.3">
      <c r="B90" s="4" t="s">
        <v>35</v>
      </c>
    </row>
  </sheetData>
  <hyperlinks>
    <hyperlink ref="D8" r:id="rId1" xr:uid="{6D8ECFF8-3399-4B4D-9B8B-719AD3731398}"/>
  </hyperlinks>
  <pageMargins left="0.7" right="0.7" top="0.75" bottom="0.75" header="0.3" footer="0.3"/>
  <pageSetup paperSize="9" scale="37" orientation="landscape"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0F4A2-0AF8-4528-B26E-7663498E954C}">
  <sheetPr>
    <tabColor rgb="FF008080"/>
    <pageSetUpPr fitToPage="1"/>
  </sheetPr>
  <dimension ref="A1:N123"/>
  <sheetViews>
    <sheetView showGridLines="0" topLeftCell="A55" workbookViewId="0">
      <selection activeCell="D79" sqref="D79"/>
    </sheetView>
  </sheetViews>
  <sheetFormatPr defaultColWidth="8.78515625" defaultRowHeight="13" x14ac:dyDescent="0.3"/>
  <cols>
    <col min="1" max="2" width="8.78515625" style="4"/>
    <col min="3" max="14" width="11.5" style="4" customWidth="1"/>
    <col min="15" max="16384" width="8.78515625" style="4"/>
  </cols>
  <sheetData>
    <row r="1" spans="1:14" ht="15.5" x14ac:dyDescent="0.3">
      <c r="A1" s="1" t="s">
        <v>539</v>
      </c>
      <c r="B1" s="2" t="s">
        <v>540</v>
      </c>
      <c r="C1" s="3"/>
      <c r="D1" s="3"/>
      <c r="E1" s="3"/>
      <c r="F1" s="3"/>
      <c r="G1" s="3"/>
      <c r="H1" s="3"/>
      <c r="I1" s="3"/>
      <c r="J1" s="3"/>
      <c r="K1" s="3"/>
      <c r="L1" s="3"/>
      <c r="M1" s="3"/>
      <c r="N1" s="3"/>
    </row>
    <row r="2" spans="1:14" x14ac:dyDescent="0.3">
      <c r="A2" s="5" t="s">
        <v>28</v>
      </c>
      <c r="B2" s="6" t="s">
        <v>703</v>
      </c>
    </row>
    <row r="3" spans="1:14" x14ac:dyDescent="0.3">
      <c r="A3" s="5"/>
      <c r="B3" s="6"/>
    </row>
    <row r="4" spans="1:14" x14ac:dyDescent="0.3">
      <c r="A4" s="4" t="s">
        <v>74</v>
      </c>
    </row>
    <row r="5" spans="1:14" x14ac:dyDescent="0.3">
      <c r="A5" s="4" t="s">
        <v>75</v>
      </c>
    </row>
    <row r="6" spans="1:14" x14ac:dyDescent="0.3">
      <c r="A6" s="4" t="s">
        <v>40</v>
      </c>
    </row>
    <row r="8" spans="1:14" x14ac:dyDescent="0.3">
      <c r="A8" s="4" t="s">
        <v>51</v>
      </c>
      <c r="E8" s="9" t="s">
        <v>52</v>
      </c>
    </row>
    <row r="9" spans="1:14" x14ac:dyDescent="0.3">
      <c r="A9" s="4" t="s">
        <v>45</v>
      </c>
    </row>
    <row r="10" spans="1:14" x14ac:dyDescent="0.3">
      <c r="A10" s="4" t="s">
        <v>25</v>
      </c>
    </row>
    <row r="12" spans="1:14" x14ac:dyDescent="0.3">
      <c r="A12" s="4" t="s">
        <v>26</v>
      </c>
      <c r="B12" s="10">
        <v>45566</v>
      </c>
    </row>
    <row r="13" spans="1:14" x14ac:dyDescent="0.3">
      <c r="A13" s="4" t="s">
        <v>27</v>
      </c>
      <c r="B13" s="10">
        <v>45658</v>
      </c>
    </row>
    <row r="14" spans="1:14" ht="13.9" customHeight="1" x14ac:dyDescent="0.3"/>
    <row r="15" spans="1:14" ht="39" x14ac:dyDescent="0.3">
      <c r="A15" s="21" t="s">
        <v>482</v>
      </c>
      <c r="B15" s="21" t="s">
        <v>483</v>
      </c>
      <c r="C15" s="7" t="s">
        <v>525</v>
      </c>
      <c r="D15" s="7" t="s">
        <v>526</v>
      </c>
      <c r="E15" s="7" t="s">
        <v>527</v>
      </c>
      <c r="F15" s="81" t="s">
        <v>528</v>
      </c>
      <c r="G15" s="7" t="s">
        <v>529</v>
      </c>
      <c r="H15" s="7" t="s">
        <v>530</v>
      </c>
      <c r="I15" s="7" t="s">
        <v>531</v>
      </c>
      <c r="J15" s="81" t="s">
        <v>532</v>
      </c>
      <c r="K15" s="7" t="s">
        <v>533</v>
      </c>
      <c r="L15" s="7" t="s">
        <v>534</v>
      </c>
      <c r="M15" s="7" t="s">
        <v>535</v>
      </c>
      <c r="N15" s="81" t="s">
        <v>536</v>
      </c>
    </row>
    <row r="16" spans="1:14" ht="14.25" customHeight="1" x14ac:dyDescent="0.3">
      <c r="A16" s="4" t="s">
        <v>16</v>
      </c>
      <c r="B16" s="8">
        <v>2010</v>
      </c>
      <c r="C16" s="42">
        <v>1597</v>
      </c>
      <c r="D16" s="42">
        <v>265</v>
      </c>
      <c r="E16" s="42">
        <v>91</v>
      </c>
      <c r="F16" s="43">
        <f>SUM(C16:E16)</f>
        <v>1953</v>
      </c>
      <c r="G16" s="42">
        <v>502</v>
      </c>
      <c r="H16" s="42">
        <v>105</v>
      </c>
      <c r="I16" s="42">
        <v>44</v>
      </c>
      <c r="J16" s="43">
        <f>SUM(G16:I16)</f>
        <v>651</v>
      </c>
      <c r="K16" s="40">
        <f t="shared" ref="K16:N62" si="0">G16/C16</f>
        <v>0.31433938634940511</v>
      </c>
      <c r="L16" s="40">
        <f t="shared" si="0"/>
        <v>0.39622641509433965</v>
      </c>
      <c r="M16" s="40">
        <f t="shared" si="0"/>
        <v>0.48351648351648352</v>
      </c>
      <c r="N16" s="55">
        <f t="shared" si="0"/>
        <v>0.33333333333333331</v>
      </c>
    </row>
    <row r="17" spans="1:14" ht="14.25" customHeight="1" x14ac:dyDescent="0.3">
      <c r="A17" s="4" t="s">
        <v>17</v>
      </c>
      <c r="B17" s="8">
        <v>2010</v>
      </c>
      <c r="C17" s="42">
        <v>2517</v>
      </c>
      <c r="D17" s="42">
        <v>249</v>
      </c>
      <c r="E17" s="42">
        <v>92</v>
      </c>
      <c r="F17" s="43">
        <f t="shared" ref="F17:F62" si="1">SUM(C17:E17)</f>
        <v>2858</v>
      </c>
      <c r="G17" s="42">
        <v>767</v>
      </c>
      <c r="H17" s="42">
        <v>93</v>
      </c>
      <c r="I17" s="42">
        <v>44</v>
      </c>
      <c r="J17" s="43">
        <f t="shared" ref="J17:J62" si="2">SUM(G17:I17)</f>
        <v>904</v>
      </c>
      <c r="K17" s="40">
        <f t="shared" si="0"/>
        <v>0.30472785061581248</v>
      </c>
      <c r="L17" s="40">
        <f t="shared" si="0"/>
        <v>0.37349397590361444</v>
      </c>
      <c r="M17" s="40">
        <f t="shared" si="0"/>
        <v>0.47826086956521741</v>
      </c>
      <c r="N17" s="55">
        <f t="shared" si="0"/>
        <v>0.31630510846745974</v>
      </c>
    </row>
    <row r="18" spans="1:14" ht="14.25" customHeight="1" x14ac:dyDescent="0.3">
      <c r="A18" s="4" t="s">
        <v>18</v>
      </c>
      <c r="B18" s="8">
        <v>2010</v>
      </c>
      <c r="C18" s="42">
        <v>2794</v>
      </c>
      <c r="D18" s="42">
        <v>265</v>
      </c>
      <c r="E18" s="42">
        <v>77</v>
      </c>
      <c r="F18" s="43">
        <f t="shared" si="1"/>
        <v>3136</v>
      </c>
      <c r="G18" s="42">
        <v>840</v>
      </c>
      <c r="H18" s="42">
        <v>106</v>
      </c>
      <c r="I18" s="42">
        <v>38</v>
      </c>
      <c r="J18" s="43">
        <f t="shared" si="2"/>
        <v>984</v>
      </c>
      <c r="K18" s="40">
        <f t="shared" si="0"/>
        <v>0.30064423765211168</v>
      </c>
      <c r="L18" s="40">
        <f t="shared" si="0"/>
        <v>0.4</v>
      </c>
      <c r="M18" s="40">
        <f t="shared" si="0"/>
        <v>0.4935064935064935</v>
      </c>
      <c r="N18" s="55">
        <f t="shared" si="0"/>
        <v>0.31377551020408162</v>
      </c>
    </row>
    <row r="19" spans="1:14" ht="14.25" customHeight="1" x14ac:dyDescent="0.3">
      <c r="A19" s="4" t="s">
        <v>19</v>
      </c>
      <c r="B19" s="8">
        <v>2011</v>
      </c>
      <c r="C19" s="42">
        <v>2468</v>
      </c>
      <c r="D19" s="42">
        <v>377</v>
      </c>
      <c r="E19" s="42">
        <v>100</v>
      </c>
      <c r="F19" s="43">
        <f t="shared" si="1"/>
        <v>2945</v>
      </c>
      <c r="G19" s="42">
        <v>718</v>
      </c>
      <c r="H19" s="42">
        <v>158</v>
      </c>
      <c r="I19" s="42">
        <v>50</v>
      </c>
      <c r="J19" s="43">
        <f t="shared" si="2"/>
        <v>926</v>
      </c>
      <c r="K19" s="40">
        <f t="shared" si="0"/>
        <v>0.29092382495948138</v>
      </c>
      <c r="L19" s="40">
        <f t="shared" si="0"/>
        <v>0.41909814323607425</v>
      </c>
      <c r="M19" s="40">
        <f t="shared" si="0"/>
        <v>0.5</v>
      </c>
      <c r="N19" s="55">
        <f t="shared" si="0"/>
        <v>0.31443123938879458</v>
      </c>
    </row>
    <row r="20" spans="1:14" ht="14.25" customHeight="1" x14ac:dyDescent="0.3">
      <c r="A20" s="4" t="s">
        <v>16</v>
      </c>
      <c r="B20" s="8">
        <v>2011</v>
      </c>
      <c r="C20" s="42">
        <v>1857</v>
      </c>
      <c r="D20" s="42">
        <v>307</v>
      </c>
      <c r="E20" s="42">
        <v>86</v>
      </c>
      <c r="F20" s="43">
        <f t="shared" si="1"/>
        <v>2250</v>
      </c>
      <c r="G20" s="42">
        <v>574</v>
      </c>
      <c r="H20" s="42">
        <v>120</v>
      </c>
      <c r="I20" s="42">
        <v>45</v>
      </c>
      <c r="J20" s="43">
        <f t="shared" si="2"/>
        <v>739</v>
      </c>
      <c r="K20" s="40">
        <f t="shared" si="0"/>
        <v>0.30910070005385032</v>
      </c>
      <c r="L20" s="40">
        <f t="shared" si="0"/>
        <v>0.39087947882736157</v>
      </c>
      <c r="M20" s="40">
        <f t="shared" si="0"/>
        <v>0.52325581395348841</v>
      </c>
      <c r="N20" s="55">
        <f t="shared" si="0"/>
        <v>0.32844444444444443</v>
      </c>
    </row>
    <row r="21" spans="1:14" ht="14.25" customHeight="1" x14ac:dyDescent="0.3">
      <c r="A21" s="4" t="s">
        <v>17</v>
      </c>
      <c r="B21" s="8">
        <v>2011</v>
      </c>
      <c r="C21" s="42">
        <v>1972</v>
      </c>
      <c r="D21" s="42">
        <v>241</v>
      </c>
      <c r="E21" s="42">
        <v>81</v>
      </c>
      <c r="F21" s="43">
        <f t="shared" si="1"/>
        <v>2294</v>
      </c>
      <c r="G21" s="42">
        <v>649</v>
      </c>
      <c r="H21" s="42">
        <v>116</v>
      </c>
      <c r="I21" s="42">
        <v>45</v>
      </c>
      <c r="J21" s="43">
        <f t="shared" si="2"/>
        <v>810</v>
      </c>
      <c r="K21" s="40">
        <f t="shared" si="0"/>
        <v>0.3291075050709939</v>
      </c>
      <c r="L21" s="40">
        <f t="shared" si="0"/>
        <v>0.48132780082987553</v>
      </c>
      <c r="M21" s="40">
        <f t="shared" si="0"/>
        <v>0.55555555555555558</v>
      </c>
      <c r="N21" s="55">
        <f t="shared" si="0"/>
        <v>0.35309503051438534</v>
      </c>
    </row>
    <row r="22" spans="1:14" ht="14.25" customHeight="1" x14ac:dyDescent="0.3">
      <c r="A22" s="4" t="s">
        <v>18</v>
      </c>
      <c r="B22" s="8">
        <v>2011</v>
      </c>
      <c r="C22" s="42">
        <v>2340</v>
      </c>
      <c r="D22" s="42">
        <v>253</v>
      </c>
      <c r="E22" s="42">
        <v>57</v>
      </c>
      <c r="F22" s="43">
        <f t="shared" si="1"/>
        <v>2650</v>
      </c>
      <c r="G22" s="42">
        <v>792</v>
      </c>
      <c r="H22" s="42">
        <v>105</v>
      </c>
      <c r="I22" s="42">
        <v>29</v>
      </c>
      <c r="J22" s="43">
        <f t="shared" si="2"/>
        <v>926</v>
      </c>
      <c r="K22" s="40">
        <f t="shared" si="0"/>
        <v>0.33846153846153848</v>
      </c>
      <c r="L22" s="40">
        <f t="shared" si="0"/>
        <v>0.41501976284584979</v>
      </c>
      <c r="M22" s="40">
        <f t="shared" si="0"/>
        <v>0.50877192982456143</v>
      </c>
      <c r="N22" s="55">
        <f t="shared" si="0"/>
        <v>0.34943396226415097</v>
      </c>
    </row>
    <row r="23" spans="1:14" ht="14.25" customHeight="1" x14ac:dyDescent="0.3">
      <c r="A23" s="4" t="s">
        <v>19</v>
      </c>
      <c r="B23" s="8">
        <v>2012</v>
      </c>
      <c r="C23" s="42">
        <v>1983</v>
      </c>
      <c r="D23" s="42">
        <v>244</v>
      </c>
      <c r="E23" s="42">
        <v>94</v>
      </c>
      <c r="F23" s="43">
        <f t="shared" si="1"/>
        <v>2321</v>
      </c>
      <c r="G23" s="42">
        <v>631</v>
      </c>
      <c r="H23" s="42">
        <v>111</v>
      </c>
      <c r="I23" s="42">
        <v>53</v>
      </c>
      <c r="J23" s="43">
        <f t="shared" si="2"/>
        <v>795</v>
      </c>
      <c r="K23" s="40">
        <f t="shared" si="0"/>
        <v>0.31820474029248613</v>
      </c>
      <c r="L23" s="40">
        <f t="shared" si="0"/>
        <v>0.45491803278688525</v>
      </c>
      <c r="M23" s="40">
        <f t="shared" si="0"/>
        <v>0.56382978723404253</v>
      </c>
      <c r="N23" s="55">
        <f t="shared" si="0"/>
        <v>0.34252477380439467</v>
      </c>
    </row>
    <row r="24" spans="1:14" ht="14.25" customHeight="1" x14ac:dyDescent="0.3">
      <c r="A24" s="4" t="s">
        <v>16</v>
      </c>
      <c r="B24" s="8">
        <v>2012</v>
      </c>
      <c r="C24" s="42">
        <v>1435</v>
      </c>
      <c r="D24" s="42">
        <v>144</v>
      </c>
      <c r="E24" s="42">
        <v>75</v>
      </c>
      <c r="F24" s="43">
        <f t="shared" si="1"/>
        <v>1654</v>
      </c>
      <c r="G24" s="42">
        <v>471</v>
      </c>
      <c r="H24" s="42">
        <v>63</v>
      </c>
      <c r="I24" s="42">
        <v>43</v>
      </c>
      <c r="J24" s="43">
        <f t="shared" si="2"/>
        <v>577</v>
      </c>
      <c r="K24" s="40">
        <f t="shared" si="0"/>
        <v>0.32822299651567943</v>
      </c>
      <c r="L24" s="40">
        <f t="shared" si="0"/>
        <v>0.4375</v>
      </c>
      <c r="M24" s="40">
        <f t="shared" si="0"/>
        <v>0.57333333333333336</v>
      </c>
      <c r="N24" s="55">
        <f t="shared" si="0"/>
        <v>0.34885126964933494</v>
      </c>
    </row>
    <row r="25" spans="1:14" ht="14.25" customHeight="1" x14ac:dyDescent="0.3">
      <c r="A25" s="4" t="s">
        <v>17</v>
      </c>
      <c r="B25" s="8">
        <v>2012</v>
      </c>
      <c r="C25" s="42">
        <v>2058</v>
      </c>
      <c r="D25" s="42">
        <v>240</v>
      </c>
      <c r="E25" s="42">
        <v>64</v>
      </c>
      <c r="F25" s="43">
        <f t="shared" si="1"/>
        <v>2362</v>
      </c>
      <c r="G25" s="42">
        <v>640</v>
      </c>
      <c r="H25" s="42">
        <v>99</v>
      </c>
      <c r="I25" s="42">
        <v>40</v>
      </c>
      <c r="J25" s="43">
        <f t="shared" si="2"/>
        <v>779</v>
      </c>
      <c r="K25" s="40">
        <f t="shared" si="0"/>
        <v>0.31098153547133139</v>
      </c>
      <c r="L25" s="40">
        <f t="shared" si="0"/>
        <v>0.41249999999999998</v>
      </c>
      <c r="M25" s="40">
        <f t="shared" si="0"/>
        <v>0.625</v>
      </c>
      <c r="N25" s="55">
        <f t="shared" si="0"/>
        <v>0.32980524978831499</v>
      </c>
    </row>
    <row r="26" spans="1:14" ht="14.25" customHeight="1" x14ac:dyDescent="0.3">
      <c r="A26" s="4" t="s">
        <v>18</v>
      </c>
      <c r="B26" s="8">
        <v>2012</v>
      </c>
      <c r="C26" s="42">
        <v>1982</v>
      </c>
      <c r="D26" s="42">
        <v>197</v>
      </c>
      <c r="E26" s="42">
        <v>70</v>
      </c>
      <c r="F26" s="43">
        <f t="shared" si="1"/>
        <v>2249</v>
      </c>
      <c r="G26" s="42">
        <v>681</v>
      </c>
      <c r="H26" s="42">
        <v>82</v>
      </c>
      <c r="I26" s="42">
        <v>48</v>
      </c>
      <c r="J26" s="43">
        <f t="shared" si="2"/>
        <v>811</v>
      </c>
      <c r="K26" s="40">
        <f t="shared" si="0"/>
        <v>0.34359233097880926</v>
      </c>
      <c r="L26" s="40">
        <f t="shared" si="0"/>
        <v>0.41624365482233505</v>
      </c>
      <c r="M26" s="40">
        <f t="shared" si="0"/>
        <v>0.68571428571428572</v>
      </c>
      <c r="N26" s="55">
        <f t="shared" si="0"/>
        <v>0.36060471320586929</v>
      </c>
    </row>
    <row r="27" spans="1:14" ht="14.25" customHeight="1" x14ac:dyDescent="0.3">
      <c r="A27" s="4" t="s">
        <v>19</v>
      </c>
      <c r="B27" s="8">
        <v>2013</v>
      </c>
      <c r="C27" s="42">
        <v>2230</v>
      </c>
      <c r="D27" s="42">
        <v>213</v>
      </c>
      <c r="E27" s="42">
        <v>74</v>
      </c>
      <c r="F27" s="43">
        <f t="shared" si="1"/>
        <v>2517</v>
      </c>
      <c r="G27" s="42">
        <v>761</v>
      </c>
      <c r="H27" s="42">
        <v>98</v>
      </c>
      <c r="I27" s="42">
        <v>42</v>
      </c>
      <c r="J27" s="43">
        <f t="shared" si="2"/>
        <v>901</v>
      </c>
      <c r="K27" s="40">
        <f t="shared" si="0"/>
        <v>0.34125560538116589</v>
      </c>
      <c r="L27" s="40">
        <f t="shared" si="0"/>
        <v>0.460093896713615</v>
      </c>
      <c r="M27" s="40">
        <f t="shared" si="0"/>
        <v>0.56756756756756754</v>
      </c>
      <c r="N27" s="55">
        <f t="shared" si="0"/>
        <v>0.35796583234008739</v>
      </c>
    </row>
    <row r="28" spans="1:14" ht="14.25" customHeight="1" x14ac:dyDescent="0.3">
      <c r="A28" s="4" t="s">
        <v>16</v>
      </c>
      <c r="B28" s="8">
        <v>2013</v>
      </c>
      <c r="C28" s="42">
        <v>1751</v>
      </c>
      <c r="D28" s="42">
        <v>212</v>
      </c>
      <c r="E28" s="42">
        <v>60</v>
      </c>
      <c r="F28" s="43">
        <f t="shared" si="1"/>
        <v>2023</v>
      </c>
      <c r="G28" s="42">
        <v>568</v>
      </c>
      <c r="H28" s="42">
        <v>101</v>
      </c>
      <c r="I28" s="42">
        <v>45</v>
      </c>
      <c r="J28" s="43">
        <f t="shared" si="2"/>
        <v>714</v>
      </c>
      <c r="K28" s="40">
        <f t="shared" si="0"/>
        <v>0.32438606510565393</v>
      </c>
      <c r="L28" s="40">
        <f t="shared" si="0"/>
        <v>0.47641509433962265</v>
      </c>
      <c r="M28" s="40">
        <f t="shared" si="0"/>
        <v>0.75</v>
      </c>
      <c r="N28" s="55">
        <f t="shared" si="0"/>
        <v>0.35294117647058826</v>
      </c>
    </row>
    <row r="29" spans="1:14" ht="14.25" customHeight="1" x14ac:dyDescent="0.3">
      <c r="A29" s="4" t="s">
        <v>17</v>
      </c>
      <c r="B29" s="8">
        <v>2013</v>
      </c>
      <c r="C29" s="42">
        <v>1856</v>
      </c>
      <c r="D29" s="42">
        <v>198</v>
      </c>
      <c r="E29" s="42">
        <v>80</v>
      </c>
      <c r="F29" s="43">
        <f t="shared" si="1"/>
        <v>2134</v>
      </c>
      <c r="G29" s="42">
        <v>601</v>
      </c>
      <c r="H29" s="42">
        <v>92</v>
      </c>
      <c r="I29" s="42">
        <v>46</v>
      </c>
      <c r="J29" s="43">
        <f t="shared" si="2"/>
        <v>739</v>
      </c>
      <c r="K29" s="40">
        <f t="shared" si="0"/>
        <v>0.32381465517241381</v>
      </c>
      <c r="L29" s="40">
        <f t="shared" si="0"/>
        <v>0.46464646464646464</v>
      </c>
      <c r="M29" s="40">
        <f t="shared" si="0"/>
        <v>0.57499999999999996</v>
      </c>
      <c r="N29" s="55">
        <f t="shared" si="0"/>
        <v>0.34629803186504216</v>
      </c>
    </row>
    <row r="30" spans="1:14" ht="14.25" customHeight="1" x14ac:dyDescent="0.3">
      <c r="A30" s="4" t="s">
        <v>18</v>
      </c>
      <c r="B30" s="8">
        <v>2013</v>
      </c>
      <c r="C30" s="42">
        <v>2193</v>
      </c>
      <c r="D30" s="42">
        <v>255</v>
      </c>
      <c r="E30" s="42">
        <v>91</v>
      </c>
      <c r="F30" s="43">
        <f t="shared" si="1"/>
        <v>2539</v>
      </c>
      <c r="G30" s="42">
        <v>688</v>
      </c>
      <c r="H30" s="42">
        <v>119</v>
      </c>
      <c r="I30" s="42">
        <v>48</v>
      </c>
      <c r="J30" s="43">
        <f t="shared" si="2"/>
        <v>855</v>
      </c>
      <c r="K30" s="40">
        <f t="shared" si="0"/>
        <v>0.31372549019607843</v>
      </c>
      <c r="L30" s="40">
        <f t="shared" si="0"/>
        <v>0.46666666666666667</v>
      </c>
      <c r="M30" s="40">
        <f t="shared" si="0"/>
        <v>0.52747252747252749</v>
      </c>
      <c r="N30" s="55">
        <f t="shared" si="0"/>
        <v>0.33674675068924775</v>
      </c>
    </row>
    <row r="31" spans="1:14" ht="14.25" customHeight="1" x14ac:dyDescent="0.3">
      <c r="A31" s="4" t="s">
        <v>19</v>
      </c>
      <c r="B31" s="8">
        <v>2014</v>
      </c>
      <c r="C31" s="42">
        <v>2530</v>
      </c>
      <c r="D31" s="42">
        <v>253</v>
      </c>
      <c r="E31" s="42">
        <v>113</v>
      </c>
      <c r="F31" s="43">
        <f t="shared" si="1"/>
        <v>2896</v>
      </c>
      <c r="G31" s="42">
        <v>811</v>
      </c>
      <c r="H31" s="42">
        <v>114</v>
      </c>
      <c r="I31" s="42">
        <v>70</v>
      </c>
      <c r="J31" s="43">
        <f t="shared" si="2"/>
        <v>995</v>
      </c>
      <c r="K31" s="40">
        <f t="shared" si="0"/>
        <v>0.32055335968379445</v>
      </c>
      <c r="L31" s="40">
        <f t="shared" si="0"/>
        <v>0.45059288537549408</v>
      </c>
      <c r="M31" s="40">
        <f t="shared" si="0"/>
        <v>0.61946902654867253</v>
      </c>
      <c r="N31" s="55">
        <f t="shared" si="0"/>
        <v>0.34357734806629836</v>
      </c>
    </row>
    <row r="32" spans="1:14" ht="14.25" customHeight="1" x14ac:dyDescent="0.3">
      <c r="A32" s="4" t="s">
        <v>16</v>
      </c>
      <c r="B32" s="8">
        <v>2014</v>
      </c>
      <c r="C32" s="42">
        <v>2533</v>
      </c>
      <c r="D32" s="42">
        <v>231</v>
      </c>
      <c r="E32" s="42">
        <v>85</v>
      </c>
      <c r="F32" s="43">
        <f t="shared" si="1"/>
        <v>2849</v>
      </c>
      <c r="G32" s="42">
        <v>811</v>
      </c>
      <c r="H32" s="42">
        <v>109</v>
      </c>
      <c r="I32" s="42">
        <v>46</v>
      </c>
      <c r="J32" s="43">
        <f t="shared" si="2"/>
        <v>966</v>
      </c>
      <c r="K32" s="40">
        <f t="shared" si="0"/>
        <v>0.32017370706671933</v>
      </c>
      <c r="L32" s="40">
        <f t="shared" si="0"/>
        <v>0.47186147186147187</v>
      </c>
      <c r="M32" s="40">
        <f t="shared" si="0"/>
        <v>0.54117647058823526</v>
      </c>
      <c r="N32" s="55">
        <f t="shared" si="0"/>
        <v>0.33906633906633904</v>
      </c>
    </row>
    <row r="33" spans="1:14" ht="14.25" customHeight="1" x14ac:dyDescent="0.3">
      <c r="A33" s="4" t="s">
        <v>17</v>
      </c>
      <c r="B33" s="8">
        <v>2014</v>
      </c>
      <c r="C33" s="42">
        <v>2061</v>
      </c>
      <c r="D33" s="42">
        <v>210</v>
      </c>
      <c r="E33" s="42">
        <v>61</v>
      </c>
      <c r="F33" s="43">
        <f t="shared" si="1"/>
        <v>2332</v>
      </c>
      <c r="G33" s="42">
        <v>614</v>
      </c>
      <c r="H33" s="42">
        <v>97</v>
      </c>
      <c r="I33" s="42">
        <v>36</v>
      </c>
      <c r="J33" s="43">
        <f t="shared" si="2"/>
        <v>747</v>
      </c>
      <c r="K33" s="40">
        <f t="shared" si="0"/>
        <v>0.29791363415817562</v>
      </c>
      <c r="L33" s="40">
        <f t="shared" si="0"/>
        <v>0.46190476190476193</v>
      </c>
      <c r="M33" s="40">
        <f t="shared" si="0"/>
        <v>0.5901639344262295</v>
      </c>
      <c r="N33" s="55">
        <f t="shared" si="0"/>
        <v>0.32032590051457976</v>
      </c>
    </row>
    <row r="34" spans="1:14" ht="14.25" customHeight="1" x14ac:dyDescent="0.3">
      <c r="A34" s="4" t="s">
        <v>18</v>
      </c>
      <c r="B34" s="8">
        <v>2014</v>
      </c>
      <c r="C34" s="42">
        <v>1948</v>
      </c>
      <c r="D34" s="42">
        <v>152</v>
      </c>
      <c r="E34" s="42">
        <v>76</v>
      </c>
      <c r="F34" s="43">
        <f t="shared" si="1"/>
        <v>2176</v>
      </c>
      <c r="G34" s="42">
        <v>578</v>
      </c>
      <c r="H34" s="42">
        <v>64</v>
      </c>
      <c r="I34" s="42">
        <v>41</v>
      </c>
      <c r="J34" s="43">
        <f t="shared" si="2"/>
        <v>683</v>
      </c>
      <c r="K34" s="40">
        <f t="shared" si="0"/>
        <v>0.29671457905544146</v>
      </c>
      <c r="L34" s="40">
        <f t="shared" si="0"/>
        <v>0.42105263157894735</v>
      </c>
      <c r="M34" s="40">
        <f t="shared" si="0"/>
        <v>0.53947368421052633</v>
      </c>
      <c r="N34" s="55">
        <f t="shared" si="0"/>
        <v>0.31387867647058826</v>
      </c>
    </row>
    <row r="35" spans="1:14" ht="14.25" customHeight="1" x14ac:dyDescent="0.3">
      <c r="A35" s="4" t="s">
        <v>19</v>
      </c>
      <c r="B35" s="8">
        <v>2015</v>
      </c>
      <c r="C35" s="42">
        <v>2226</v>
      </c>
      <c r="D35" s="42">
        <v>176</v>
      </c>
      <c r="E35" s="42">
        <v>87</v>
      </c>
      <c r="F35" s="43">
        <f t="shared" si="1"/>
        <v>2489</v>
      </c>
      <c r="G35" s="42">
        <v>681</v>
      </c>
      <c r="H35" s="42">
        <v>71</v>
      </c>
      <c r="I35" s="42">
        <v>43</v>
      </c>
      <c r="J35" s="43">
        <f t="shared" si="2"/>
        <v>795</v>
      </c>
      <c r="K35" s="40">
        <f t="shared" si="0"/>
        <v>0.30592991913746631</v>
      </c>
      <c r="L35" s="40">
        <f t="shared" si="0"/>
        <v>0.40340909090909088</v>
      </c>
      <c r="M35" s="40">
        <f t="shared" si="0"/>
        <v>0.4942528735632184</v>
      </c>
      <c r="N35" s="55">
        <f t="shared" si="0"/>
        <v>0.31940538368822818</v>
      </c>
    </row>
    <row r="36" spans="1:14" ht="14.25" customHeight="1" x14ac:dyDescent="0.3">
      <c r="A36" s="4" t="s">
        <v>16</v>
      </c>
      <c r="B36" s="8">
        <v>2015</v>
      </c>
      <c r="C36" s="42">
        <v>1774</v>
      </c>
      <c r="D36" s="42">
        <v>124</v>
      </c>
      <c r="E36" s="42">
        <v>65</v>
      </c>
      <c r="F36" s="43">
        <f t="shared" si="1"/>
        <v>1963</v>
      </c>
      <c r="G36" s="42">
        <v>586</v>
      </c>
      <c r="H36" s="42">
        <v>47</v>
      </c>
      <c r="I36" s="42">
        <v>33</v>
      </c>
      <c r="J36" s="43">
        <f t="shared" si="2"/>
        <v>666</v>
      </c>
      <c r="K36" s="40">
        <f t="shared" si="0"/>
        <v>0.33032694475760993</v>
      </c>
      <c r="L36" s="40">
        <f t="shared" si="0"/>
        <v>0.37903225806451613</v>
      </c>
      <c r="M36" s="40">
        <f t="shared" si="0"/>
        <v>0.50769230769230766</v>
      </c>
      <c r="N36" s="55">
        <f t="shared" si="0"/>
        <v>0.3392766174223128</v>
      </c>
    </row>
    <row r="37" spans="1:14" ht="14.25" customHeight="1" x14ac:dyDescent="0.3">
      <c r="A37" s="4" t="s">
        <v>17</v>
      </c>
      <c r="B37" s="8">
        <v>2015</v>
      </c>
      <c r="C37" s="42">
        <v>2247</v>
      </c>
      <c r="D37" s="42">
        <v>191</v>
      </c>
      <c r="E37" s="42">
        <v>101</v>
      </c>
      <c r="F37" s="43">
        <f t="shared" si="1"/>
        <v>2539</v>
      </c>
      <c r="G37" s="42">
        <v>660</v>
      </c>
      <c r="H37" s="42">
        <v>93</v>
      </c>
      <c r="I37" s="42">
        <v>64</v>
      </c>
      <c r="J37" s="43">
        <f t="shared" si="2"/>
        <v>817</v>
      </c>
      <c r="K37" s="40">
        <f t="shared" si="0"/>
        <v>0.29372496662216291</v>
      </c>
      <c r="L37" s="40">
        <f t="shared" si="0"/>
        <v>0.48691099476439792</v>
      </c>
      <c r="M37" s="40">
        <f t="shared" si="0"/>
        <v>0.63366336633663367</v>
      </c>
      <c r="N37" s="55">
        <f t="shared" si="0"/>
        <v>0.32178022843639226</v>
      </c>
    </row>
    <row r="38" spans="1:14" ht="14.25" customHeight="1" x14ac:dyDescent="0.3">
      <c r="A38" s="4" t="s">
        <v>18</v>
      </c>
      <c r="B38" s="8">
        <v>2015</v>
      </c>
      <c r="C38" s="42">
        <v>2239</v>
      </c>
      <c r="D38" s="42">
        <v>147</v>
      </c>
      <c r="E38" s="42">
        <v>61</v>
      </c>
      <c r="F38" s="43">
        <f t="shared" si="1"/>
        <v>2447</v>
      </c>
      <c r="G38" s="42">
        <v>726</v>
      </c>
      <c r="H38" s="42">
        <v>62</v>
      </c>
      <c r="I38" s="42">
        <v>36</v>
      </c>
      <c r="J38" s="43">
        <f t="shared" si="2"/>
        <v>824</v>
      </c>
      <c r="K38" s="40">
        <f t="shared" si="0"/>
        <v>0.32425189816882538</v>
      </c>
      <c r="L38" s="40">
        <f t="shared" si="0"/>
        <v>0.42176870748299322</v>
      </c>
      <c r="M38" s="40">
        <f t="shared" si="0"/>
        <v>0.5901639344262295</v>
      </c>
      <c r="N38" s="55">
        <f t="shared" si="0"/>
        <v>0.33673886391499797</v>
      </c>
    </row>
    <row r="39" spans="1:14" ht="14.25" customHeight="1" x14ac:dyDescent="0.3">
      <c r="A39" s="4" t="s">
        <v>19</v>
      </c>
      <c r="B39" s="8">
        <v>2016</v>
      </c>
      <c r="C39" s="42">
        <v>3023</v>
      </c>
      <c r="D39" s="42">
        <v>222</v>
      </c>
      <c r="E39" s="42">
        <v>87</v>
      </c>
      <c r="F39" s="43">
        <f t="shared" si="1"/>
        <v>3332</v>
      </c>
      <c r="G39" s="42">
        <v>887</v>
      </c>
      <c r="H39" s="42">
        <v>95</v>
      </c>
      <c r="I39" s="42">
        <v>46</v>
      </c>
      <c r="J39" s="43">
        <f t="shared" si="2"/>
        <v>1028</v>
      </c>
      <c r="K39" s="40">
        <f t="shared" si="0"/>
        <v>0.2934171352960635</v>
      </c>
      <c r="L39" s="40">
        <f t="shared" si="0"/>
        <v>0.42792792792792794</v>
      </c>
      <c r="M39" s="40">
        <f t="shared" si="0"/>
        <v>0.52873563218390807</v>
      </c>
      <c r="N39" s="55">
        <f t="shared" si="0"/>
        <v>0.3085234093637455</v>
      </c>
    </row>
    <row r="40" spans="1:14" ht="14.25" customHeight="1" x14ac:dyDescent="0.3">
      <c r="A40" s="4" t="s">
        <v>16</v>
      </c>
      <c r="B40" s="8">
        <v>2016</v>
      </c>
      <c r="C40" s="42">
        <v>2680</v>
      </c>
      <c r="D40" s="42">
        <v>197</v>
      </c>
      <c r="E40" s="42">
        <v>81</v>
      </c>
      <c r="F40" s="43">
        <f t="shared" si="1"/>
        <v>2958</v>
      </c>
      <c r="G40" s="42">
        <v>822</v>
      </c>
      <c r="H40" s="42">
        <v>88</v>
      </c>
      <c r="I40" s="42">
        <v>45</v>
      </c>
      <c r="J40" s="43">
        <f t="shared" si="2"/>
        <v>955</v>
      </c>
      <c r="K40" s="40">
        <f t="shared" si="0"/>
        <v>0.30671641791044774</v>
      </c>
      <c r="L40" s="40">
        <f t="shared" si="0"/>
        <v>0.4467005076142132</v>
      </c>
      <c r="M40" s="40">
        <f t="shared" si="0"/>
        <v>0.55555555555555558</v>
      </c>
      <c r="N40" s="55">
        <f t="shared" si="0"/>
        <v>0.32285327924273155</v>
      </c>
    </row>
    <row r="41" spans="1:14" ht="14.25" customHeight="1" x14ac:dyDescent="0.3">
      <c r="A41" s="4" t="s">
        <v>17</v>
      </c>
      <c r="B41" s="8">
        <v>2016</v>
      </c>
      <c r="C41" s="42">
        <v>2807</v>
      </c>
      <c r="D41" s="42">
        <v>165</v>
      </c>
      <c r="E41" s="42">
        <v>84</v>
      </c>
      <c r="F41" s="43">
        <f t="shared" si="1"/>
        <v>3056</v>
      </c>
      <c r="G41" s="42">
        <v>885</v>
      </c>
      <c r="H41" s="42">
        <v>58</v>
      </c>
      <c r="I41" s="42">
        <v>50</v>
      </c>
      <c r="J41" s="43">
        <f t="shared" si="2"/>
        <v>993</v>
      </c>
      <c r="K41" s="40">
        <f t="shared" si="0"/>
        <v>0.31528322052012825</v>
      </c>
      <c r="L41" s="40">
        <f t="shared" si="0"/>
        <v>0.3515151515151515</v>
      </c>
      <c r="M41" s="40">
        <f t="shared" si="0"/>
        <v>0.59523809523809523</v>
      </c>
      <c r="N41" s="55">
        <f t="shared" si="0"/>
        <v>0.32493455497382201</v>
      </c>
    </row>
    <row r="42" spans="1:14" ht="14.25" customHeight="1" x14ac:dyDescent="0.3">
      <c r="A42" s="4" t="s">
        <v>18</v>
      </c>
      <c r="B42" s="8">
        <v>2016</v>
      </c>
      <c r="C42" s="42">
        <v>2453</v>
      </c>
      <c r="D42" s="42">
        <v>165</v>
      </c>
      <c r="E42" s="42">
        <v>65</v>
      </c>
      <c r="F42" s="43">
        <f t="shared" si="1"/>
        <v>2683</v>
      </c>
      <c r="G42" s="42">
        <v>802</v>
      </c>
      <c r="H42" s="42">
        <v>63</v>
      </c>
      <c r="I42" s="42">
        <v>35</v>
      </c>
      <c r="J42" s="43">
        <f t="shared" si="2"/>
        <v>900</v>
      </c>
      <c r="K42" s="40">
        <f t="shared" si="0"/>
        <v>0.32694659600489195</v>
      </c>
      <c r="L42" s="40">
        <f t="shared" si="0"/>
        <v>0.38181818181818183</v>
      </c>
      <c r="M42" s="40">
        <f t="shared" si="0"/>
        <v>0.53846153846153844</v>
      </c>
      <c r="N42" s="55">
        <f t="shared" si="0"/>
        <v>0.33544539694371972</v>
      </c>
    </row>
    <row r="43" spans="1:14" ht="14.25" customHeight="1" x14ac:dyDescent="0.3">
      <c r="A43" s="4" t="s">
        <v>19</v>
      </c>
      <c r="B43" s="8">
        <v>2017</v>
      </c>
      <c r="C43" s="42">
        <v>2568</v>
      </c>
      <c r="D43" s="42">
        <v>163</v>
      </c>
      <c r="E43" s="42">
        <v>65</v>
      </c>
      <c r="F43" s="43">
        <f t="shared" si="1"/>
        <v>2796</v>
      </c>
      <c r="G43" s="42">
        <v>803</v>
      </c>
      <c r="H43" s="42">
        <v>71</v>
      </c>
      <c r="I43" s="42">
        <v>35</v>
      </c>
      <c r="J43" s="43">
        <f t="shared" si="2"/>
        <v>909</v>
      </c>
      <c r="K43" s="40">
        <f t="shared" si="0"/>
        <v>0.31269470404984423</v>
      </c>
      <c r="L43" s="40">
        <f t="shared" si="0"/>
        <v>0.43558282208588955</v>
      </c>
      <c r="M43" s="40">
        <f t="shared" si="0"/>
        <v>0.53846153846153844</v>
      </c>
      <c r="N43" s="55">
        <f t="shared" si="0"/>
        <v>0.32510729613733907</v>
      </c>
    </row>
    <row r="44" spans="1:14" ht="14.25" customHeight="1" x14ac:dyDescent="0.3">
      <c r="A44" s="4" t="s">
        <v>16</v>
      </c>
      <c r="B44" s="8">
        <v>2017</v>
      </c>
      <c r="C44" s="42">
        <v>2394</v>
      </c>
      <c r="D44" s="42">
        <v>138</v>
      </c>
      <c r="E44" s="42">
        <v>68</v>
      </c>
      <c r="F44" s="43">
        <f t="shared" si="1"/>
        <v>2600</v>
      </c>
      <c r="G44" s="42">
        <v>701</v>
      </c>
      <c r="H44" s="42">
        <v>56</v>
      </c>
      <c r="I44" s="42">
        <v>35</v>
      </c>
      <c r="J44" s="43">
        <f t="shared" si="2"/>
        <v>792</v>
      </c>
      <c r="K44" s="40">
        <f t="shared" si="0"/>
        <v>0.2928153717627402</v>
      </c>
      <c r="L44" s="40">
        <f t="shared" si="0"/>
        <v>0.40579710144927539</v>
      </c>
      <c r="M44" s="40">
        <f t="shared" si="0"/>
        <v>0.51470588235294112</v>
      </c>
      <c r="N44" s="55">
        <f t="shared" si="0"/>
        <v>0.30461538461538462</v>
      </c>
    </row>
    <row r="45" spans="1:14" ht="14.25" customHeight="1" x14ac:dyDescent="0.3">
      <c r="A45" s="4" t="s">
        <v>17</v>
      </c>
      <c r="B45" s="8">
        <v>2017</v>
      </c>
      <c r="C45" s="42">
        <v>2452</v>
      </c>
      <c r="D45" s="42">
        <v>149</v>
      </c>
      <c r="E45" s="42">
        <v>79</v>
      </c>
      <c r="F45" s="43">
        <f t="shared" si="1"/>
        <v>2680</v>
      </c>
      <c r="G45" s="42">
        <v>732</v>
      </c>
      <c r="H45" s="42">
        <v>61</v>
      </c>
      <c r="I45" s="42">
        <v>41</v>
      </c>
      <c r="J45" s="43">
        <f t="shared" si="2"/>
        <v>834</v>
      </c>
      <c r="K45" s="40">
        <f t="shared" si="0"/>
        <v>0.29853181076672103</v>
      </c>
      <c r="L45" s="40">
        <f t="shared" si="0"/>
        <v>0.40939597315436244</v>
      </c>
      <c r="M45" s="40">
        <f t="shared" si="0"/>
        <v>0.51898734177215189</v>
      </c>
      <c r="N45" s="55">
        <f t="shared" si="0"/>
        <v>0.31119402985074629</v>
      </c>
    </row>
    <row r="46" spans="1:14" ht="14.25" customHeight="1" x14ac:dyDescent="0.3">
      <c r="A46" s="4" t="s">
        <v>18</v>
      </c>
      <c r="B46" s="8">
        <v>2017</v>
      </c>
      <c r="C46" s="42">
        <v>2516</v>
      </c>
      <c r="D46" s="42">
        <v>157</v>
      </c>
      <c r="E46" s="42">
        <v>54</v>
      </c>
      <c r="F46" s="43">
        <f t="shared" si="1"/>
        <v>2727</v>
      </c>
      <c r="G46" s="42">
        <v>768</v>
      </c>
      <c r="H46" s="42">
        <v>72</v>
      </c>
      <c r="I46" s="42">
        <v>23</v>
      </c>
      <c r="J46" s="43">
        <f t="shared" si="2"/>
        <v>863</v>
      </c>
      <c r="K46" s="40">
        <f t="shared" si="0"/>
        <v>0.30524642289348169</v>
      </c>
      <c r="L46" s="40">
        <f t="shared" si="0"/>
        <v>0.45859872611464969</v>
      </c>
      <c r="M46" s="40">
        <f t="shared" si="0"/>
        <v>0.42592592592592593</v>
      </c>
      <c r="N46" s="55">
        <f t="shared" si="0"/>
        <v>0.31646497983131644</v>
      </c>
    </row>
    <row r="47" spans="1:14" ht="14.25" customHeight="1" x14ac:dyDescent="0.3">
      <c r="A47" s="4" t="s">
        <v>19</v>
      </c>
      <c r="B47" s="8">
        <v>2018</v>
      </c>
      <c r="C47" s="42">
        <v>2503</v>
      </c>
      <c r="D47" s="42">
        <v>136</v>
      </c>
      <c r="E47" s="42">
        <v>92</v>
      </c>
      <c r="F47" s="43">
        <f t="shared" si="1"/>
        <v>2731</v>
      </c>
      <c r="G47" s="42">
        <v>811</v>
      </c>
      <c r="H47" s="42">
        <v>65</v>
      </c>
      <c r="I47" s="42">
        <v>33</v>
      </c>
      <c r="J47" s="43">
        <f t="shared" si="2"/>
        <v>909</v>
      </c>
      <c r="K47" s="40">
        <f t="shared" si="0"/>
        <v>0.32401118657610867</v>
      </c>
      <c r="L47" s="40">
        <f t="shared" si="0"/>
        <v>0.47794117647058826</v>
      </c>
      <c r="M47" s="40">
        <f t="shared" si="0"/>
        <v>0.35869565217391303</v>
      </c>
      <c r="N47" s="55">
        <f t="shared" si="0"/>
        <v>0.33284511168070302</v>
      </c>
    </row>
    <row r="48" spans="1:14" ht="14.25" customHeight="1" x14ac:dyDescent="0.3">
      <c r="A48" s="4" t="s">
        <v>16</v>
      </c>
      <c r="B48" s="8">
        <v>2018</v>
      </c>
      <c r="C48" s="42">
        <v>2242</v>
      </c>
      <c r="D48" s="42">
        <v>129</v>
      </c>
      <c r="E48" s="42">
        <v>57</v>
      </c>
      <c r="F48" s="43">
        <f t="shared" si="1"/>
        <v>2428</v>
      </c>
      <c r="G48" s="42">
        <v>679</v>
      </c>
      <c r="H48" s="42">
        <v>62</v>
      </c>
      <c r="I48" s="42">
        <v>29</v>
      </c>
      <c r="J48" s="43">
        <f t="shared" si="2"/>
        <v>770</v>
      </c>
      <c r="K48" s="40">
        <f t="shared" si="0"/>
        <v>0.30285459411239962</v>
      </c>
      <c r="L48" s="40">
        <f t="shared" si="0"/>
        <v>0.48062015503875971</v>
      </c>
      <c r="M48" s="40">
        <f t="shared" si="0"/>
        <v>0.50877192982456143</v>
      </c>
      <c r="N48" s="55">
        <f t="shared" si="0"/>
        <v>0.31713344316309722</v>
      </c>
    </row>
    <row r="49" spans="1:14" ht="14.25" customHeight="1" x14ac:dyDescent="0.3">
      <c r="A49" s="4" t="s">
        <v>17</v>
      </c>
      <c r="B49" s="8">
        <v>2018</v>
      </c>
      <c r="C49" s="42">
        <v>2250</v>
      </c>
      <c r="D49" s="42">
        <v>130</v>
      </c>
      <c r="E49" s="42">
        <v>51</v>
      </c>
      <c r="F49" s="43">
        <f t="shared" si="1"/>
        <v>2431</v>
      </c>
      <c r="G49" s="42">
        <v>683</v>
      </c>
      <c r="H49" s="42">
        <v>63</v>
      </c>
      <c r="I49" s="42">
        <v>23</v>
      </c>
      <c r="J49" s="43">
        <f t="shared" si="2"/>
        <v>769</v>
      </c>
      <c r="K49" s="40">
        <f t="shared" si="0"/>
        <v>0.30355555555555558</v>
      </c>
      <c r="L49" s="40">
        <f t="shared" si="0"/>
        <v>0.48461538461538461</v>
      </c>
      <c r="M49" s="40">
        <f t="shared" si="0"/>
        <v>0.45098039215686275</v>
      </c>
      <c r="N49" s="55">
        <f t="shared" si="0"/>
        <v>0.316330728095434</v>
      </c>
    </row>
    <row r="50" spans="1:14" ht="14.25" customHeight="1" x14ac:dyDescent="0.3">
      <c r="A50" s="4" t="s">
        <v>18</v>
      </c>
      <c r="B50" s="8">
        <v>2018</v>
      </c>
      <c r="C50" s="42">
        <v>2561</v>
      </c>
      <c r="D50" s="42">
        <v>131</v>
      </c>
      <c r="E50" s="42">
        <v>47</v>
      </c>
      <c r="F50" s="43">
        <f t="shared" si="1"/>
        <v>2739</v>
      </c>
      <c r="G50" s="42">
        <v>666</v>
      </c>
      <c r="H50" s="42">
        <v>44</v>
      </c>
      <c r="I50" s="42">
        <v>24</v>
      </c>
      <c r="J50" s="43">
        <f t="shared" si="2"/>
        <v>734</v>
      </c>
      <c r="K50" s="40">
        <f t="shared" si="0"/>
        <v>0.26005466614603673</v>
      </c>
      <c r="L50" s="40">
        <f t="shared" si="0"/>
        <v>0.33587786259541985</v>
      </c>
      <c r="M50" s="40">
        <f t="shared" si="0"/>
        <v>0.51063829787234039</v>
      </c>
      <c r="N50" s="55">
        <f t="shared" si="0"/>
        <v>0.26798101496896676</v>
      </c>
    </row>
    <row r="51" spans="1:14" ht="14.25" customHeight="1" x14ac:dyDescent="0.3">
      <c r="A51" s="4" t="s">
        <v>19</v>
      </c>
      <c r="B51" s="8">
        <v>2019</v>
      </c>
      <c r="C51" s="42">
        <v>2503</v>
      </c>
      <c r="D51" s="42">
        <v>106</v>
      </c>
      <c r="E51" s="42">
        <v>56</v>
      </c>
      <c r="F51" s="43">
        <f t="shared" si="1"/>
        <v>2665</v>
      </c>
      <c r="G51" s="42">
        <v>702</v>
      </c>
      <c r="H51" s="42">
        <v>38</v>
      </c>
      <c r="I51" s="42">
        <v>21</v>
      </c>
      <c r="J51" s="43">
        <f t="shared" si="2"/>
        <v>761</v>
      </c>
      <c r="K51" s="40">
        <f t="shared" si="0"/>
        <v>0.28046344386735916</v>
      </c>
      <c r="L51" s="40">
        <f t="shared" si="0"/>
        <v>0.35849056603773582</v>
      </c>
      <c r="M51" s="40">
        <f t="shared" si="0"/>
        <v>0.375</v>
      </c>
      <c r="N51" s="55">
        <f t="shared" si="0"/>
        <v>0.28555347091932459</v>
      </c>
    </row>
    <row r="52" spans="1:14" ht="14.25" customHeight="1" x14ac:dyDescent="0.3">
      <c r="A52" s="4" t="s">
        <v>16</v>
      </c>
      <c r="B52" s="8">
        <v>2019</v>
      </c>
      <c r="C52" s="42">
        <v>3358</v>
      </c>
      <c r="D52" s="42">
        <v>122</v>
      </c>
      <c r="E52" s="42">
        <v>60</v>
      </c>
      <c r="F52" s="43">
        <f t="shared" si="1"/>
        <v>3540</v>
      </c>
      <c r="G52" s="42">
        <v>877</v>
      </c>
      <c r="H52" s="42">
        <v>62</v>
      </c>
      <c r="I52" s="42">
        <v>31</v>
      </c>
      <c r="J52" s="43">
        <f t="shared" si="2"/>
        <v>970</v>
      </c>
      <c r="K52" s="40">
        <f t="shared" si="0"/>
        <v>0.26116736152471709</v>
      </c>
      <c r="L52" s="40">
        <f t="shared" si="0"/>
        <v>0.50819672131147542</v>
      </c>
      <c r="M52" s="40">
        <f t="shared" si="0"/>
        <v>0.51666666666666672</v>
      </c>
      <c r="N52" s="55">
        <f t="shared" si="0"/>
        <v>0.27401129943502822</v>
      </c>
    </row>
    <row r="53" spans="1:14" ht="14.25" customHeight="1" x14ac:dyDescent="0.3">
      <c r="A53" s="4" t="s">
        <v>17</v>
      </c>
      <c r="B53" s="8">
        <v>2019</v>
      </c>
      <c r="C53" s="42">
        <v>3498</v>
      </c>
      <c r="D53" s="42">
        <v>150</v>
      </c>
      <c r="E53" s="42">
        <v>57</v>
      </c>
      <c r="F53" s="43">
        <f t="shared" si="1"/>
        <v>3705</v>
      </c>
      <c r="G53" s="42">
        <v>805</v>
      </c>
      <c r="H53" s="42">
        <v>55</v>
      </c>
      <c r="I53" s="42">
        <v>24</v>
      </c>
      <c r="J53" s="43">
        <f t="shared" si="2"/>
        <v>884</v>
      </c>
      <c r="K53" s="40">
        <f t="shared" si="0"/>
        <v>0.23013150371640936</v>
      </c>
      <c r="L53" s="40">
        <f t="shared" si="0"/>
        <v>0.36666666666666664</v>
      </c>
      <c r="M53" s="40">
        <f t="shared" si="0"/>
        <v>0.42105263157894735</v>
      </c>
      <c r="N53" s="55">
        <f t="shared" si="0"/>
        <v>0.23859649122807017</v>
      </c>
    </row>
    <row r="54" spans="1:14" ht="14.25" customHeight="1" x14ac:dyDescent="0.3">
      <c r="A54" s="4" t="s">
        <v>18</v>
      </c>
      <c r="B54" s="8">
        <v>2019</v>
      </c>
      <c r="C54" s="42">
        <v>3128</v>
      </c>
      <c r="D54" s="42">
        <v>159</v>
      </c>
      <c r="E54" s="42">
        <v>63</v>
      </c>
      <c r="F54" s="43">
        <f t="shared" si="1"/>
        <v>3350</v>
      </c>
      <c r="G54" s="42">
        <v>684</v>
      </c>
      <c r="H54" s="42">
        <v>67</v>
      </c>
      <c r="I54" s="42">
        <v>27</v>
      </c>
      <c r="J54" s="43">
        <f t="shared" si="2"/>
        <v>778</v>
      </c>
      <c r="K54" s="40">
        <f t="shared" si="0"/>
        <v>0.2186700767263427</v>
      </c>
      <c r="L54" s="40">
        <f t="shared" si="0"/>
        <v>0.42138364779874216</v>
      </c>
      <c r="M54" s="40">
        <f t="shared" si="0"/>
        <v>0.42857142857142855</v>
      </c>
      <c r="N54" s="55">
        <f t="shared" si="0"/>
        <v>0.23223880597014926</v>
      </c>
    </row>
    <row r="55" spans="1:14" ht="14.25" customHeight="1" x14ac:dyDescent="0.3">
      <c r="A55" s="4" t="s">
        <v>19</v>
      </c>
      <c r="B55" s="8">
        <v>2020</v>
      </c>
      <c r="C55" s="42">
        <v>2508</v>
      </c>
      <c r="D55" s="42">
        <v>185</v>
      </c>
      <c r="E55" s="42">
        <v>66</v>
      </c>
      <c r="F55" s="43">
        <f t="shared" si="1"/>
        <v>2759</v>
      </c>
      <c r="G55" s="42">
        <v>541</v>
      </c>
      <c r="H55" s="42">
        <v>87</v>
      </c>
      <c r="I55" s="42">
        <v>32</v>
      </c>
      <c r="J55" s="43">
        <f t="shared" si="2"/>
        <v>660</v>
      </c>
      <c r="K55" s="40">
        <f t="shared" si="0"/>
        <v>0.2157097288676236</v>
      </c>
      <c r="L55" s="40">
        <f t="shared" si="0"/>
        <v>0.4702702702702703</v>
      </c>
      <c r="M55" s="40">
        <f t="shared" si="0"/>
        <v>0.48484848484848486</v>
      </c>
      <c r="N55" s="55">
        <f t="shared" si="0"/>
        <v>0.23921710764769843</v>
      </c>
    </row>
    <row r="56" spans="1:14" ht="14.25" customHeight="1" x14ac:dyDescent="0.3">
      <c r="A56" s="4" t="s">
        <v>16</v>
      </c>
      <c r="B56" s="8">
        <v>2020</v>
      </c>
      <c r="C56" s="42">
        <v>1454</v>
      </c>
      <c r="D56" s="42">
        <v>52</v>
      </c>
      <c r="E56" s="42">
        <v>8</v>
      </c>
      <c r="F56" s="43">
        <f t="shared" si="1"/>
        <v>1514</v>
      </c>
      <c r="G56" s="42">
        <v>304</v>
      </c>
      <c r="H56" s="42">
        <v>19</v>
      </c>
      <c r="I56" s="42">
        <v>2</v>
      </c>
      <c r="J56" s="43">
        <f t="shared" si="2"/>
        <v>325</v>
      </c>
      <c r="K56" s="40">
        <f t="shared" si="0"/>
        <v>0.20907840440165062</v>
      </c>
      <c r="L56" s="40">
        <f t="shared" si="0"/>
        <v>0.36538461538461536</v>
      </c>
      <c r="M56" s="40">
        <f t="shared" si="0"/>
        <v>0.25</v>
      </c>
      <c r="N56" s="55">
        <f t="shared" si="0"/>
        <v>0.21466314398943198</v>
      </c>
    </row>
    <row r="57" spans="1:14" ht="14.25" customHeight="1" x14ac:dyDescent="0.3">
      <c r="A57" s="4" t="s">
        <v>17</v>
      </c>
      <c r="B57" s="8">
        <v>2020</v>
      </c>
      <c r="C57" s="42">
        <v>2200</v>
      </c>
      <c r="D57" s="42">
        <v>41</v>
      </c>
      <c r="E57" s="42">
        <v>11</v>
      </c>
      <c r="F57" s="43">
        <f t="shared" si="1"/>
        <v>2252</v>
      </c>
      <c r="G57" s="42">
        <v>537</v>
      </c>
      <c r="H57" s="42">
        <v>17</v>
      </c>
      <c r="I57" s="42">
        <v>6</v>
      </c>
      <c r="J57" s="43">
        <f t="shared" si="2"/>
        <v>560</v>
      </c>
      <c r="K57" s="40">
        <f t="shared" si="0"/>
        <v>0.24409090909090908</v>
      </c>
      <c r="L57" s="40">
        <f t="shared" si="0"/>
        <v>0.41463414634146339</v>
      </c>
      <c r="M57" s="40">
        <f t="shared" si="0"/>
        <v>0.54545454545454541</v>
      </c>
      <c r="N57" s="55">
        <f t="shared" si="0"/>
        <v>0.24866785079928952</v>
      </c>
    </row>
    <row r="58" spans="1:14" ht="14.25" customHeight="1" x14ac:dyDescent="0.3">
      <c r="A58" s="4" t="s">
        <v>18</v>
      </c>
      <c r="B58" s="8">
        <v>2020</v>
      </c>
      <c r="C58" s="42">
        <v>2739</v>
      </c>
      <c r="D58" s="42">
        <v>102</v>
      </c>
      <c r="E58" s="42">
        <v>38</v>
      </c>
      <c r="F58" s="56">
        <f t="shared" si="1"/>
        <v>2879</v>
      </c>
      <c r="G58" s="42">
        <v>695</v>
      </c>
      <c r="H58" s="42">
        <v>38</v>
      </c>
      <c r="I58" s="42">
        <v>22</v>
      </c>
      <c r="J58" s="56">
        <f t="shared" si="2"/>
        <v>755</v>
      </c>
      <c r="K58" s="40">
        <f t="shared" si="0"/>
        <v>0.25374224169404891</v>
      </c>
      <c r="L58" s="40">
        <f t="shared" si="0"/>
        <v>0.37254901960784315</v>
      </c>
      <c r="M58" s="40">
        <f t="shared" si="0"/>
        <v>0.57894736842105265</v>
      </c>
      <c r="N58" s="55">
        <f t="shared" si="0"/>
        <v>0.26224383466481416</v>
      </c>
    </row>
    <row r="59" spans="1:14" ht="14.25" customHeight="1" x14ac:dyDescent="0.3">
      <c r="A59" s="4" t="s">
        <v>19</v>
      </c>
      <c r="B59" s="8">
        <v>2021</v>
      </c>
      <c r="C59" s="42">
        <v>2327</v>
      </c>
      <c r="D59" s="42">
        <v>110</v>
      </c>
      <c r="E59" s="42">
        <v>30</v>
      </c>
      <c r="F59" s="43">
        <f t="shared" si="1"/>
        <v>2467</v>
      </c>
      <c r="G59" s="42">
        <v>588</v>
      </c>
      <c r="H59" s="42">
        <v>39</v>
      </c>
      <c r="I59" s="42">
        <v>16</v>
      </c>
      <c r="J59" s="43">
        <f t="shared" si="2"/>
        <v>643</v>
      </c>
      <c r="K59" s="40">
        <f t="shared" si="0"/>
        <v>0.25268586162440909</v>
      </c>
      <c r="L59" s="40">
        <f t="shared" si="0"/>
        <v>0.35454545454545455</v>
      </c>
      <c r="M59" s="40">
        <f t="shared" si="0"/>
        <v>0.53333333333333333</v>
      </c>
      <c r="N59" s="55">
        <f t="shared" si="0"/>
        <v>0.26064045399270369</v>
      </c>
    </row>
    <row r="60" spans="1:14" ht="14.25" customHeight="1" x14ac:dyDescent="0.3">
      <c r="A60" s="4" t="s">
        <v>16</v>
      </c>
      <c r="B60" s="8">
        <v>2021</v>
      </c>
      <c r="C60" s="42">
        <v>2131</v>
      </c>
      <c r="D60" s="42">
        <v>118</v>
      </c>
      <c r="E60" s="42">
        <v>71</v>
      </c>
      <c r="F60" s="43">
        <f t="shared" si="1"/>
        <v>2320</v>
      </c>
      <c r="G60" s="42">
        <v>632</v>
      </c>
      <c r="H60" s="42">
        <v>40</v>
      </c>
      <c r="I60" s="42">
        <v>39</v>
      </c>
      <c r="J60" s="43">
        <f t="shared" si="2"/>
        <v>711</v>
      </c>
      <c r="K60" s="40">
        <f t="shared" si="0"/>
        <v>0.29657437822618488</v>
      </c>
      <c r="L60" s="40">
        <f t="shared" si="0"/>
        <v>0.33898305084745761</v>
      </c>
      <c r="M60" s="40">
        <f t="shared" si="0"/>
        <v>0.54929577464788737</v>
      </c>
      <c r="N60" s="55">
        <f t="shared" si="0"/>
        <v>0.30646551724137933</v>
      </c>
    </row>
    <row r="61" spans="1:14" ht="14.25" customHeight="1" x14ac:dyDescent="0.3">
      <c r="A61" s="4" t="s">
        <v>17</v>
      </c>
      <c r="B61" s="8">
        <v>2021</v>
      </c>
      <c r="C61" s="42">
        <v>1980</v>
      </c>
      <c r="D61" s="42">
        <v>94</v>
      </c>
      <c r="E61" s="42">
        <v>50</v>
      </c>
      <c r="F61" s="43">
        <f t="shared" si="1"/>
        <v>2124</v>
      </c>
      <c r="G61" s="42">
        <v>536</v>
      </c>
      <c r="H61" s="42">
        <v>40</v>
      </c>
      <c r="I61" s="42">
        <v>29</v>
      </c>
      <c r="J61" s="43">
        <f t="shared" si="2"/>
        <v>605</v>
      </c>
      <c r="K61" s="40">
        <f t="shared" si="0"/>
        <v>0.27070707070707073</v>
      </c>
      <c r="L61" s="40">
        <f t="shared" si="0"/>
        <v>0.42553191489361702</v>
      </c>
      <c r="M61" s="40">
        <f t="shared" si="0"/>
        <v>0.57999999999999996</v>
      </c>
      <c r="N61" s="55">
        <f t="shared" si="0"/>
        <v>0.28483992467043312</v>
      </c>
    </row>
    <row r="62" spans="1:14" ht="14.25" customHeight="1" x14ac:dyDescent="0.3">
      <c r="A62" s="4" t="s">
        <v>18</v>
      </c>
      <c r="B62" s="8">
        <v>2021</v>
      </c>
      <c r="C62" s="42">
        <v>2073</v>
      </c>
      <c r="D62" s="42">
        <v>100</v>
      </c>
      <c r="E62" s="42">
        <v>39</v>
      </c>
      <c r="F62" s="43">
        <f t="shared" si="1"/>
        <v>2212</v>
      </c>
      <c r="G62" s="42">
        <v>553</v>
      </c>
      <c r="H62" s="42">
        <v>41</v>
      </c>
      <c r="I62" s="42">
        <v>24</v>
      </c>
      <c r="J62" s="43">
        <f t="shared" si="2"/>
        <v>618</v>
      </c>
      <c r="K62" s="40">
        <f t="shared" si="0"/>
        <v>0.26676314520019295</v>
      </c>
      <c r="L62" s="40">
        <f t="shared" si="0"/>
        <v>0.41</v>
      </c>
      <c r="M62" s="40">
        <f t="shared" si="0"/>
        <v>0.61538461538461542</v>
      </c>
      <c r="N62" s="55">
        <f t="shared" si="0"/>
        <v>0.27938517179023509</v>
      </c>
    </row>
    <row r="63" spans="1:14" ht="14.25" customHeight="1" x14ac:dyDescent="0.3">
      <c r="A63" s="4" t="s">
        <v>19</v>
      </c>
      <c r="B63" s="8">
        <v>2022</v>
      </c>
      <c r="C63" s="42">
        <v>2130</v>
      </c>
      <c r="D63" s="42">
        <v>97</v>
      </c>
      <c r="E63" s="42">
        <v>67</v>
      </c>
      <c r="F63" s="43">
        <f t="shared" ref="F63:F68" si="3">SUM(C63:E63)</f>
        <v>2294</v>
      </c>
      <c r="G63" s="42">
        <v>595</v>
      </c>
      <c r="H63" s="42">
        <v>31</v>
      </c>
      <c r="I63" s="42">
        <v>36</v>
      </c>
      <c r="J63" s="43">
        <f t="shared" ref="J63:J68" si="4">SUM(G63:I63)</f>
        <v>662</v>
      </c>
      <c r="K63" s="40">
        <f t="shared" ref="K63:N72" si="5">G63/C63</f>
        <v>0.27934272300469482</v>
      </c>
      <c r="L63" s="40">
        <f t="shared" si="5"/>
        <v>0.31958762886597936</v>
      </c>
      <c r="M63" s="40">
        <f t="shared" si="5"/>
        <v>0.53731343283582089</v>
      </c>
      <c r="N63" s="55">
        <f t="shared" si="5"/>
        <v>0.28857890148212728</v>
      </c>
    </row>
    <row r="64" spans="1:14" ht="14.25" customHeight="1" x14ac:dyDescent="0.3">
      <c r="A64" s="4" t="s">
        <v>16</v>
      </c>
      <c r="B64" s="8">
        <v>2022</v>
      </c>
      <c r="C64" s="42">
        <v>1858</v>
      </c>
      <c r="D64" s="42">
        <v>109</v>
      </c>
      <c r="E64" s="42">
        <v>57</v>
      </c>
      <c r="F64" s="43">
        <f t="shared" si="3"/>
        <v>2024</v>
      </c>
      <c r="G64" s="42">
        <v>509</v>
      </c>
      <c r="H64" s="42">
        <v>37</v>
      </c>
      <c r="I64" s="42">
        <v>34</v>
      </c>
      <c r="J64" s="43">
        <f t="shared" si="4"/>
        <v>580</v>
      </c>
      <c r="K64" s="40">
        <f t="shared" si="5"/>
        <v>0.27395048439181918</v>
      </c>
      <c r="L64" s="40">
        <f t="shared" si="5"/>
        <v>0.33944954128440369</v>
      </c>
      <c r="M64" s="40">
        <f t="shared" si="5"/>
        <v>0.59649122807017541</v>
      </c>
      <c r="N64" s="55">
        <f t="shared" si="5"/>
        <v>0.2865612648221344</v>
      </c>
    </row>
    <row r="65" spans="1:14" x14ac:dyDescent="0.3">
      <c r="A65" s="4" t="s">
        <v>17</v>
      </c>
      <c r="B65" s="8">
        <v>2022</v>
      </c>
      <c r="C65" s="42">
        <v>1895</v>
      </c>
      <c r="D65" s="42">
        <v>113</v>
      </c>
      <c r="E65" s="42">
        <v>48</v>
      </c>
      <c r="F65" s="43">
        <f t="shared" si="3"/>
        <v>2056</v>
      </c>
      <c r="G65" s="42">
        <v>484</v>
      </c>
      <c r="H65" s="42">
        <v>60</v>
      </c>
      <c r="I65" s="42">
        <v>31</v>
      </c>
      <c r="J65" s="43">
        <f t="shared" si="4"/>
        <v>575</v>
      </c>
      <c r="K65" s="40">
        <f t="shared" si="5"/>
        <v>0.25540897097625331</v>
      </c>
      <c r="L65" s="40">
        <f t="shared" si="5"/>
        <v>0.53097345132743368</v>
      </c>
      <c r="M65" s="40">
        <f t="shared" si="5"/>
        <v>0.64583333333333337</v>
      </c>
      <c r="N65" s="55">
        <f t="shared" si="5"/>
        <v>0.27966926070038911</v>
      </c>
    </row>
    <row r="66" spans="1:14" x14ac:dyDescent="0.3">
      <c r="A66" s="4" t="s">
        <v>18</v>
      </c>
      <c r="B66" s="8">
        <v>2022</v>
      </c>
      <c r="C66" s="42">
        <v>2347</v>
      </c>
      <c r="D66" s="42">
        <v>174</v>
      </c>
      <c r="E66" s="42">
        <v>80</v>
      </c>
      <c r="F66" s="43">
        <f t="shared" si="3"/>
        <v>2601</v>
      </c>
      <c r="G66" s="42">
        <v>601</v>
      </c>
      <c r="H66" s="42">
        <v>89</v>
      </c>
      <c r="I66" s="42">
        <v>50</v>
      </c>
      <c r="J66" s="43">
        <f t="shared" si="4"/>
        <v>740</v>
      </c>
      <c r="K66" s="40">
        <f t="shared" si="5"/>
        <v>0.25607158074137198</v>
      </c>
      <c r="L66" s="40">
        <f t="shared" si="5"/>
        <v>0.5114942528735632</v>
      </c>
      <c r="M66" s="40">
        <f t="shared" si="5"/>
        <v>0.625</v>
      </c>
      <c r="N66" s="55">
        <f t="shared" si="5"/>
        <v>0.28450595924644367</v>
      </c>
    </row>
    <row r="67" spans="1:14" x14ac:dyDescent="0.3">
      <c r="A67" s="4" t="s">
        <v>19</v>
      </c>
      <c r="B67" s="8">
        <v>2023</v>
      </c>
      <c r="C67" s="42">
        <v>2269</v>
      </c>
      <c r="D67" s="42">
        <v>148</v>
      </c>
      <c r="E67" s="42">
        <v>64</v>
      </c>
      <c r="F67" s="43">
        <f t="shared" si="3"/>
        <v>2481</v>
      </c>
      <c r="G67" s="42">
        <v>637</v>
      </c>
      <c r="H67" s="42">
        <v>66</v>
      </c>
      <c r="I67" s="42">
        <v>42</v>
      </c>
      <c r="J67" s="43">
        <f t="shared" si="4"/>
        <v>745</v>
      </c>
      <c r="K67" s="40">
        <f t="shared" si="5"/>
        <v>0.28074041427941826</v>
      </c>
      <c r="L67" s="40">
        <f t="shared" si="5"/>
        <v>0.44594594594594594</v>
      </c>
      <c r="M67" s="40">
        <f t="shared" si="5"/>
        <v>0.65625</v>
      </c>
      <c r="N67" s="55">
        <f t="shared" si="5"/>
        <v>0.30028214429665456</v>
      </c>
    </row>
    <row r="68" spans="1:14" x14ac:dyDescent="0.3">
      <c r="A68" s="4" t="s">
        <v>16</v>
      </c>
      <c r="B68" s="8">
        <v>2023</v>
      </c>
      <c r="C68" s="42">
        <v>1950</v>
      </c>
      <c r="D68" s="42">
        <v>148</v>
      </c>
      <c r="E68" s="42">
        <v>46</v>
      </c>
      <c r="F68" s="43">
        <f t="shared" si="3"/>
        <v>2144</v>
      </c>
      <c r="G68" s="42">
        <v>548</v>
      </c>
      <c r="H68" s="42">
        <v>60</v>
      </c>
      <c r="I68" s="42">
        <v>30</v>
      </c>
      <c r="J68" s="43">
        <f t="shared" si="4"/>
        <v>638</v>
      </c>
      <c r="K68" s="40">
        <f t="shared" si="5"/>
        <v>0.28102564102564104</v>
      </c>
      <c r="L68" s="40">
        <f t="shared" si="5"/>
        <v>0.40540540540540543</v>
      </c>
      <c r="M68" s="40">
        <f t="shared" si="5"/>
        <v>0.65217391304347827</v>
      </c>
      <c r="N68" s="55">
        <f t="shared" si="5"/>
        <v>0.29757462686567165</v>
      </c>
    </row>
    <row r="69" spans="1:14" x14ac:dyDescent="0.3">
      <c r="A69" s="4" t="s">
        <v>17</v>
      </c>
      <c r="B69" s="8">
        <v>2023</v>
      </c>
      <c r="C69" s="42">
        <v>2281</v>
      </c>
      <c r="D69" s="42">
        <v>137</v>
      </c>
      <c r="E69" s="42">
        <v>69</v>
      </c>
      <c r="F69" s="43">
        <f>SUM(C69:E69)</f>
        <v>2487</v>
      </c>
      <c r="G69" s="42">
        <v>614</v>
      </c>
      <c r="H69" s="42">
        <v>54</v>
      </c>
      <c r="I69" s="42">
        <v>26</v>
      </c>
      <c r="J69" s="43">
        <f>SUM(G69:I69)</f>
        <v>694</v>
      </c>
      <c r="K69" s="40">
        <f t="shared" si="5"/>
        <v>0.26918018412976763</v>
      </c>
      <c r="L69" s="40">
        <f t="shared" si="5"/>
        <v>0.39416058394160586</v>
      </c>
      <c r="M69" s="40">
        <f t="shared" si="5"/>
        <v>0.37681159420289856</v>
      </c>
      <c r="N69" s="55">
        <f t="shared" si="5"/>
        <v>0.27905106554081222</v>
      </c>
    </row>
    <row r="70" spans="1:14" ht="14.5" x14ac:dyDescent="0.3">
      <c r="A70" s="4" t="s">
        <v>20</v>
      </c>
      <c r="B70" s="8">
        <v>2023</v>
      </c>
      <c r="C70" s="42">
        <v>2276</v>
      </c>
      <c r="D70" s="42">
        <v>130</v>
      </c>
      <c r="E70" s="42">
        <v>60</v>
      </c>
      <c r="F70" s="43">
        <f>SUM(C70:E70)</f>
        <v>2466</v>
      </c>
      <c r="G70" s="42">
        <v>557</v>
      </c>
      <c r="H70" s="42">
        <v>63</v>
      </c>
      <c r="I70" s="42">
        <v>40</v>
      </c>
      <c r="J70" s="43">
        <f>SUM(G70:I70)</f>
        <v>660</v>
      </c>
      <c r="K70" s="40">
        <f t="shared" si="5"/>
        <v>0.24472759226713534</v>
      </c>
      <c r="L70" s="40">
        <f t="shared" si="5"/>
        <v>0.48461538461538461</v>
      </c>
      <c r="M70" s="40">
        <f t="shared" si="5"/>
        <v>0.66666666666666663</v>
      </c>
      <c r="N70" s="55">
        <f t="shared" si="5"/>
        <v>0.26763990267639903</v>
      </c>
    </row>
    <row r="71" spans="1:14" ht="14.5" x14ac:dyDescent="0.3">
      <c r="A71" s="4" t="s">
        <v>21</v>
      </c>
      <c r="B71" s="8">
        <v>2024</v>
      </c>
      <c r="C71" s="42">
        <v>2403</v>
      </c>
      <c r="D71" s="42">
        <v>125</v>
      </c>
      <c r="E71" s="42">
        <v>51</v>
      </c>
      <c r="F71" s="43">
        <f>SUM(C71:E71)</f>
        <v>2579</v>
      </c>
      <c r="G71" s="42">
        <v>642</v>
      </c>
      <c r="H71" s="42">
        <v>62</v>
      </c>
      <c r="I71" s="42">
        <v>27</v>
      </c>
      <c r="J71" s="43">
        <f>SUM(G71:I71)</f>
        <v>731</v>
      </c>
      <c r="K71" s="40">
        <f t="shared" si="5"/>
        <v>0.26716604244694131</v>
      </c>
      <c r="L71" s="40">
        <f t="shared" si="5"/>
        <v>0.496</v>
      </c>
      <c r="M71" s="40">
        <f t="shared" si="5"/>
        <v>0.52941176470588236</v>
      </c>
      <c r="N71" s="55">
        <f t="shared" si="5"/>
        <v>0.28344319503683596</v>
      </c>
    </row>
    <row r="72" spans="1:14" ht="14.5" x14ac:dyDescent="0.3">
      <c r="A72" s="4" t="s">
        <v>22</v>
      </c>
      <c r="B72" s="8">
        <v>2024</v>
      </c>
      <c r="C72" s="42">
        <v>2194</v>
      </c>
      <c r="D72" s="42">
        <v>119</v>
      </c>
      <c r="E72" s="42">
        <v>43</v>
      </c>
      <c r="F72" s="43">
        <f>SUM(C72:E72)</f>
        <v>2356</v>
      </c>
      <c r="G72" s="42">
        <v>602</v>
      </c>
      <c r="H72" s="42">
        <v>48</v>
      </c>
      <c r="I72" s="42">
        <v>29</v>
      </c>
      <c r="J72" s="43">
        <f>SUM(G72:I72)</f>
        <v>679</v>
      </c>
      <c r="K72" s="40">
        <f t="shared" si="5"/>
        <v>0.27438468550592526</v>
      </c>
      <c r="L72" s="40">
        <f t="shared" si="5"/>
        <v>0.40336134453781514</v>
      </c>
      <c r="M72" s="40">
        <f t="shared" si="5"/>
        <v>0.67441860465116277</v>
      </c>
      <c r="N72" s="55">
        <f t="shared" si="5"/>
        <v>0.28820033955857388</v>
      </c>
    </row>
    <row r="73" spans="1:14" ht="14.5" x14ac:dyDescent="0.3">
      <c r="A73" s="4" t="s">
        <v>23</v>
      </c>
      <c r="B73" s="8">
        <v>2024</v>
      </c>
      <c r="C73" s="42">
        <v>2406</v>
      </c>
      <c r="D73" s="42">
        <v>154</v>
      </c>
      <c r="E73" s="42">
        <v>50</v>
      </c>
      <c r="F73" s="43">
        <f>SUM(C73:E73)</f>
        <v>2610</v>
      </c>
      <c r="G73" s="42">
        <v>673</v>
      </c>
      <c r="H73" s="42">
        <v>56</v>
      </c>
      <c r="I73" s="42">
        <v>25</v>
      </c>
      <c r="J73" s="43">
        <f>SUM(G73:I73)</f>
        <v>754</v>
      </c>
      <c r="K73" s="40">
        <f>G73/C73</f>
        <v>0.2797173732335827</v>
      </c>
      <c r="L73" s="40">
        <f>H73/D73</f>
        <v>0.36363636363636365</v>
      </c>
      <c r="M73" s="40">
        <f>I73/E73</f>
        <v>0.5</v>
      </c>
      <c r="N73" s="55">
        <f>J73/F73</f>
        <v>0.28888888888888886</v>
      </c>
    </row>
    <row r="106" spans="3:3" x14ac:dyDescent="0.3">
      <c r="C106" s="4" t="s">
        <v>35</v>
      </c>
    </row>
    <row r="107" spans="3:3" x14ac:dyDescent="0.3">
      <c r="C107" s="4" t="s">
        <v>35</v>
      </c>
    </row>
    <row r="110" spans="3:3" x14ac:dyDescent="0.3">
      <c r="C110" s="4" t="s">
        <v>35</v>
      </c>
    </row>
    <row r="116" spans="3:3" x14ac:dyDescent="0.3">
      <c r="C116" s="4" t="s">
        <v>35</v>
      </c>
    </row>
    <row r="123" spans="3:3" x14ac:dyDescent="0.3">
      <c r="C123" s="4" t="s">
        <v>35</v>
      </c>
    </row>
  </sheetData>
  <hyperlinks>
    <hyperlink ref="E8" r:id="rId1" xr:uid="{A570011A-8E27-4691-AB90-EEB8C11E5411}"/>
  </hyperlinks>
  <pageMargins left="0.7" right="0.7" top="0.75" bottom="0.75" header="0.3" footer="0.3"/>
  <pageSetup paperSize="9" scale="26" orientation="landscape"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E0659-5CBB-4AFD-A69B-20EA81290D3E}">
  <dimension ref="A2:I5"/>
  <sheetViews>
    <sheetView workbookViewId="0">
      <selection activeCell="M5" sqref="M5"/>
    </sheetView>
  </sheetViews>
  <sheetFormatPr defaultRowHeight="13.5" x14ac:dyDescent="0.25"/>
  <sheetData>
    <row r="2" spans="1:9" ht="19" customHeight="1" x14ac:dyDescent="0.25">
      <c r="A2" s="89" t="s">
        <v>730</v>
      </c>
      <c r="B2" s="90"/>
      <c r="C2" s="90"/>
      <c r="D2" s="90"/>
      <c r="E2" s="90"/>
      <c r="F2" s="90"/>
      <c r="G2" s="90"/>
      <c r="H2" s="90"/>
      <c r="I2" s="90"/>
    </row>
    <row r="3" spans="1:9" x14ac:dyDescent="0.25">
      <c r="A3" s="90"/>
      <c r="B3" s="90"/>
      <c r="C3" s="90"/>
      <c r="D3" s="90"/>
      <c r="E3" s="90"/>
      <c r="F3" s="90"/>
      <c r="G3" s="90"/>
      <c r="H3" s="90"/>
      <c r="I3" s="90"/>
    </row>
    <row r="4" spans="1:9" x14ac:dyDescent="0.25">
      <c r="A4" s="90"/>
      <c r="B4" s="90"/>
      <c r="C4" s="90"/>
      <c r="D4" s="90"/>
      <c r="E4" s="90"/>
      <c r="F4" s="90"/>
      <c r="G4" s="90"/>
      <c r="H4" s="90"/>
      <c r="I4" s="90"/>
    </row>
    <row r="5" spans="1:9" ht="249.5" customHeight="1" x14ac:dyDescent="0.25">
      <c r="A5" s="90"/>
      <c r="B5" s="90"/>
      <c r="C5" s="90"/>
      <c r="D5" s="90"/>
      <c r="E5" s="90"/>
      <c r="F5" s="90"/>
      <c r="G5" s="90"/>
      <c r="H5" s="90"/>
      <c r="I5" s="90"/>
    </row>
  </sheetData>
  <mergeCells count="1">
    <mergeCell ref="A2:I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0EECC-A3B6-463B-85A4-8AA644AEFC0A}">
  <sheetPr>
    <tabColor rgb="FF008080"/>
    <pageSetUpPr fitToPage="1"/>
  </sheetPr>
  <dimension ref="A1:M29"/>
  <sheetViews>
    <sheetView showGridLines="0" workbookViewId="0">
      <selection activeCell="B12" sqref="B12:B13"/>
    </sheetView>
  </sheetViews>
  <sheetFormatPr defaultColWidth="8.78515625" defaultRowHeight="13" x14ac:dyDescent="0.3"/>
  <cols>
    <col min="1" max="1" width="9.140625" style="4" customWidth="1"/>
    <col min="2" max="13" width="11.5" style="4" customWidth="1"/>
    <col min="14" max="16384" width="8.78515625" style="4"/>
  </cols>
  <sheetData>
    <row r="1" spans="1:13" ht="15.5" x14ac:dyDescent="0.3">
      <c r="A1" s="1" t="s">
        <v>557</v>
      </c>
      <c r="B1" s="2" t="s">
        <v>558</v>
      </c>
      <c r="C1" s="3"/>
      <c r="D1" s="3"/>
      <c r="E1" s="3"/>
      <c r="F1" s="3"/>
      <c r="G1" s="3"/>
      <c r="H1" s="3"/>
      <c r="I1" s="3"/>
      <c r="J1" s="3"/>
      <c r="K1" s="3"/>
      <c r="L1" s="3"/>
      <c r="M1" s="3"/>
    </row>
    <row r="2" spans="1:13" x14ac:dyDescent="0.3">
      <c r="A2" s="5" t="s">
        <v>28</v>
      </c>
      <c r="B2" s="6" t="s">
        <v>681</v>
      </c>
    </row>
    <row r="3" spans="1:13" x14ac:dyDescent="0.3">
      <c r="A3" s="5"/>
      <c r="B3" s="6"/>
    </row>
    <row r="4" spans="1:13" x14ac:dyDescent="0.3">
      <c r="A4" s="4" t="s">
        <v>76</v>
      </c>
    </row>
    <row r="5" spans="1:13" x14ac:dyDescent="0.3">
      <c r="A5" s="4" t="s">
        <v>75</v>
      </c>
    </row>
    <row r="6" spans="1:13" x14ac:dyDescent="0.3">
      <c r="A6" s="4" t="s">
        <v>40</v>
      </c>
    </row>
    <row r="8" spans="1:13" x14ac:dyDescent="0.3">
      <c r="A8" s="4" t="s">
        <v>51</v>
      </c>
      <c r="D8" s="9" t="s">
        <v>52</v>
      </c>
    </row>
    <row r="9" spans="1:13" x14ac:dyDescent="0.3">
      <c r="A9" s="4" t="s">
        <v>62</v>
      </c>
    </row>
    <row r="10" spans="1:13" x14ac:dyDescent="0.3">
      <c r="A10" s="4" t="s">
        <v>25</v>
      </c>
    </row>
    <row r="12" spans="1:13" x14ac:dyDescent="0.3">
      <c r="A12" s="4" t="s">
        <v>26</v>
      </c>
      <c r="B12" s="10">
        <v>45566</v>
      </c>
    </row>
    <row r="13" spans="1:13" x14ac:dyDescent="0.3">
      <c r="A13" s="4" t="s">
        <v>27</v>
      </c>
      <c r="B13" s="10">
        <v>45658</v>
      </c>
    </row>
    <row r="14" spans="1:13" ht="13.9" customHeight="1" x14ac:dyDescent="0.3"/>
    <row r="15" spans="1:13" ht="55.15" customHeight="1" x14ac:dyDescent="0.3">
      <c r="A15" s="22" t="s">
        <v>463</v>
      </c>
      <c r="B15" s="7" t="s">
        <v>663</v>
      </c>
      <c r="C15" s="7" t="s">
        <v>664</v>
      </c>
      <c r="D15" s="7" t="s">
        <v>665</v>
      </c>
      <c r="E15" s="7" t="s">
        <v>666</v>
      </c>
      <c r="F15" s="7" t="s">
        <v>667</v>
      </c>
      <c r="G15" s="7" t="s">
        <v>668</v>
      </c>
      <c r="H15" s="7" t="s">
        <v>554</v>
      </c>
      <c r="I15" s="7" t="s">
        <v>669</v>
      </c>
      <c r="J15" s="7" t="s">
        <v>555</v>
      </c>
      <c r="K15" s="7" t="s">
        <v>670</v>
      </c>
      <c r="L15" s="7" t="s">
        <v>556</v>
      </c>
      <c r="M15" s="7" t="s">
        <v>671</v>
      </c>
    </row>
    <row r="16" spans="1:13" ht="14.25" customHeight="1" x14ac:dyDescent="0.3">
      <c r="A16" s="15" t="s">
        <v>30</v>
      </c>
      <c r="B16" s="42">
        <v>637</v>
      </c>
      <c r="C16" s="42">
        <v>29276</v>
      </c>
      <c r="D16" s="42">
        <v>238</v>
      </c>
      <c r="E16" s="42">
        <v>13218</v>
      </c>
      <c r="F16" s="40">
        <f>D16/$B16*100%</f>
        <v>0.37362637362637363</v>
      </c>
      <c r="G16" s="40">
        <f>E16/$C16*100%</f>
        <v>0.45149610602541329</v>
      </c>
      <c r="H16" s="42">
        <v>4889</v>
      </c>
      <c r="I16" s="42">
        <v>10928</v>
      </c>
      <c r="J16" s="42">
        <v>1156</v>
      </c>
      <c r="K16" s="42">
        <v>2660</v>
      </c>
      <c r="L16" s="40">
        <f t="shared" ref="L16:L26" si="0">J16/$H16*100%</f>
        <v>0.23644917160973614</v>
      </c>
      <c r="M16" s="40">
        <f t="shared" ref="M16:M26" si="1">K16/$I16*100%</f>
        <v>0.24341142020497805</v>
      </c>
    </row>
    <row r="17" spans="1:13" ht="14.25" customHeight="1" x14ac:dyDescent="0.3">
      <c r="A17" s="4" t="s">
        <v>31</v>
      </c>
      <c r="B17" s="42">
        <v>496</v>
      </c>
      <c r="C17" s="42">
        <v>32592</v>
      </c>
      <c r="D17" s="42">
        <v>223</v>
      </c>
      <c r="E17" s="42">
        <v>18240</v>
      </c>
      <c r="F17" s="40">
        <f t="shared" ref="F17:F26" si="2">D17/$B17*100%</f>
        <v>0.44959677419354838</v>
      </c>
      <c r="G17" s="40">
        <f t="shared" ref="G17:G26" si="3">E17/$C17*100%</f>
        <v>0.55964653902798234</v>
      </c>
      <c r="H17" s="42">
        <v>4222</v>
      </c>
      <c r="I17" s="42">
        <v>9231</v>
      </c>
      <c r="J17" s="42">
        <v>1134</v>
      </c>
      <c r="K17" s="42">
        <v>2622</v>
      </c>
      <c r="L17" s="40">
        <f t="shared" si="0"/>
        <v>0.26859308384651825</v>
      </c>
      <c r="M17" s="40">
        <f t="shared" si="1"/>
        <v>0.28404289892752682</v>
      </c>
    </row>
    <row r="18" spans="1:13" ht="14.25" customHeight="1" x14ac:dyDescent="0.3">
      <c r="A18" s="4" t="s">
        <v>8</v>
      </c>
      <c r="B18" s="42">
        <v>417</v>
      </c>
      <c r="C18" s="42">
        <v>26890</v>
      </c>
      <c r="D18" s="42">
        <v>199</v>
      </c>
      <c r="E18" s="42">
        <v>16879</v>
      </c>
      <c r="F18" s="40">
        <f t="shared" si="2"/>
        <v>0.47721822541966424</v>
      </c>
      <c r="G18" s="40">
        <f t="shared" si="3"/>
        <v>0.62770546671625138</v>
      </c>
      <c r="H18" s="42">
        <v>4315</v>
      </c>
      <c r="I18" s="42">
        <v>10090</v>
      </c>
      <c r="J18" s="42">
        <v>1193</v>
      </c>
      <c r="K18" s="42">
        <v>3080</v>
      </c>
      <c r="L18" s="40">
        <f t="shared" si="0"/>
        <v>0.27647740440324448</v>
      </c>
      <c r="M18" s="40">
        <f t="shared" si="1"/>
        <v>0.30525272547076315</v>
      </c>
    </row>
    <row r="19" spans="1:13" ht="14.25" customHeight="1" x14ac:dyDescent="0.3">
      <c r="A19" s="4" t="s">
        <v>9</v>
      </c>
      <c r="B19" s="42">
        <v>524</v>
      </c>
      <c r="C19" s="42">
        <v>31778</v>
      </c>
      <c r="D19" s="42">
        <v>274</v>
      </c>
      <c r="E19" s="42">
        <v>20455</v>
      </c>
      <c r="F19" s="40">
        <f t="shared" si="2"/>
        <v>0.52290076335877866</v>
      </c>
      <c r="G19" s="40">
        <f t="shared" si="3"/>
        <v>0.64368430989993075</v>
      </c>
      <c r="H19" s="42">
        <v>4672</v>
      </c>
      <c r="I19" s="42">
        <v>9670</v>
      </c>
      <c r="J19" s="42">
        <v>1276</v>
      </c>
      <c r="K19" s="42">
        <v>2846</v>
      </c>
      <c r="L19" s="40">
        <f t="shared" si="0"/>
        <v>0.27311643835616439</v>
      </c>
      <c r="M19" s="40">
        <f t="shared" si="1"/>
        <v>0.29431230610134435</v>
      </c>
    </row>
    <row r="20" spans="1:13" ht="14.25" customHeight="1" x14ac:dyDescent="0.3">
      <c r="A20" s="4" t="s">
        <v>10</v>
      </c>
      <c r="B20" s="42">
        <v>633</v>
      </c>
      <c r="C20" s="42">
        <v>44326</v>
      </c>
      <c r="D20" s="42">
        <v>301</v>
      </c>
      <c r="E20" s="42">
        <v>23322</v>
      </c>
      <c r="F20" s="40">
        <f t="shared" si="2"/>
        <v>0.4755134281200632</v>
      </c>
      <c r="G20" s="40">
        <f t="shared" si="3"/>
        <v>0.52614718224067136</v>
      </c>
      <c r="H20" s="42">
        <v>4707</v>
      </c>
      <c r="I20" s="42">
        <v>9896</v>
      </c>
      <c r="J20" s="42">
        <v>1172</v>
      </c>
      <c r="K20" s="42">
        <v>2613</v>
      </c>
      <c r="L20" s="40">
        <f t="shared" si="0"/>
        <v>0.24899086466964096</v>
      </c>
      <c r="M20" s="40">
        <f t="shared" si="1"/>
        <v>0.26404607922392886</v>
      </c>
    </row>
    <row r="21" spans="1:13" ht="14.25" customHeight="1" x14ac:dyDescent="0.3">
      <c r="A21" s="4" t="s">
        <v>11</v>
      </c>
      <c r="B21" s="42">
        <v>867</v>
      </c>
      <c r="C21" s="42">
        <v>59893</v>
      </c>
      <c r="D21" s="42">
        <v>379</v>
      </c>
      <c r="E21" s="42">
        <v>36573</v>
      </c>
      <c r="F21" s="40">
        <f t="shared" si="2"/>
        <v>0.43713956170703577</v>
      </c>
      <c r="G21" s="40">
        <f t="shared" si="3"/>
        <v>0.61063897283488888</v>
      </c>
      <c r="H21" s="42">
        <v>4816</v>
      </c>
      <c r="I21" s="42">
        <v>10394</v>
      </c>
      <c r="J21" s="42">
        <v>1212</v>
      </c>
      <c r="K21" s="42">
        <v>2739</v>
      </c>
      <c r="L21" s="40">
        <f t="shared" si="0"/>
        <v>0.25166112956810632</v>
      </c>
      <c r="M21" s="40">
        <f t="shared" si="1"/>
        <v>0.26351741389263034</v>
      </c>
    </row>
    <row r="22" spans="1:13" ht="14.25" customHeight="1" x14ac:dyDescent="0.3">
      <c r="A22" s="4" t="s">
        <v>12</v>
      </c>
      <c r="B22" s="42">
        <v>899</v>
      </c>
      <c r="C22" s="42">
        <v>52672</v>
      </c>
      <c r="D22" s="42">
        <v>337</v>
      </c>
      <c r="E22" s="42">
        <v>27144</v>
      </c>
      <c r="F22" s="40">
        <f t="shared" si="2"/>
        <v>0.37486095661846497</v>
      </c>
      <c r="G22" s="40">
        <f t="shared" si="3"/>
        <v>0.51534021871202917</v>
      </c>
      <c r="H22" s="42">
        <v>5811</v>
      </c>
      <c r="I22" s="42">
        <v>11688</v>
      </c>
      <c r="J22" s="42">
        <v>1510</v>
      </c>
      <c r="K22" s="42">
        <v>3264</v>
      </c>
      <c r="L22" s="40">
        <f t="shared" si="0"/>
        <v>0.25985200481844778</v>
      </c>
      <c r="M22" s="40">
        <f t="shared" si="1"/>
        <v>0.27926078028747431</v>
      </c>
    </row>
    <row r="23" spans="1:13" ht="14.25" customHeight="1" x14ac:dyDescent="0.3">
      <c r="A23" s="4" t="s">
        <v>13</v>
      </c>
      <c r="B23" s="42">
        <v>801</v>
      </c>
      <c r="C23" s="42">
        <v>32767</v>
      </c>
      <c r="D23" s="42">
        <v>326</v>
      </c>
      <c r="E23" s="42">
        <v>13866</v>
      </c>
      <c r="F23" s="40">
        <f t="shared" si="2"/>
        <v>0.40699126092384519</v>
      </c>
      <c r="G23" s="40">
        <f t="shared" si="3"/>
        <v>0.42316965239417709</v>
      </c>
      <c r="H23" s="42">
        <v>5669</v>
      </c>
      <c r="I23" s="42">
        <v>4245</v>
      </c>
      <c r="J23" s="42">
        <v>1486</v>
      </c>
      <c r="K23" s="42">
        <v>1031</v>
      </c>
      <c r="L23" s="40">
        <f t="shared" si="0"/>
        <v>0.26212735932263187</v>
      </c>
      <c r="M23" s="40">
        <f t="shared" si="1"/>
        <v>0.24287396937573616</v>
      </c>
    </row>
    <row r="24" spans="1:13" ht="14.25" customHeight="1" x14ac:dyDescent="0.3">
      <c r="A24" s="4" t="s">
        <v>14</v>
      </c>
      <c r="B24" s="42">
        <v>688</v>
      </c>
      <c r="C24" s="42">
        <v>24283</v>
      </c>
      <c r="D24" s="42">
        <v>259</v>
      </c>
      <c r="E24" s="42">
        <v>11447</v>
      </c>
      <c r="F24" s="40">
        <f t="shared" si="2"/>
        <v>0.37645348837209303</v>
      </c>
      <c r="G24" s="40">
        <f t="shared" si="3"/>
        <v>0.4713997446773463</v>
      </c>
      <c r="H24" s="42">
        <v>5103</v>
      </c>
      <c r="I24" s="42">
        <v>5443</v>
      </c>
      <c r="J24" s="42">
        <v>1197</v>
      </c>
      <c r="K24" s="42">
        <v>1238</v>
      </c>
      <c r="L24" s="40">
        <f t="shared" si="0"/>
        <v>0.23456790123456789</v>
      </c>
      <c r="M24" s="40">
        <f t="shared" si="1"/>
        <v>0.22744809847510564</v>
      </c>
    </row>
    <row r="25" spans="1:13" ht="14.25" customHeight="1" x14ac:dyDescent="0.3">
      <c r="A25" s="4" t="s">
        <v>15</v>
      </c>
      <c r="B25" s="42">
        <v>781</v>
      </c>
      <c r="C25" s="42">
        <v>49390</v>
      </c>
      <c r="D25" s="42">
        <v>255</v>
      </c>
      <c r="E25" s="42">
        <v>22122</v>
      </c>
      <c r="F25" s="40">
        <f t="shared" si="2"/>
        <v>0.32650448143405891</v>
      </c>
      <c r="G25" s="40">
        <f t="shared" si="3"/>
        <v>0.44790443409597086</v>
      </c>
      <c r="H25" s="42">
        <v>6331</v>
      </c>
      <c r="I25" s="42">
        <v>12181</v>
      </c>
      <c r="J25" s="42">
        <v>1272</v>
      </c>
      <c r="K25" s="42">
        <v>2560</v>
      </c>
      <c r="L25" s="40">
        <f t="shared" si="0"/>
        <v>0.20091612699415573</v>
      </c>
      <c r="M25" s="40">
        <f t="shared" si="1"/>
        <v>0.21016336918151218</v>
      </c>
    </row>
    <row r="26" spans="1:13" ht="14.25" customHeight="1" x14ac:dyDescent="0.3">
      <c r="A26" s="4" t="s">
        <v>640</v>
      </c>
      <c r="B26" s="42">
        <v>439</v>
      </c>
      <c r="C26" s="42">
        <v>35019</v>
      </c>
      <c r="D26" s="42">
        <v>146</v>
      </c>
      <c r="E26" s="42">
        <v>20153</v>
      </c>
      <c r="F26" s="40">
        <f t="shared" si="2"/>
        <v>0.33257403189066059</v>
      </c>
      <c r="G26" s="40">
        <f t="shared" si="3"/>
        <v>0.57548759244981296</v>
      </c>
      <c r="H26" s="42">
        <v>4609</v>
      </c>
      <c r="I26" s="42">
        <v>9644</v>
      </c>
      <c r="J26" s="42">
        <v>873</v>
      </c>
      <c r="K26" s="42">
        <v>1911</v>
      </c>
      <c r="L26" s="40">
        <f t="shared" si="0"/>
        <v>0.18941201996094598</v>
      </c>
      <c r="M26" s="40">
        <f t="shared" si="1"/>
        <v>0.19815429282455413</v>
      </c>
    </row>
    <row r="27" spans="1:13" x14ac:dyDescent="0.3">
      <c r="A27" s="4" t="s">
        <v>646</v>
      </c>
      <c r="B27" s="42">
        <v>589</v>
      </c>
      <c r="C27" s="42">
        <v>43476</v>
      </c>
      <c r="D27" s="42">
        <v>255</v>
      </c>
      <c r="E27" s="42">
        <v>25497</v>
      </c>
      <c r="F27" s="40">
        <f>D27/$B27*100%</f>
        <v>0.43293718166383699</v>
      </c>
      <c r="G27" s="40">
        <f>E27/$C27*100%</f>
        <v>0.58646149599779185</v>
      </c>
      <c r="H27" s="42">
        <v>4005</v>
      </c>
      <c r="I27" s="42">
        <v>8727</v>
      </c>
      <c r="J27" s="42">
        <v>840</v>
      </c>
      <c r="K27" s="42">
        <v>1931</v>
      </c>
      <c r="L27" s="40">
        <f>J27/$H27*100%</f>
        <v>0.20973782771535582</v>
      </c>
      <c r="M27" s="40">
        <f>K27/$I27*100%</f>
        <v>0.22126733127076889</v>
      </c>
    </row>
    <row r="28" spans="1:13" x14ac:dyDescent="0.3">
      <c r="A28" s="4" t="s">
        <v>682</v>
      </c>
      <c r="B28" s="42">
        <v>538</v>
      </c>
      <c r="C28" s="42">
        <v>39386</v>
      </c>
      <c r="D28" s="42">
        <v>230</v>
      </c>
      <c r="E28" s="42">
        <v>24159</v>
      </c>
      <c r="F28" s="40">
        <f>D28/$B28*100%</f>
        <v>0.42750929368029739</v>
      </c>
      <c r="G28" s="40">
        <f>E28/$C28*100%</f>
        <v>0.61339054486365718</v>
      </c>
      <c r="H28" s="42">
        <v>3990</v>
      </c>
      <c r="I28" s="42">
        <v>6659</v>
      </c>
      <c r="J28" s="42">
        <v>870</v>
      </c>
      <c r="K28" s="42">
        <v>1443</v>
      </c>
      <c r="L28" s="40">
        <f>J28/$H28*100%</f>
        <v>0.21804511278195488</v>
      </c>
      <c r="M28" s="40">
        <f>K28/$I28*100%</f>
        <v>0.21669920408469739</v>
      </c>
    </row>
    <row r="29" spans="1:13" x14ac:dyDescent="0.3">
      <c r="A29" s="4" t="s">
        <v>702</v>
      </c>
      <c r="B29" s="42">
        <v>520</v>
      </c>
      <c r="C29" s="42">
        <v>27817</v>
      </c>
      <c r="D29" s="42">
        <v>224</v>
      </c>
      <c r="E29" s="42">
        <v>13759</v>
      </c>
      <c r="F29" s="40">
        <f>D29/$B29*100%</f>
        <v>0.43076923076923079</v>
      </c>
      <c r="G29" s="40">
        <f>E29/$C29*100%</f>
        <v>0.49462558866879963</v>
      </c>
      <c r="H29" s="42">
        <v>4282</v>
      </c>
      <c r="I29" s="42">
        <v>6675</v>
      </c>
      <c r="J29" s="42">
        <v>899</v>
      </c>
      <c r="K29" s="42">
        <v>1281</v>
      </c>
      <c r="L29" s="40">
        <f>J29/$H29*100%</f>
        <v>0.2099486221391873</v>
      </c>
      <c r="M29" s="40">
        <f>K29/$I29*100%</f>
        <v>0.19191011235955055</v>
      </c>
    </row>
  </sheetData>
  <hyperlinks>
    <hyperlink ref="D8" r:id="rId1" xr:uid="{E2B2E2EC-B72B-4208-B51C-83E6515A2BD6}"/>
  </hyperlinks>
  <pageMargins left="0.7" right="0.7" top="0.75" bottom="0.75" header="0.3" footer="0.3"/>
  <pageSetup paperSize="9" scale="72" orientation="landscape"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3AEB4-5BE8-45BF-8DC7-413994F2FC1C}">
  <sheetPr>
    <tabColor rgb="FF008080"/>
    <pageSetUpPr fitToPage="1"/>
  </sheetPr>
  <dimension ref="A1:P73"/>
  <sheetViews>
    <sheetView showGridLines="0" topLeftCell="A54" workbookViewId="0">
      <selection activeCell="A70" sqref="A70:A73"/>
    </sheetView>
  </sheetViews>
  <sheetFormatPr defaultColWidth="8.78515625" defaultRowHeight="13" x14ac:dyDescent="0.3"/>
  <cols>
    <col min="1" max="2" width="8.78515625" style="4"/>
    <col min="3" max="14" width="11.5" style="4" customWidth="1"/>
    <col min="15" max="16384" width="8.78515625" style="4"/>
  </cols>
  <sheetData>
    <row r="1" spans="1:14" ht="15.5" x14ac:dyDescent="0.3">
      <c r="A1" s="1" t="s">
        <v>559</v>
      </c>
      <c r="B1" s="2" t="s">
        <v>560</v>
      </c>
      <c r="C1" s="3"/>
      <c r="D1" s="3"/>
      <c r="E1" s="3"/>
      <c r="F1" s="3"/>
      <c r="G1" s="3"/>
      <c r="H1" s="3"/>
      <c r="I1" s="3"/>
      <c r="J1" s="3"/>
      <c r="K1" s="3"/>
      <c r="L1" s="3"/>
      <c r="M1" s="3"/>
      <c r="N1" s="3"/>
    </row>
    <row r="2" spans="1:14" x14ac:dyDescent="0.3">
      <c r="A2" s="5" t="s">
        <v>28</v>
      </c>
      <c r="B2" s="6" t="s">
        <v>703</v>
      </c>
    </row>
    <row r="3" spans="1:14" x14ac:dyDescent="0.3">
      <c r="A3" s="5"/>
      <c r="B3" s="6"/>
    </row>
    <row r="4" spans="1:14" x14ac:dyDescent="0.3">
      <c r="A4" s="4" t="s">
        <v>76</v>
      </c>
    </row>
    <row r="5" spans="1:14" x14ac:dyDescent="0.3">
      <c r="A5" s="4" t="s">
        <v>75</v>
      </c>
    </row>
    <row r="6" spans="1:14" x14ac:dyDescent="0.3">
      <c r="A6" s="4" t="s">
        <v>40</v>
      </c>
    </row>
    <row r="8" spans="1:14" x14ac:dyDescent="0.3">
      <c r="A8" s="4" t="s">
        <v>51</v>
      </c>
      <c r="E8" s="9" t="s">
        <v>52</v>
      </c>
    </row>
    <row r="9" spans="1:14" x14ac:dyDescent="0.3">
      <c r="A9" s="4" t="s">
        <v>62</v>
      </c>
    </row>
    <row r="10" spans="1:14" x14ac:dyDescent="0.3">
      <c r="A10" s="4" t="s">
        <v>25</v>
      </c>
    </row>
    <row r="12" spans="1:14" x14ac:dyDescent="0.3">
      <c r="A12" s="4" t="s">
        <v>26</v>
      </c>
      <c r="B12" s="10">
        <v>45566</v>
      </c>
    </row>
    <row r="13" spans="1:14" x14ac:dyDescent="0.3">
      <c r="A13" s="4" t="s">
        <v>27</v>
      </c>
      <c r="B13" s="10">
        <v>45658</v>
      </c>
    </row>
    <row r="14" spans="1:14" ht="13.9" customHeight="1" x14ac:dyDescent="0.3"/>
    <row r="15" spans="1:14" ht="55.15" customHeight="1" x14ac:dyDescent="0.3">
      <c r="A15" s="54" t="s">
        <v>482</v>
      </c>
      <c r="B15" s="54" t="s">
        <v>483</v>
      </c>
      <c r="C15" s="7" t="s">
        <v>663</v>
      </c>
      <c r="D15" s="7" t="s">
        <v>664</v>
      </c>
      <c r="E15" s="7" t="s">
        <v>665</v>
      </c>
      <c r="F15" s="7" t="s">
        <v>666</v>
      </c>
      <c r="G15" s="7" t="s">
        <v>667</v>
      </c>
      <c r="H15" s="7" t="s">
        <v>668</v>
      </c>
      <c r="I15" s="7" t="s">
        <v>554</v>
      </c>
      <c r="J15" s="7" t="s">
        <v>669</v>
      </c>
      <c r="K15" s="7" t="s">
        <v>555</v>
      </c>
      <c r="L15" s="7" t="s">
        <v>670</v>
      </c>
      <c r="M15" s="7" t="s">
        <v>556</v>
      </c>
      <c r="N15" s="7" t="s">
        <v>671</v>
      </c>
    </row>
    <row r="16" spans="1:14" ht="14.25" customHeight="1" x14ac:dyDescent="0.3">
      <c r="A16" s="4" t="s">
        <v>16</v>
      </c>
      <c r="B16" s="8">
        <v>2010</v>
      </c>
      <c r="C16" s="42">
        <v>127</v>
      </c>
      <c r="D16" s="42">
        <v>8554</v>
      </c>
      <c r="E16" s="42">
        <v>47</v>
      </c>
      <c r="F16" s="42">
        <v>4075</v>
      </c>
      <c r="G16" s="40">
        <f t="shared" ref="G16:G37" si="0">E16/$C16*100%</f>
        <v>0.37007874015748032</v>
      </c>
      <c r="H16" s="40">
        <f t="shared" ref="H16:H37" si="1">F16/$D16*100%</f>
        <v>0.47638531681084872</v>
      </c>
      <c r="I16" s="42">
        <v>772</v>
      </c>
      <c r="J16" s="42">
        <v>1635</v>
      </c>
      <c r="K16" s="42">
        <v>212</v>
      </c>
      <c r="L16" s="42">
        <v>446</v>
      </c>
      <c r="M16" s="40">
        <f t="shared" ref="M16:M68" si="2">K16/$I16*100%</f>
        <v>0.27461139896373055</v>
      </c>
      <c r="N16" s="40">
        <f t="shared" ref="N16:N68" si="3">L16/$J16*100%</f>
        <v>0.27278287461773698</v>
      </c>
    </row>
    <row r="17" spans="1:14" ht="14.25" customHeight="1" x14ac:dyDescent="0.3">
      <c r="A17" s="4" t="s">
        <v>17</v>
      </c>
      <c r="B17" s="8">
        <v>2010</v>
      </c>
      <c r="C17" s="42">
        <v>165</v>
      </c>
      <c r="D17" s="42">
        <v>7613</v>
      </c>
      <c r="E17" s="42">
        <v>62</v>
      </c>
      <c r="F17" s="42">
        <v>2926</v>
      </c>
      <c r="G17" s="40">
        <f t="shared" si="0"/>
        <v>0.37575757575757573</v>
      </c>
      <c r="H17" s="40">
        <f t="shared" si="1"/>
        <v>0.38434257191645871</v>
      </c>
      <c r="I17" s="42">
        <v>1288</v>
      </c>
      <c r="J17" s="42">
        <v>3020</v>
      </c>
      <c r="K17" s="42">
        <v>293</v>
      </c>
      <c r="L17" s="42">
        <v>679</v>
      </c>
      <c r="M17" s="40">
        <f t="shared" si="2"/>
        <v>0.22748447204968944</v>
      </c>
      <c r="N17" s="40">
        <f t="shared" si="3"/>
        <v>0.22483443708609271</v>
      </c>
    </row>
    <row r="18" spans="1:14" ht="14.25" customHeight="1" x14ac:dyDescent="0.3">
      <c r="A18" s="4" t="s">
        <v>18</v>
      </c>
      <c r="B18" s="8">
        <v>2010</v>
      </c>
      <c r="C18" s="42">
        <v>154</v>
      </c>
      <c r="D18" s="42">
        <v>5530</v>
      </c>
      <c r="E18" s="42">
        <v>56</v>
      </c>
      <c r="F18" s="42">
        <v>2308</v>
      </c>
      <c r="G18" s="40">
        <f t="shared" si="0"/>
        <v>0.36363636363636365</v>
      </c>
      <c r="H18" s="40">
        <f t="shared" si="1"/>
        <v>0.4173598553345389</v>
      </c>
      <c r="I18" s="42">
        <v>1483</v>
      </c>
      <c r="J18" s="42">
        <v>3347</v>
      </c>
      <c r="K18" s="42">
        <v>342</v>
      </c>
      <c r="L18" s="42">
        <v>820</v>
      </c>
      <c r="M18" s="40">
        <f t="shared" si="2"/>
        <v>0.23061362103843561</v>
      </c>
      <c r="N18" s="40">
        <f t="shared" si="3"/>
        <v>0.24499551837466388</v>
      </c>
    </row>
    <row r="19" spans="1:14" ht="14.25" customHeight="1" x14ac:dyDescent="0.3">
      <c r="A19" s="4" t="s">
        <v>19</v>
      </c>
      <c r="B19" s="8">
        <v>2011</v>
      </c>
      <c r="C19" s="42">
        <v>191</v>
      </c>
      <c r="D19" s="42">
        <v>7579</v>
      </c>
      <c r="E19" s="42">
        <v>73</v>
      </c>
      <c r="F19" s="42">
        <v>3909</v>
      </c>
      <c r="G19" s="40">
        <f t="shared" si="0"/>
        <v>0.38219895287958117</v>
      </c>
      <c r="H19" s="40">
        <f t="shared" si="1"/>
        <v>0.51576725161630821</v>
      </c>
      <c r="I19" s="42">
        <v>1346</v>
      </c>
      <c r="J19" s="42">
        <v>2926</v>
      </c>
      <c r="K19" s="42">
        <v>309</v>
      </c>
      <c r="L19" s="42">
        <v>715</v>
      </c>
      <c r="M19" s="40">
        <f t="shared" si="2"/>
        <v>0.22956909361069835</v>
      </c>
      <c r="N19" s="40">
        <f t="shared" si="3"/>
        <v>0.24436090225563908</v>
      </c>
    </row>
    <row r="20" spans="1:14" ht="14.25" customHeight="1" x14ac:dyDescent="0.3">
      <c r="A20" s="4" t="s">
        <v>16</v>
      </c>
      <c r="B20" s="8">
        <v>2011</v>
      </c>
      <c r="C20" s="42">
        <v>136</v>
      </c>
      <c r="D20" s="42">
        <v>8344</v>
      </c>
      <c r="E20" s="42">
        <v>58</v>
      </c>
      <c r="F20" s="42">
        <v>5096</v>
      </c>
      <c r="G20" s="40">
        <f t="shared" si="0"/>
        <v>0.4264705882352941</v>
      </c>
      <c r="H20" s="40">
        <f t="shared" si="1"/>
        <v>0.61073825503355705</v>
      </c>
      <c r="I20" s="42">
        <v>1001</v>
      </c>
      <c r="J20" s="42">
        <v>2256</v>
      </c>
      <c r="K20" s="42">
        <v>261</v>
      </c>
      <c r="L20" s="42">
        <v>685</v>
      </c>
      <c r="M20" s="40">
        <f t="shared" si="2"/>
        <v>0.26073926073926074</v>
      </c>
      <c r="N20" s="40">
        <f t="shared" si="3"/>
        <v>0.30363475177304966</v>
      </c>
    </row>
    <row r="21" spans="1:14" ht="14.25" customHeight="1" x14ac:dyDescent="0.3">
      <c r="A21" s="4" t="s">
        <v>17</v>
      </c>
      <c r="B21" s="8">
        <v>2011</v>
      </c>
      <c r="C21" s="42">
        <v>105</v>
      </c>
      <c r="D21" s="42">
        <v>4643</v>
      </c>
      <c r="E21" s="42">
        <v>51</v>
      </c>
      <c r="F21" s="42">
        <v>2971</v>
      </c>
      <c r="G21" s="40">
        <f t="shared" si="0"/>
        <v>0.48571428571428571</v>
      </c>
      <c r="H21" s="40">
        <f t="shared" si="1"/>
        <v>0.63988800344604779</v>
      </c>
      <c r="I21" s="42">
        <v>1013</v>
      </c>
      <c r="J21" s="42">
        <v>2124</v>
      </c>
      <c r="K21" s="42">
        <v>278</v>
      </c>
      <c r="L21" s="42">
        <v>590</v>
      </c>
      <c r="M21" s="40">
        <f t="shared" si="2"/>
        <v>0.27443237907206319</v>
      </c>
      <c r="N21" s="40">
        <f t="shared" si="3"/>
        <v>0.27777777777777779</v>
      </c>
    </row>
    <row r="22" spans="1:14" ht="14.25" customHeight="1" x14ac:dyDescent="0.3">
      <c r="A22" s="4" t="s">
        <v>18</v>
      </c>
      <c r="B22" s="8">
        <v>2011</v>
      </c>
      <c r="C22" s="42">
        <v>126</v>
      </c>
      <c r="D22" s="42">
        <v>7140</v>
      </c>
      <c r="E22" s="42">
        <v>50</v>
      </c>
      <c r="F22" s="42">
        <v>2869</v>
      </c>
      <c r="G22" s="40">
        <f t="shared" si="0"/>
        <v>0.3968253968253968</v>
      </c>
      <c r="H22" s="40">
        <f t="shared" si="1"/>
        <v>0.40182072829131654</v>
      </c>
      <c r="I22" s="42">
        <v>1198</v>
      </c>
      <c r="J22" s="42">
        <v>2520</v>
      </c>
      <c r="K22" s="42">
        <v>334</v>
      </c>
      <c r="L22" s="42">
        <v>740</v>
      </c>
      <c r="M22" s="40">
        <f t="shared" si="2"/>
        <v>0.27879799666110183</v>
      </c>
      <c r="N22" s="40">
        <f t="shared" si="3"/>
        <v>0.29365079365079366</v>
      </c>
    </row>
    <row r="23" spans="1:14" ht="14.25" customHeight="1" x14ac:dyDescent="0.3">
      <c r="A23" s="4" t="s">
        <v>19</v>
      </c>
      <c r="B23" s="8">
        <v>2012</v>
      </c>
      <c r="C23" s="42">
        <v>129</v>
      </c>
      <c r="D23" s="42">
        <v>12465</v>
      </c>
      <c r="E23" s="42">
        <v>64</v>
      </c>
      <c r="F23" s="42">
        <v>7304</v>
      </c>
      <c r="G23" s="40">
        <f t="shared" si="0"/>
        <v>0.49612403100775193</v>
      </c>
      <c r="H23" s="40">
        <f t="shared" si="1"/>
        <v>0.58596068993180905</v>
      </c>
      <c r="I23" s="42">
        <v>1010</v>
      </c>
      <c r="J23" s="42">
        <v>2331</v>
      </c>
      <c r="K23" s="42">
        <v>261</v>
      </c>
      <c r="L23" s="42">
        <v>607</v>
      </c>
      <c r="M23" s="40">
        <f t="shared" si="2"/>
        <v>0.25841584158415842</v>
      </c>
      <c r="N23" s="40">
        <f t="shared" si="3"/>
        <v>0.26040326040326039</v>
      </c>
    </row>
    <row r="24" spans="1:14" ht="14.25" customHeight="1" x14ac:dyDescent="0.3">
      <c r="A24" s="4" t="s">
        <v>16</v>
      </c>
      <c r="B24" s="8">
        <v>2012</v>
      </c>
      <c r="C24" s="42">
        <v>81</v>
      </c>
      <c r="D24" s="42">
        <v>5875</v>
      </c>
      <c r="E24" s="42">
        <v>32</v>
      </c>
      <c r="F24" s="42">
        <v>2103</v>
      </c>
      <c r="G24" s="40">
        <f t="shared" si="0"/>
        <v>0.39506172839506171</v>
      </c>
      <c r="H24" s="40">
        <f t="shared" si="1"/>
        <v>0.35795744680851066</v>
      </c>
      <c r="I24" s="42">
        <v>794</v>
      </c>
      <c r="J24" s="42">
        <v>1944</v>
      </c>
      <c r="K24" s="42">
        <v>208</v>
      </c>
      <c r="L24" s="42">
        <v>566</v>
      </c>
      <c r="M24" s="40">
        <f t="shared" si="2"/>
        <v>0.26196473551637278</v>
      </c>
      <c r="N24" s="40">
        <f t="shared" si="3"/>
        <v>0.29115226337448558</v>
      </c>
    </row>
    <row r="25" spans="1:14" ht="14.25" customHeight="1" x14ac:dyDescent="0.3">
      <c r="A25" s="4" t="s">
        <v>17</v>
      </c>
      <c r="B25" s="8">
        <v>2012</v>
      </c>
      <c r="C25" s="42">
        <v>128</v>
      </c>
      <c r="D25" s="42">
        <v>8236</v>
      </c>
      <c r="E25" s="42">
        <v>59</v>
      </c>
      <c r="F25" s="42">
        <v>6081</v>
      </c>
      <c r="G25" s="40">
        <f t="shared" si="0"/>
        <v>0.4609375</v>
      </c>
      <c r="H25" s="40">
        <f t="shared" si="1"/>
        <v>0.7383438562408936</v>
      </c>
      <c r="I25" s="42">
        <v>1201</v>
      </c>
      <c r="J25" s="42">
        <v>2772</v>
      </c>
      <c r="K25" s="42">
        <v>322</v>
      </c>
      <c r="L25" s="42">
        <v>820</v>
      </c>
      <c r="M25" s="40">
        <f t="shared" si="2"/>
        <v>0.26810990840965859</v>
      </c>
      <c r="N25" s="40">
        <f t="shared" si="3"/>
        <v>0.29581529581529581</v>
      </c>
    </row>
    <row r="26" spans="1:14" ht="14.25" customHeight="1" x14ac:dyDescent="0.3">
      <c r="A26" s="4" t="s">
        <v>18</v>
      </c>
      <c r="B26" s="8">
        <v>2012</v>
      </c>
      <c r="C26" s="42">
        <v>95</v>
      </c>
      <c r="D26" s="42">
        <v>5710</v>
      </c>
      <c r="E26" s="42">
        <v>51</v>
      </c>
      <c r="F26" s="42">
        <v>3922</v>
      </c>
      <c r="G26" s="40">
        <f t="shared" si="0"/>
        <v>0.5368421052631579</v>
      </c>
      <c r="H26" s="40">
        <f t="shared" si="1"/>
        <v>0.68686514886164618</v>
      </c>
      <c r="I26" s="42">
        <v>1100</v>
      </c>
      <c r="J26" s="42">
        <v>2687</v>
      </c>
      <c r="K26" s="42">
        <v>321</v>
      </c>
      <c r="L26" s="42">
        <v>942</v>
      </c>
      <c r="M26" s="40">
        <f t="shared" si="2"/>
        <v>0.29181818181818181</v>
      </c>
      <c r="N26" s="40">
        <f t="shared" si="3"/>
        <v>0.35057685150725715</v>
      </c>
    </row>
    <row r="27" spans="1:14" ht="14.25" customHeight="1" x14ac:dyDescent="0.3">
      <c r="A27" s="4" t="s">
        <v>19</v>
      </c>
      <c r="B27" s="8">
        <v>2013</v>
      </c>
      <c r="C27" s="42">
        <v>113</v>
      </c>
      <c r="D27" s="42">
        <v>7069</v>
      </c>
      <c r="E27" s="42">
        <v>57</v>
      </c>
      <c r="F27" s="42">
        <v>4773</v>
      </c>
      <c r="G27" s="40">
        <f t="shared" si="0"/>
        <v>0.50442477876106195</v>
      </c>
      <c r="H27" s="40">
        <f t="shared" si="1"/>
        <v>0.67520158438251521</v>
      </c>
      <c r="I27" s="42">
        <v>1220</v>
      </c>
      <c r="J27" s="42">
        <v>2687</v>
      </c>
      <c r="K27" s="42">
        <v>342</v>
      </c>
      <c r="L27" s="42">
        <v>752</v>
      </c>
      <c r="M27" s="40">
        <f t="shared" si="2"/>
        <v>0.28032786885245903</v>
      </c>
      <c r="N27" s="40">
        <f t="shared" si="3"/>
        <v>0.27986602158541124</v>
      </c>
    </row>
    <row r="28" spans="1:14" ht="14.25" customHeight="1" x14ac:dyDescent="0.3">
      <c r="A28" s="4" t="s">
        <v>16</v>
      </c>
      <c r="B28" s="8">
        <v>2013</v>
      </c>
      <c r="C28" s="42">
        <v>97</v>
      </c>
      <c r="D28" s="42">
        <v>6321</v>
      </c>
      <c r="E28" s="42">
        <v>55</v>
      </c>
      <c r="F28" s="42">
        <v>4740</v>
      </c>
      <c r="G28" s="40">
        <f t="shared" si="0"/>
        <v>0.5670103092783505</v>
      </c>
      <c r="H28" s="40">
        <f t="shared" si="1"/>
        <v>0.74988134788799243</v>
      </c>
      <c r="I28" s="42">
        <v>979</v>
      </c>
      <c r="J28" s="42">
        <v>2091</v>
      </c>
      <c r="K28" s="42">
        <v>289</v>
      </c>
      <c r="L28" s="42">
        <v>671</v>
      </c>
      <c r="M28" s="40">
        <f t="shared" si="2"/>
        <v>0.29519918283963226</v>
      </c>
      <c r="N28" s="40">
        <f t="shared" si="3"/>
        <v>0.32089909134385464</v>
      </c>
    </row>
    <row r="29" spans="1:14" ht="14.25" customHeight="1" x14ac:dyDescent="0.3">
      <c r="A29" s="4" t="s">
        <v>17</v>
      </c>
      <c r="B29" s="8">
        <v>2013</v>
      </c>
      <c r="C29" s="42">
        <v>112</v>
      </c>
      <c r="D29" s="42">
        <v>7915</v>
      </c>
      <c r="E29" s="42">
        <v>64</v>
      </c>
      <c r="F29" s="42">
        <v>5574</v>
      </c>
      <c r="G29" s="40">
        <f t="shared" si="0"/>
        <v>0.5714285714285714</v>
      </c>
      <c r="H29" s="40">
        <f t="shared" si="1"/>
        <v>0.70423246999368283</v>
      </c>
      <c r="I29" s="42">
        <v>1030</v>
      </c>
      <c r="J29" s="42">
        <v>2097</v>
      </c>
      <c r="K29" s="42">
        <v>280</v>
      </c>
      <c r="L29" s="42">
        <v>576</v>
      </c>
      <c r="M29" s="40">
        <f t="shared" si="2"/>
        <v>0.27184466019417475</v>
      </c>
      <c r="N29" s="40">
        <f t="shared" si="3"/>
        <v>0.27467811158798283</v>
      </c>
    </row>
    <row r="30" spans="1:14" ht="14.25" customHeight="1" x14ac:dyDescent="0.3">
      <c r="A30" s="4" t="s">
        <v>18</v>
      </c>
      <c r="B30" s="8">
        <v>2013</v>
      </c>
      <c r="C30" s="42">
        <v>128</v>
      </c>
      <c r="D30" s="42">
        <v>7650</v>
      </c>
      <c r="E30" s="42">
        <v>63</v>
      </c>
      <c r="F30" s="42">
        <v>4076</v>
      </c>
      <c r="G30" s="40">
        <f t="shared" si="0"/>
        <v>0.4921875</v>
      </c>
      <c r="H30" s="40">
        <f t="shared" si="1"/>
        <v>0.53281045751633982</v>
      </c>
      <c r="I30" s="42">
        <v>1258</v>
      </c>
      <c r="J30" s="42">
        <v>2673</v>
      </c>
      <c r="K30" s="42">
        <v>337</v>
      </c>
      <c r="L30" s="42">
        <v>785</v>
      </c>
      <c r="M30" s="40">
        <f t="shared" si="2"/>
        <v>0.26788553259141495</v>
      </c>
      <c r="N30" s="40">
        <f t="shared" si="3"/>
        <v>0.29367751589973812</v>
      </c>
    </row>
    <row r="31" spans="1:14" ht="14.25" customHeight="1" x14ac:dyDescent="0.3">
      <c r="A31" s="4" t="s">
        <v>19</v>
      </c>
      <c r="B31" s="8">
        <v>2014</v>
      </c>
      <c r="C31" s="42">
        <v>187</v>
      </c>
      <c r="D31" s="42">
        <v>9892</v>
      </c>
      <c r="E31" s="42">
        <v>92</v>
      </c>
      <c r="F31" s="42">
        <v>6065</v>
      </c>
      <c r="G31" s="40">
        <f t="shared" si="0"/>
        <v>0.49197860962566847</v>
      </c>
      <c r="H31" s="40">
        <f t="shared" si="1"/>
        <v>0.61312171451678121</v>
      </c>
      <c r="I31" s="42">
        <v>1405</v>
      </c>
      <c r="J31" s="42">
        <v>2809</v>
      </c>
      <c r="K31" s="42">
        <v>370</v>
      </c>
      <c r="L31" s="42">
        <v>814</v>
      </c>
      <c r="M31" s="40">
        <f t="shared" si="2"/>
        <v>0.26334519572953735</v>
      </c>
      <c r="N31" s="40">
        <f t="shared" si="3"/>
        <v>0.28978284086863654</v>
      </c>
    </row>
    <row r="32" spans="1:14" ht="14.25" customHeight="1" x14ac:dyDescent="0.3">
      <c r="A32" s="4" t="s">
        <v>16</v>
      </c>
      <c r="B32" s="8">
        <v>2014</v>
      </c>
      <c r="C32" s="42">
        <v>160</v>
      </c>
      <c r="D32" s="42">
        <v>9815</v>
      </c>
      <c r="E32" s="42">
        <v>77</v>
      </c>
      <c r="F32" s="42">
        <v>5916</v>
      </c>
      <c r="G32" s="40">
        <f t="shared" si="0"/>
        <v>0.48125000000000001</v>
      </c>
      <c r="H32" s="40">
        <f t="shared" si="1"/>
        <v>0.60275089149261329</v>
      </c>
      <c r="I32" s="42">
        <v>1292</v>
      </c>
      <c r="J32" s="42">
        <v>2629</v>
      </c>
      <c r="K32" s="42">
        <v>321</v>
      </c>
      <c r="L32" s="42">
        <v>689</v>
      </c>
      <c r="M32" s="40">
        <f t="shared" si="2"/>
        <v>0.24845201238390094</v>
      </c>
      <c r="N32" s="40">
        <f t="shared" si="3"/>
        <v>0.2620768352985926</v>
      </c>
    </row>
    <row r="33" spans="1:14" ht="14.25" customHeight="1" x14ac:dyDescent="0.3">
      <c r="A33" s="4" t="s">
        <v>17</v>
      </c>
      <c r="B33" s="8">
        <v>2014</v>
      </c>
      <c r="C33" s="42">
        <v>124</v>
      </c>
      <c r="D33" s="42">
        <v>13255</v>
      </c>
      <c r="E33" s="42">
        <v>62</v>
      </c>
      <c r="F33" s="42">
        <v>6659</v>
      </c>
      <c r="G33" s="40">
        <f t="shared" si="0"/>
        <v>0.5</v>
      </c>
      <c r="H33" s="40">
        <f t="shared" si="1"/>
        <v>0.50237646171256134</v>
      </c>
      <c r="I33" s="42">
        <v>1171</v>
      </c>
      <c r="J33" s="42">
        <v>2414</v>
      </c>
      <c r="K33" s="42">
        <v>288</v>
      </c>
      <c r="L33" s="42">
        <v>670</v>
      </c>
      <c r="M33" s="40">
        <f t="shared" si="2"/>
        <v>0.24594363791631085</v>
      </c>
      <c r="N33" s="40">
        <f t="shared" si="3"/>
        <v>0.27754763877381938</v>
      </c>
    </row>
    <row r="34" spans="1:14" ht="14.25" customHeight="1" x14ac:dyDescent="0.3">
      <c r="A34" s="4" t="s">
        <v>18</v>
      </c>
      <c r="B34" s="8">
        <v>2014</v>
      </c>
      <c r="C34" s="42">
        <v>149</v>
      </c>
      <c r="D34" s="42">
        <v>8794</v>
      </c>
      <c r="E34" s="42">
        <v>64</v>
      </c>
      <c r="F34" s="42">
        <v>4185</v>
      </c>
      <c r="G34" s="40">
        <f t="shared" si="0"/>
        <v>0.42953020134228187</v>
      </c>
      <c r="H34" s="40">
        <f t="shared" si="1"/>
        <v>0.47589265408232884</v>
      </c>
      <c r="I34" s="42">
        <v>1035</v>
      </c>
      <c r="J34" s="42">
        <v>2124</v>
      </c>
      <c r="K34" s="42">
        <v>249</v>
      </c>
      <c r="L34" s="42">
        <v>542</v>
      </c>
      <c r="M34" s="40">
        <f t="shared" si="2"/>
        <v>0.24057971014492754</v>
      </c>
      <c r="N34" s="40">
        <f t="shared" si="3"/>
        <v>0.2551789077212806</v>
      </c>
    </row>
    <row r="35" spans="1:14" ht="14.25" customHeight="1" x14ac:dyDescent="0.3">
      <c r="A35" s="4" t="s">
        <v>19</v>
      </c>
      <c r="B35" s="8">
        <v>2015</v>
      </c>
      <c r="C35" s="42">
        <v>200</v>
      </c>
      <c r="D35" s="42">
        <v>12462</v>
      </c>
      <c r="E35" s="42">
        <v>98</v>
      </c>
      <c r="F35" s="42">
        <v>6562</v>
      </c>
      <c r="G35" s="40">
        <f t="shared" si="0"/>
        <v>0.49</v>
      </c>
      <c r="H35" s="40">
        <f t="shared" si="1"/>
        <v>0.52656074466377789</v>
      </c>
      <c r="I35" s="42">
        <v>1209</v>
      </c>
      <c r="J35" s="42">
        <v>2729</v>
      </c>
      <c r="K35" s="42">
        <v>314</v>
      </c>
      <c r="L35" s="42">
        <v>712</v>
      </c>
      <c r="M35" s="40">
        <f t="shared" si="2"/>
        <v>0.25971877584780811</v>
      </c>
      <c r="N35" s="40">
        <f t="shared" si="3"/>
        <v>0.26090142909490655</v>
      </c>
    </row>
    <row r="36" spans="1:14" ht="14.25" customHeight="1" x14ac:dyDescent="0.3">
      <c r="A36" s="4" t="s">
        <v>16</v>
      </c>
      <c r="B36" s="8">
        <v>2015</v>
      </c>
      <c r="C36" s="42">
        <v>165</v>
      </c>
      <c r="D36" s="42">
        <v>10494</v>
      </c>
      <c r="E36" s="42">
        <v>73</v>
      </c>
      <c r="F36" s="42">
        <v>4413</v>
      </c>
      <c r="G36" s="40">
        <f>E36/$C36*100%</f>
        <v>0.44242424242424244</v>
      </c>
      <c r="H36" s="40">
        <f>F36/$D36*100%</f>
        <v>0.42052601486563751</v>
      </c>
      <c r="I36" s="42">
        <v>944</v>
      </c>
      <c r="J36" s="42">
        <v>2020</v>
      </c>
      <c r="K36" s="42">
        <v>263</v>
      </c>
      <c r="L36" s="42">
        <v>547</v>
      </c>
      <c r="M36" s="40">
        <f t="shared" si="2"/>
        <v>0.27860169491525422</v>
      </c>
      <c r="N36" s="40">
        <f t="shared" si="3"/>
        <v>0.27079207920792081</v>
      </c>
    </row>
    <row r="37" spans="1:14" ht="14.25" customHeight="1" x14ac:dyDescent="0.3">
      <c r="A37" s="4" t="s">
        <v>17</v>
      </c>
      <c r="B37" s="8">
        <v>2015</v>
      </c>
      <c r="C37" s="42">
        <v>248</v>
      </c>
      <c r="D37" s="42">
        <v>22147</v>
      </c>
      <c r="E37" s="42">
        <v>119</v>
      </c>
      <c r="F37" s="42">
        <v>16563</v>
      </c>
      <c r="G37" s="40">
        <f t="shared" si="0"/>
        <v>0.47983870967741937</v>
      </c>
      <c r="H37" s="40">
        <f t="shared" si="1"/>
        <v>0.74786652819795008</v>
      </c>
      <c r="I37" s="42">
        <v>1173</v>
      </c>
      <c r="J37" s="42">
        <v>2525</v>
      </c>
      <c r="K37" s="42">
        <v>283</v>
      </c>
      <c r="L37" s="42">
        <v>627</v>
      </c>
      <c r="M37" s="40">
        <f t="shared" si="2"/>
        <v>0.24126172208013641</v>
      </c>
      <c r="N37" s="40">
        <f t="shared" si="3"/>
        <v>0.24831683168316832</v>
      </c>
    </row>
    <row r="38" spans="1:14" ht="14.25" customHeight="1" x14ac:dyDescent="0.3">
      <c r="A38" s="4" t="s">
        <v>18</v>
      </c>
      <c r="B38" s="8">
        <v>2015</v>
      </c>
      <c r="C38" s="42">
        <v>205</v>
      </c>
      <c r="D38" s="42">
        <v>13198</v>
      </c>
      <c r="E38" s="42">
        <v>90</v>
      </c>
      <c r="F38" s="42">
        <v>7127</v>
      </c>
      <c r="G38" s="40">
        <f>E38/$C38*100%</f>
        <v>0.43902439024390244</v>
      </c>
      <c r="H38" s="40">
        <f>F38/$D38*100%</f>
        <v>0.54000606152447339</v>
      </c>
      <c r="I38" s="42">
        <v>1154</v>
      </c>
      <c r="J38" s="42">
        <v>2421</v>
      </c>
      <c r="K38" s="42">
        <v>308</v>
      </c>
      <c r="L38" s="42">
        <v>724</v>
      </c>
      <c r="M38" s="40">
        <f t="shared" si="2"/>
        <v>0.26689774696707108</v>
      </c>
      <c r="N38" s="40">
        <f t="shared" si="3"/>
        <v>0.29904997934737709</v>
      </c>
    </row>
    <row r="39" spans="1:14" ht="14.25" customHeight="1" x14ac:dyDescent="0.3">
      <c r="A39" s="4" t="s">
        <v>19</v>
      </c>
      <c r="B39" s="8">
        <v>2016</v>
      </c>
      <c r="C39" s="42">
        <v>249</v>
      </c>
      <c r="D39" s="42">
        <v>14054</v>
      </c>
      <c r="E39" s="42">
        <v>97</v>
      </c>
      <c r="F39" s="42">
        <v>8470</v>
      </c>
      <c r="G39" s="40">
        <f>E39/$C39*100%</f>
        <v>0.38955823293172692</v>
      </c>
      <c r="H39" s="40">
        <f>F39/$D39*100%</f>
        <v>0.60267539490536504</v>
      </c>
      <c r="I39" s="42">
        <v>1545</v>
      </c>
      <c r="J39" s="42">
        <v>3428</v>
      </c>
      <c r="K39" s="42">
        <v>358</v>
      </c>
      <c r="L39" s="42">
        <v>841</v>
      </c>
      <c r="M39" s="40">
        <f t="shared" si="2"/>
        <v>0.23171521035598705</v>
      </c>
      <c r="N39" s="40">
        <f t="shared" si="3"/>
        <v>0.24533255542590432</v>
      </c>
    </row>
    <row r="40" spans="1:14" ht="14.25" customHeight="1" x14ac:dyDescent="0.3">
      <c r="A40" s="4" t="s">
        <v>16</v>
      </c>
      <c r="B40" s="8">
        <v>2016</v>
      </c>
      <c r="C40" s="42">
        <v>239</v>
      </c>
      <c r="D40" s="42">
        <v>15991</v>
      </c>
      <c r="E40" s="42">
        <v>102</v>
      </c>
      <c r="F40" s="42">
        <v>8704</v>
      </c>
      <c r="G40" s="40">
        <f t="shared" ref="G40:G68" si="4">E40/$C40*100%</f>
        <v>0.42677824267782427</v>
      </c>
      <c r="H40" s="40">
        <f t="shared" ref="H40:H68" si="5">F40/$D40*100%</f>
        <v>0.54430617222187483</v>
      </c>
      <c r="I40" s="42">
        <v>1456</v>
      </c>
      <c r="J40" s="42">
        <v>3116</v>
      </c>
      <c r="K40" s="42">
        <v>383</v>
      </c>
      <c r="L40" s="42">
        <v>877</v>
      </c>
      <c r="M40" s="40">
        <f t="shared" si="2"/>
        <v>0.26304945054945056</v>
      </c>
      <c r="N40" s="40">
        <f t="shared" si="3"/>
        <v>0.28145057766367138</v>
      </c>
    </row>
    <row r="41" spans="1:14" ht="14.25" customHeight="1" x14ac:dyDescent="0.3">
      <c r="A41" s="4" t="s">
        <v>17</v>
      </c>
      <c r="B41" s="8">
        <v>2016</v>
      </c>
      <c r="C41" s="42">
        <v>233</v>
      </c>
      <c r="D41" s="42">
        <v>12511</v>
      </c>
      <c r="E41" s="42">
        <v>86</v>
      </c>
      <c r="F41" s="42">
        <v>6564</v>
      </c>
      <c r="G41" s="40">
        <f t="shared" si="4"/>
        <v>0.36909871244635195</v>
      </c>
      <c r="H41" s="40">
        <f t="shared" si="5"/>
        <v>0.5246583006953881</v>
      </c>
      <c r="I41" s="42">
        <v>1560</v>
      </c>
      <c r="J41" s="42">
        <v>3527</v>
      </c>
      <c r="K41" s="42">
        <v>395</v>
      </c>
      <c r="L41" s="42">
        <v>978</v>
      </c>
      <c r="M41" s="40">
        <f t="shared" si="2"/>
        <v>0.25320512820512819</v>
      </c>
      <c r="N41" s="40">
        <f t="shared" si="3"/>
        <v>0.27728948114544938</v>
      </c>
    </row>
    <row r="42" spans="1:14" ht="14.25" customHeight="1" x14ac:dyDescent="0.3">
      <c r="A42" s="4" t="s">
        <v>18</v>
      </c>
      <c r="B42" s="8">
        <v>2016</v>
      </c>
      <c r="C42" s="42">
        <v>207</v>
      </c>
      <c r="D42" s="42">
        <v>10686</v>
      </c>
      <c r="E42" s="42">
        <v>74</v>
      </c>
      <c r="F42" s="42">
        <v>5215</v>
      </c>
      <c r="G42" s="40">
        <f t="shared" si="4"/>
        <v>0.35748792270531399</v>
      </c>
      <c r="H42" s="40">
        <f t="shared" si="5"/>
        <v>0.48802171064944788</v>
      </c>
      <c r="I42" s="42">
        <v>1312</v>
      </c>
      <c r="J42" s="42">
        <v>2976</v>
      </c>
      <c r="K42" s="42">
        <v>357</v>
      </c>
      <c r="L42" s="42">
        <v>841</v>
      </c>
      <c r="M42" s="40">
        <f t="shared" si="2"/>
        <v>0.27210365853658536</v>
      </c>
      <c r="N42" s="40">
        <f t="shared" si="3"/>
        <v>0.28259408602150538</v>
      </c>
    </row>
    <row r="43" spans="1:14" ht="14.25" customHeight="1" x14ac:dyDescent="0.3">
      <c r="A43" s="4" t="s">
        <v>19</v>
      </c>
      <c r="B43" s="8">
        <v>2017</v>
      </c>
      <c r="C43" s="42">
        <v>220</v>
      </c>
      <c r="D43" s="42">
        <v>13484</v>
      </c>
      <c r="E43" s="42">
        <v>75</v>
      </c>
      <c r="F43" s="42">
        <v>6661</v>
      </c>
      <c r="G43" s="40">
        <f t="shared" si="4"/>
        <v>0.34090909090909088</v>
      </c>
      <c r="H43" s="40">
        <f t="shared" si="5"/>
        <v>0.49399288045090478</v>
      </c>
      <c r="I43" s="42">
        <v>1483</v>
      </c>
      <c r="J43" s="42">
        <v>2069</v>
      </c>
      <c r="K43" s="42">
        <v>375</v>
      </c>
      <c r="L43" s="42">
        <v>568</v>
      </c>
      <c r="M43" s="40">
        <f t="shared" si="2"/>
        <v>0.2528658125421443</v>
      </c>
      <c r="N43" s="40">
        <f t="shared" si="3"/>
        <v>0.27452875785403574</v>
      </c>
    </row>
    <row r="44" spans="1:14" ht="14.25" customHeight="1" x14ac:dyDescent="0.3">
      <c r="A44" s="4" t="s">
        <v>16</v>
      </c>
      <c r="B44" s="8">
        <v>2017</v>
      </c>
      <c r="C44" s="42">
        <v>182</v>
      </c>
      <c r="D44" s="42">
        <v>5681</v>
      </c>
      <c r="E44" s="42">
        <v>71</v>
      </c>
      <c r="F44" s="42">
        <v>2448</v>
      </c>
      <c r="G44" s="40">
        <f t="shared" si="4"/>
        <v>0.39010989010989011</v>
      </c>
      <c r="H44" s="40">
        <f t="shared" si="5"/>
        <v>0.43091005104735081</v>
      </c>
      <c r="I44" s="42">
        <v>1417</v>
      </c>
      <c r="J44" s="42">
        <v>896</v>
      </c>
      <c r="K44" s="42">
        <v>339</v>
      </c>
      <c r="L44" s="42">
        <v>168</v>
      </c>
      <c r="M44" s="40">
        <f t="shared" si="2"/>
        <v>0.23923782639378971</v>
      </c>
      <c r="N44" s="40">
        <f t="shared" si="3"/>
        <v>0.1875</v>
      </c>
    </row>
    <row r="45" spans="1:14" ht="14.25" customHeight="1" x14ac:dyDescent="0.3">
      <c r="A45" s="4" t="s">
        <v>17</v>
      </c>
      <c r="B45" s="8">
        <v>2017</v>
      </c>
      <c r="C45" s="42">
        <v>222</v>
      </c>
      <c r="D45" s="42">
        <v>9290</v>
      </c>
      <c r="E45" s="42">
        <v>94</v>
      </c>
      <c r="F45" s="42">
        <v>5392</v>
      </c>
      <c r="G45" s="40">
        <f t="shared" si="4"/>
        <v>0.42342342342342343</v>
      </c>
      <c r="H45" s="40">
        <f t="shared" si="5"/>
        <v>0.58040904198062437</v>
      </c>
      <c r="I45" s="42">
        <v>1452</v>
      </c>
      <c r="J45" s="42">
        <v>1139</v>
      </c>
      <c r="K45" s="42">
        <v>382</v>
      </c>
      <c r="L45" s="42">
        <v>296</v>
      </c>
      <c r="M45" s="40">
        <f t="shared" si="2"/>
        <v>0.26308539944903581</v>
      </c>
      <c r="N45" s="40">
        <f t="shared" si="3"/>
        <v>0.25987708516242319</v>
      </c>
    </row>
    <row r="46" spans="1:14" ht="14.25" customHeight="1" x14ac:dyDescent="0.3">
      <c r="A46" s="4" t="s">
        <v>18</v>
      </c>
      <c r="B46" s="8">
        <v>2017</v>
      </c>
      <c r="C46" s="42">
        <v>193</v>
      </c>
      <c r="D46" s="42">
        <v>5568</v>
      </c>
      <c r="E46" s="42">
        <v>81</v>
      </c>
      <c r="F46" s="42">
        <v>3142</v>
      </c>
      <c r="G46" s="40">
        <f t="shared" si="4"/>
        <v>0.41968911917098445</v>
      </c>
      <c r="H46" s="40">
        <f t="shared" si="5"/>
        <v>0.56429597701149425</v>
      </c>
      <c r="I46" s="42">
        <v>1431</v>
      </c>
      <c r="J46" s="42">
        <v>1325</v>
      </c>
      <c r="K46" s="42">
        <v>378</v>
      </c>
      <c r="L46" s="42">
        <v>319</v>
      </c>
      <c r="M46" s="40">
        <f t="shared" si="2"/>
        <v>0.26415094339622641</v>
      </c>
      <c r="N46" s="40">
        <f t="shared" si="3"/>
        <v>0.24075471698113207</v>
      </c>
    </row>
    <row r="47" spans="1:14" ht="14.25" customHeight="1" x14ac:dyDescent="0.3">
      <c r="A47" s="4" t="s">
        <v>19</v>
      </c>
      <c r="B47" s="8">
        <v>2018</v>
      </c>
      <c r="C47" s="42">
        <v>204</v>
      </c>
      <c r="D47" s="42">
        <v>12228</v>
      </c>
      <c r="E47" s="42">
        <v>80</v>
      </c>
      <c r="F47" s="42">
        <v>2884</v>
      </c>
      <c r="G47" s="40">
        <f t="shared" si="4"/>
        <v>0.39215686274509803</v>
      </c>
      <c r="H47" s="40">
        <f t="shared" si="5"/>
        <v>0.23585214262348708</v>
      </c>
      <c r="I47" s="42">
        <v>1369</v>
      </c>
      <c r="J47" s="42">
        <v>885</v>
      </c>
      <c r="K47" s="42">
        <v>387</v>
      </c>
      <c r="L47" s="42">
        <v>248</v>
      </c>
      <c r="M47" s="40">
        <f t="shared" si="2"/>
        <v>0.28268809349890434</v>
      </c>
      <c r="N47" s="40">
        <f t="shared" si="3"/>
        <v>0.28022598870056498</v>
      </c>
    </row>
    <row r="48" spans="1:14" ht="14.25" customHeight="1" x14ac:dyDescent="0.3">
      <c r="A48" s="4" t="s">
        <v>16</v>
      </c>
      <c r="B48" s="8">
        <v>2018</v>
      </c>
      <c r="C48" s="42">
        <v>178</v>
      </c>
      <c r="D48" s="42">
        <v>4099</v>
      </c>
      <c r="E48" s="42">
        <v>76</v>
      </c>
      <c r="F48" s="42">
        <v>1734</v>
      </c>
      <c r="G48" s="40">
        <f t="shared" si="4"/>
        <v>0.42696629213483145</v>
      </c>
      <c r="H48" s="40">
        <f t="shared" si="5"/>
        <v>0.42303000731885826</v>
      </c>
      <c r="I48" s="42">
        <v>1201</v>
      </c>
      <c r="J48" s="42">
        <v>836</v>
      </c>
      <c r="K48" s="42">
        <v>311</v>
      </c>
      <c r="L48" s="42">
        <v>222</v>
      </c>
      <c r="M48" s="40">
        <f t="shared" si="2"/>
        <v>0.25895087427144048</v>
      </c>
      <c r="N48" s="40">
        <f t="shared" si="3"/>
        <v>0.26555023923444976</v>
      </c>
    </row>
    <row r="49" spans="1:16" ht="14.25" customHeight="1" x14ac:dyDescent="0.3">
      <c r="A49" s="4" t="s">
        <v>17</v>
      </c>
      <c r="B49" s="8">
        <v>2018</v>
      </c>
      <c r="C49" s="42">
        <v>149</v>
      </c>
      <c r="D49" s="42">
        <v>4482</v>
      </c>
      <c r="E49" s="42">
        <v>64</v>
      </c>
      <c r="F49" s="42">
        <v>1949</v>
      </c>
      <c r="G49" s="40">
        <f t="shared" si="4"/>
        <v>0.42953020134228187</v>
      </c>
      <c r="H49" s="40">
        <f t="shared" si="5"/>
        <v>0.43485051316376616</v>
      </c>
      <c r="I49" s="42">
        <v>1164</v>
      </c>
      <c r="J49" s="42">
        <v>931</v>
      </c>
      <c r="K49" s="42">
        <v>301</v>
      </c>
      <c r="L49" s="42">
        <v>205</v>
      </c>
      <c r="M49" s="40">
        <f t="shared" si="2"/>
        <v>0.25859106529209624</v>
      </c>
      <c r="N49" s="40">
        <f t="shared" si="3"/>
        <v>0.22019334049409237</v>
      </c>
    </row>
    <row r="50" spans="1:16" ht="14.25" customHeight="1" x14ac:dyDescent="0.3">
      <c r="A50" s="4" t="s">
        <v>18</v>
      </c>
      <c r="B50" s="8">
        <v>2018</v>
      </c>
      <c r="C50" s="42">
        <v>184</v>
      </c>
      <c r="D50" s="42">
        <v>5367</v>
      </c>
      <c r="E50" s="42">
        <v>59</v>
      </c>
      <c r="F50" s="42">
        <v>3740</v>
      </c>
      <c r="G50" s="40">
        <f t="shared" si="4"/>
        <v>0.32065217391304346</v>
      </c>
      <c r="H50" s="40">
        <f t="shared" si="5"/>
        <v>0.69685112725917642</v>
      </c>
      <c r="I50" s="42">
        <v>1388</v>
      </c>
      <c r="J50" s="42">
        <v>1070</v>
      </c>
      <c r="K50" s="42">
        <v>277</v>
      </c>
      <c r="L50" s="42">
        <v>185</v>
      </c>
      <c r="M50" s="40">
        <f t="shared" si="2"/>
        <v>0.19956772334293948</v>
      </c>
      <c r="N50" s="40">
        <f t="shared" si="3"/>
        <v>0.17289719626168223</v>
      </c>
    </row>
    <row r="51" spans="1:16" ht="14.25" customHeight="1" x14ac:dyDescent="0.3">
      <c r="A51" s="4" t="s">
        <v>19</v>
      </c>
      <c r="B51" s="8">
        <v>2019</v>
      </c>
      <c r="C51" s="42">
        <v>177</v>
      </c>
      <c r="D51" s="42">
        <v>10335</v>
      </c>
      <c r="E51" s="42">
        <v>60</v>
      </c>
      <c r="F51" s="42">
        <v>4024</v>
      </c>
      <c r="G51" s="40">
        <f t="shared" si="4"/>
        <v>0.33898305084745761</v>
      </c>
      <c r="H51" s="40">
        <f t="shared" si="5"/>
        <v>0.38935655539429126</v>
      </c>
      <c r="I51" s="42">
        <v>1350</v>
      </c>
      <c r="J51" s="42">
        <v>2606</v>
      </c>
      <c r="K51" s="42">
        <v>308</v>
      </c>
      <c r="L51" s="42">
        <v>626</v>
      </c>
      <c r="M51" s="40">
        <f t="shared" si="2"/>
        <v>0.22814814814814816</v>
      </c>
      <c r="N51" s="40">
        <f t="shared" si="3"/>
        <v>0.24021488871834229</v>
      </c>
    </row>
    <row r="52" spans="1:16" ht="14.25" customHeight="1" x14ac:dyDescent="0.3">
      <c r="A52" s="4" t="s">
        <v>16</v>
      </c>
      <c r="B52" s="8">
        <v>2019</v>
      </c>
      <c r="C52" s="42">
        <v>196</v>
      </c>
      <c r="D52" s="42">
        <v>8839</v>
      </c>
      <c r="E52" s="42">
        <v>63</v>
      </c>
      <c r="F52" s="42">
        <v>3313</v>
      </c>
      <c r="G52" s="40">
        <f t="shared" si="4"/>
        <v>0.32142857142857145</v>
      </c>
      <c r="H52" s="40">
        <f t="shared" si="5"/>
        <v>0.37481615567371873</v>
      </c>
      <c r="I52" s="42">
        <v>1811</v>
      </c>
      <c r="J52" s="42">
        <v>3084</v>
      </c>
      <c r="K52" s="42">
        <v>411</v>
      </c>
      <c r="L52" s="42">
        <v>729</v>
      </c>
      <c r="M52" s="40">
        <f t="shared" si="2"/>
        <v>0.22694643843180562</v>
      </c>
      <c r="N52" s="40">
        <f t="shared" si="3"/>
        <v>0.23638132295719844</v>
      </c>
    </row>
    <row r="53" spans="1:16" ht="14.25" customHeight="1" x14ac:dyDescent="0.3">
      <c r="A53" s="4" t="s">
        <v>17</v>
      </c>
      <c r="B53" s="8">
        <v>2019</v>
      </c>
      <c r="C53" s="42">
        <v>196</v>
      </c>
      <c r="D53" s="42">
        <v>10886</v>
      </c>
      <c r="E53" s="42">
        <v>59</v>
      </c>
      <c r="F53" s="42">
        <v>4994</v>
      </c>
      <c r="G53" s="40">
        <f t="shared" si="4"/>
        <v>0.30102040816326531</v>
      </c>
      <c r="H53" s="40">
        <f t="shared" si="5"/>
        <v>0.45875436340253539</v>
      </c>
      <c r="I53" s="42">
        <v>1784</v>
      </c>
      <c r="J53" s="42">
        <v>3167</v>
      </c>
      <c r="K53" s="42">
        <v>363</v>
      </c>
      <c r="L53" s="42">
        <v>680</v>
      </c>
      <c r="M53" s="40">
        <f t="shared" si="2"/>
        <v>0.20347533632286996</v>
      </c>
      <c r="N53" s="40">
        <f t="shared" si="3"/>
        <v>0.21471424060625197</v>
      </c>
    </row>
    <row r="54" spans="1:16" ht="14.25" customHeight="1" x14ac:dyDescent="0.3">
      <c r="A54" s="4" t="s">
        <v>18</v>
      </c>
      <c r="B54" s="8">
        <v>2019</v>
      </c>
      <c r="C54" s="42">
        <v>217</v>
      </c>
      <c r="D54" s="42">
        <v>14644</v>
      </c>
      <c r="E54" s="42">
        <v>69</v>
      </c>
      <c r="F54" s="42">
        <v>7020</v>
      </c>
      <c r="G54" s="40">
        <f t="shared" si="4"/>
        <v>0.31797235023041476</v>
      </c>
      <c r="H54" s="40">
        <f t="shared" si="5"/>
        <v>0.47937721933897842</v>
      </c>
      <c r="I54" s="42">
        <v>1471</v>
      </c>
      <c r="J54" s="42">
        <v>3267</v>
      </c>
      <c r="K54" s="42">
        <v>274</v>
      </c>
      <c r="L54" s="42">
        <v>619</v>
      </c>
      <c r="M54" s="40">
        <f t="shared" si="2"/>
        <v>0.18626784500339905</v>
      </c>
      <c r="N54" s="40">
        <f t="shared" si="3"/>
        <v>0.18947046219773492</v>
      </c>
    </row>
    <row r="55" spans="1:16" ht="14.25" customHeight="1" x14ac:dyDescent="0.3">
      <c r="A55" s="4" t="s">
        <v>19</v>
      </c>
      <c r="B55" s="8">
        <v>2020</v>
      </c>
      <c r="C55" s="42">
        <v>172</v>
      </c>
      <c r="D55" s="42">
        <v>15021</v>
      </c>
      <c r="E55" s="42">
        <v>64</v>
      </c>
      <c r="F55" s="42">
        <v>6795</v>
      </c>
      <c r="G55" s="40">
        <f t="shared" si="4"/>
        <v>0.37209302325581395</v>
      </c>
      <c r="H55" s="40">
        <f t="shared" si="5"/>
        <v>0.45236668663870583</v>
      </c>
      <c r="I55" s="42">
        <v>1265</v>
      </c>
      <c r="J55" s="42">
        <v>2663</v>
      </c>
      <c r="K55" s="42">
        <v>224</v>
      </c>
      <c r="L55" s="42">
        <v>532</v>
      </c>
      <c r="M55" s="40">
        <f t="shared" si="2"/>
        <v>0.17707509881422925</v>
      </c>
      <c r="N55" s="40">
        <f t="shared" si="3"/>
        <v>0.19977469019902366</v>
      </c>
    </row>
    <row r="56" spans="1:16" ht="14.25" customHeight="1" x14ac:dyDescent="0.3">
      <c r="A56" s="4" t="s">
        <v>16</v>
      </c>
      <c r="B56" s="8">
        <v>2020</v>
      </c>
      <c r="C56" s="42">
        <v>82</v>
      </c>
      <c r="D56" s="42">
        <v>5072</v>
      </c>
      <c r="E56" s="42">
        <v>26</v>
      </c>
      <c r="F56" s="42">
        <v>1963</v>
      </c>
      <c r="G56" s="40">
        <f t="shared" si="4"/>
        <v>0.31707317073170732</v>
      </c>
      <c r="H56" s="40">
        <f t="shared" si="5"/>
        <v>0.38702681388012616</v>
      </c>
      <c r="I56" s="42">
        <v>731</v>
      </c>
      <c r="J56" s="42">
        <v>1558</v>
      </c>
      <c r="K56" s="42">
        <v>127</v>
      </c>
      <c r="L56" s="42">
        <v>294</v>
      </c>
      <c r="M56" s="40">
        <f t="shared" si="2"/>
        <v>0.17373461012311903</v>
      </c>
      <c r="N56" s="40">
        <f t="shared" si="3"/>
        <v>0.18870346598202825</v>
      </c>
    </row>
    <row r="57" spans="1:16" ht="14.25" customHeight="1" x14ac:dyDescent="0.3">
      <c r="A57" s="4" t="s">
        <v>17</v>
      </c>
      <c r="B57" s="8">
        <v>2020</v>
      </c>
      <c r="C57" s="42">
        <v>92</v>
      </c>
      <c r="D57" s="42">
        <v>4813</v>
      </c>
      <c r="E57" s="42">
        <v>26</v>
      </c>
      <c r="F57" s="42">
        <v>1507</v>
      </c>
      <c r="G57" s="40">
        <f t="shared" si="4"/>
        <v>0.28260869565217389</v>
      </c>
      <c r="H57" s="40">
        <f t="shared" si="5"/>
        <v>0.31311032619987533</v>
      </c>
      <c r="I57" s="42">
        <v>1161</v>
      </c>
      <c r="J57" s="42">
        <v>2467</v>
      </c>
      <c r="K57" s="42">
        <v>211</v>
      </c>
      <c r="L57" s="42">
        <v>483</v>
      </c>
      <c r="M57" s="40">
        <f t="shared" si="2"/>
        <v>0.18173987941429801</v>
      </c>
      <c r="N57" s="40">
        <f t="shared" si="3"/>
        <v>0.19578435346574788</v>
      </c>
    </row>
    <row r="58" spans="1:16" ht="14.25" customHeight="1" x14ac:dyDescent="0.3">
      <c r="A58" s="4" t="s">
        <v>18</v>
      </c>
      <c r="B58" s="8">
        <v>2020</v>
      </c>
      <c r="C58" s="42">
        <v>134</v>
      </c>
      <c r="D58" s="42">
        <v>8638</v>
      </c>
      <c r="E58" s="42">
        <v>53</v>
      </c>
      <c r="F58" s="42">
        <v>4512</v>
      </c>
      <c r="G58" s="40">
        <f t="shared" si="4"/>
        <v>0.39552238805970147</v>
      </c>
      <c r="H58" s="40">
        <f t="shared" si="5"/>
        <v>0.52234313498495022</v>
      </c>
      <c r="I58" s="42">
        <v>1439</v>
      </c>
      <c r="J58" s="42">
        <v>3079</v>
      </c>
      <c r="K58" s="42">
        <v>271</v>
      </c>
      <c r="L58" s="42">
        <v>584</v>
      </c>
      <c r="M58" s="40">
        <f t="shared" si="2"/>
        <v>0.18832522585128561</v>
      </c>
      <c r="N58" s="40">
        <f t="shared" si="3"/>
        <v>0.18967197141929198</v>
      </c>
    </row>
    <row r="59" spans="1:16" ht="14.25" customHeight="1" x14ac:dyDescent="0.3">
      <c r="A59" s="4" t="s">
        <v>19</v>
      </c>
      <c r="B59" s="8">
        <v>2021</v>
      </c>
      <c r="C59" s="42">
        <v>131</v>
      </c>
      <c r="D59" s="42">
        <v>16496</v>
      </c>
      <c r="E59" s="42">
        <v>41</v>
      </c>
      <c r="F59" s="42">
        <v>12171</v>
      </c>
      <c r="G59" s="40">
        <f t="shared" si="4"/>
        <v>0.31297709923664124</v>
      </c>
      <c r="H59" s="40">
        <f t="shared" si="5"/>
        <v>0.73781522793404464</v>
      </c>
      <c r="I59" s="42">
        <v>1278</v>
      </c>
      <c r="J59" s="42">
        <v>2540</v>
      </c>
      <c r="K59" s="42">
        <v>264</v>
      </c>
      <c r="L59" s="42">
        <v>550</v>
      </c>
      <c r="M59" s="40">
        <f t="shared" si="2"/>
        <v>0.20657276995305165</v>
      </c>
      <c r="N59" s="40">
        <f t="shared" si="3"/>
        <v>0.21653543307086615</v>
      </c>
      <c r="P59" s="25"/>
    </row>
    <row r="60" spans="1:16" ht="14.25" customHeight="1" x14ac:dyDescent="0.3">
      <c r="A60" s="4" t="s">
        <v>16</v>
      </c>
      <c r="B60" s="8">
        <v>2021</v>
      </c>
      <c r="C60" s="42">
        <v>153</v>
      </c>
      <c r="D60" s="42">
        <v>9579</v>
      </c>
      <c r="E60" s="42">
        <v>70</v>
      </c>
      <c r="F60" s="42">
        <v>5252</v>
      </c>
      <c r="G60" s="40">
        <f t="shared" si="4"/>
        <v>0.45751633986928103</v>
      </c>
      <c r="H60" s="40">
        <f t="shared" si="5"/>
        <v>0.54828270174339699</v>
      </c>
      <c r="I60" s="42">
        <v>1103</v>
      </c>
      <c r="J60" s="42">
        <v>2315</v>
      </c>
      <c r="K60" s="42">
        <v>252</v>
      </c>
      <c r="L60" s="42">
        <v>657</v>
      </c>
      <c r="M60" s="40">
        <f t="shared" si="2"/>
        <v>0.22846781504986402</v>
      </c>
      <c r="N60" s="40">
        <f t="shared" si="3"/>
        <v>0.2838012958963283</v>
      </c>
      <c r="P60" s="25"/>
    </row>
    <row r="61" spans="1:16" ht="14.25" customHeight="1" x14ac:dyDescent="0.3">
      <c r="A61" s="4" t="s">
        <v>17</v>
      </c>
      <c r="B61" s="8">
        <v>2021</v>
      </c>
      <c r="C61" s="42">
        <v>142</v>
      </c>
      <c r="D61" s="42">
        <v>10054</v>
      </c>
      <c r="E61" s="42">
        <v>65</v>
      </c>
      <c r="F61" s="42">
        <v>6559</v>
      </c>
      <c r="G61" s="40">
        <f t="shared" si="4"/>
        <v>0.45774647887323944</v>
      </c>
      <c r="H61" s="40">
        <f t="shared" si="5"/>
        <v>0.65237716331808238</v>
      </c>
      <c r="I61" s="42">
        <v>963</v>
      </c>
      <c r="J61" s="42">
        <v>2036</v>
      </c>
      <c r="K61" s="42">
        <v>204</v>
      </c>
      <c r="L61" s="42">
        <v>403</v>
      </c>
      <c r="M61" s="40">
        <f t="shared" si="2"/>
        <v>0.21183800623052959</v>
      </c>
      <c r="N61" s="40">
        <f t="shared" si="3"/>
        <v>0.19793713163064833</v>
      </c>
      <c r="P61" s="25"/>
    </row>
    <row r="62" spans="1:16" ht="14.25" customHeight="1" x14ac:dyDescent="0.3">
      <c r="A62" s="4" t="s">
        <v>18</v>
      </c>
      <c r="B62" s="8">
        <v>2021</v>
      </c>
      <c r="C62" s="42">
        <v>158</v>
      </c>
      <c r="D62" s="42">
        <v>9827</v>
      </c>
      <c r="E62" s="42">
        <v>62</v>
      </c>
      <c r="F62" s="42">
        <v>4429</v>
      </c>
      <c r="G62" s="40">
        <f t="shared" si="4"/>
        <v>0.39240506329113922</v>
      </c>
      <c r="H62" s="40">
        <f t="shared" si="5"/>
        <v>0.45069705912282487</v>
      </c>
      <c r="I62" s="42">
        <v>943</v>
      </c>
      <c r="J62" s="42">
        <v>2181</v>
      </c>
      <c r="K62" s="42">
        <v>177</v>
      </c>
      <c r="L62" s="42">
        <v>413</v>
      </c>
      <c r="M62" s="40">
        <f t="shared" si="2"/>
        <v>0.18769883351007424</v>
      </c>
      <c r="N62" s="40">
        <f t="shared" si="3"/>
        <v>0.18936267767079321</v>
      </c>
      <c r="P62" s="25"/>
    </row>
    <row r="63" spans="1:16" x14ac:dyDescent="0.3">
      <c r="A63" s="4" t="s">
        <v>19</v>
      </c>
      <c r="B63" s="8">
        <v>2022</v>
      </c>
      <c r="C63" s="42">
        <v>136</v>
      </c>
      <c r="D63" s="42">
        <v>14016</v>
      </c>
      <c r="E63" s="42">
        <v>58</v>
      </c>
      <c r="F63" s="42">
        <v>9257</v>
      </c>
      <c r="G63" s="40">
        <f t="shared" si="4"/>
        <v>0.4264705882352941</v>
      </c>
      <c r="H63" s="40">
        <f t="shared" si="5"/>
        <v>0.66045947488584478</v>
      </c>
      <c r="I63" s="42">
        <v>996</v>
      </c>
      <c r="J63" s="42">
        <v>2195</v>
      </c>
      <c r="K63" s="42">
        <v>207</v>
      </c>
      <c r="L63" s="42">
        <v>458</v>
      </c>
      <c r="M63" s="40">
        <f t="shared" si="2"/>
        <v>0.20783132530120482</v>
      </c>
      <c r="N63" s="40">
        <f t="shared" si="3"/>
        <v>0.20865603644646924</v>
      </c>
      <c r="P63" s="25"/>
    </row>
    <row r="64" spans="1:16" x14ac:dyDescent="0.3">
      <c r="A64" s="4" t="s">
        <v>16</v>
      </c>
      <c r="B64" s="8">
        <v>2022</v>
      </c>
      <c r="C64" s="42">
        <v>121</v>
      </c>
      <c r="D64" s="42">
        <v>8900</v>
      </c>
      <c r="E64" s="42">
        <v>52</v>
      </c>
      <c r="F64" s="42">
        <v>5032</v>
      </c>
      <c r="G64" s="40">
        <f t="shared" si="4"/>
        <v>0.42975206611570249</v>
      </c>
      <c r="H64" s="40">
        <f t="shared" si="5"/>
        <v>0.56539325842696631</v>
      </c>
      <c r="I64" s="42">
        <v>818</v>
      </c>
      <c r="J64" s="42">
        <v>1483</v>
      </c>
      <c r="K64" s="42">
        <v>182</v>
      </c>
      <c r="L64" s="42">
        <v>288</v>
      </c>
      <c r="M64" s="40">
        <f t="shared" si="2"/>
        <v>0.22249388753056235</v>
      </c>
      <c r="N64" s="40">
        <f t="shared" si="3"/>
        <v>0.19420094403236682</v>
      </c>
      <c r="P64" s="25"/>
    </row>
    <row r="65" spans="1:16" x14ac:dyDescent="0.3">
      <c r="A65" s="4" t="s">
        <v>17</v>
      </c>
      <c r="B65" s="8">
        <v>2022</v>
      </c>
      <c r="C65" s="42">
        <v>123</v>
      </c>
      <c r="D65" s="42">
        <v>9932</v>
      </c>
      <c r="E65" s="42">
        <v>54</v>
      </c>
      <c r="F65" s="42">
        <v>6657</v>
      </c>
      <c r="G65" s="40">
        <f t="shared" si="4"/>
        <v>0.43902439024390244</v>
      </c>
      <c r="H65" s="40">
        <f t="shared" si="5"/>
        <v>0.67025775271848576</v>
      </c>
      <c r="I65" s="42">
        <v>916</v>
      </c>
      <c r="J65" s="42">
        <v>1466</v>
      </c>
      <c r="K65" s="42">
        <v>196</v>
      </c>
      <c r="L65" s="42">
        <v>350</v>
      </c>
      <c r="M65" s="40">
        <f t="shared" si="2"/>
        <v>0.21397379912663755</v>
      </c>
      <c r="N65" s="40">
        <f t="shared" si="3"/>
        <v>0.23874488403819918</v>
      </c>
      <c r="P65" s="25"/>
    </row>
    <row r="66" spans="1:16" x14ac:dyDescent="0.3">
      <c r="A66" s="4" t="s">
        <v>18</v>
      </c>
      <c r="B66" s="8">
        <v>2022</v>
      </c>
      <c r="C66" s="42">
        <v>159</v>
      </c>
      <c r="D66" s="42">
        <v>12147</v>
      </c>
      <c r="E66" s="42">
        <v>67</v>
      </c>
      <c r="F66" s="42">
        <v>7416</v>
      </c>
      <c r="G66" s="40">
        <f t="shared" si="4"/>
        <v>0.42138364779874216</v>
      </c>
      <c r="H66" s="40">
        <f t="shared" si="5"/>
        <v>0.61052111632501849</v>
      </c>
      <c r="I66" s="42">
        <v>1145</v>
      </c>
      <c r="J66" s="42">
        <v>1867</v>
      </c>
      <c r="K66" s="42">
        <v>235</v>
      </c>
      <c r="L66" s="42">
        <v>394</v>
      </c>
      <c r="M66" s="40">
        <f t="shared" si="2"/>
        <v>0.20524017467248909</v>
      </c>
      <c r="N66" s="40">
        <f t="shared" si="3"/>
        <v>0.21103374397429031</v>
      </c>
      <c r="P66" s="25"/>
    </row>
    <row r="67" spans="1:16" x14ac:dyDescent="0.3">
      <c r="A67" s="4" t="s">
        <v>19</v>
      </c>
      <c r="B67" s="8">
        <v>2023</v>
      </c>
      <c r="C67" s="42">
        <v>135</v>
      </c>
      <c r="D67" s="42">
        <v>8407</v>
      </c>
      <c r="E67" s="42">
        <v>57</v>
      </c>
      <c r="F67" s="42">
        <v>5054</v>
      </c>
      <c r="G67" s="40">
        <f t="shared" si="4"/>
        <v>0.42222222222222222</v>
      </c>
      <c r="H67" s="40">
        <f t="shared" si="5"/>
        <v>0.60116569525395502</v>
      </c>
      <c r="I67" s="42">
        <v>1111</v>
      </c>
      <c r="J67" s="42">
        <v>1843</v>
      </c>
      <c r="K67" s="42">
        <v>257</v>
      </c>
      <c r="L67" s="42">
        <v>411</v>
      </c>
      <c r="M67" s="40">
        <f t="shared" si="2"/>
        <v>0.23132313231323132</v>
      </c>
      <c r="N67" s="40">
        <f t="shared" si="3"/>
        <v>0.22300596852957136</v>
      </c>
      <c r="P67" s="25"/>
    </row>
    <row r="68" spans="1:16" x14ac:dyDescent="0.3">
      <c r="A68" s="4" t="s">
        <v>16</v>
      </c>
      <c r="B68" s="8">
        <v>2023</v>
      </c>
      <c r="C68" s="42">
        <v>125</v>
      </c>
      <c r="D68" s="42">
        <v>6674</v>
      </c>
      <c r="E68" s="42">
        <v>57</v>
      </c>
      <c r="F68" s="42">
        <v>4029</v>
      </c>
      <c r="G68" s="40">
        <f t="shared" si="4"/>
        <v>0.45600000000000002</v>
      </c>
      <c r="H68" s="40">
        <f t="shared" si="5"/>
        <v>0.60368594545999399</v>
      </c>
      <c r="I68" s="42">
        <v>921</v>
      </c>
      <c r="J68" s="42">
        <v>1252</v>
      </c>
      <c r="K68" s="42">
        <v>190</v>
      </c>
      <c r="L68" s="42">
        <v>236</v>
      </c>
      <c r="M68" s="40">
        <f t="shared" si="2"/>
        <v>0.20629750271444083</v>
      </c>
      <c r="N68" s="40">
        <f t="shared" si="3"/>
        <v>0.18849840255591055</v>
      </c>
    </row>
    <row r="69" spans="1:16" x14ac:dyDescent="0.3">
      <c r="A69" s="4" t="s">
        <v>17</v>
      </c>
      <c r="B69" s="8">
        <v>2023</v>
      </c>
      <c r="C69" s="42">
        <v>127</v>
      </c>
      <c r="D69" s="42">
        <v>7220</v>
      </c>
      <c r="E69" s="42">
        <v>54</v>
      </c>
      <c r="F69" s="42">
        <v>2059</v>
      </c>
      <c r="G69" s="40">
        <f>E69/$C69*100%</f>
        <v>0.42519685039370081</v>
      </c>
      <c r="H69" s="40">
        <f>F69/$D69*100%</f>
        <v>0.28518005540166202</v>
      </c>
      <c r="I69" s="42">
        <v>1115</v>
      </c>
      <c r="J69" s="42">
        <v>1672</v>
      </c>
      <c r="K69" s="42">
        <v>238</v>
      </c>
      <c r="L69" s="42">
        <v>355</v>
      </c>
      <c r="M69" s="40">
        <f>K69/$I69*100%</f>
        <v>0.21345291479820627</v>
      </c>
      <c r="N69" s="40">
        <f>L69/$J69*100%</f>
        <v>0.21232057416267944</v>
      </c>
    </row>
    <row r="70" spans="1:16" ht="14.5" x14ac:dyDescent="0.3">
      <c r="A70" s="4" t="s">
        <v>20</v>
      </c>
      <c r="B70" s="8">
        <v>2023</v>
      </c>
      <c r="C70" s="42">
        <v>133</v>
      </c>
      <c r="D70" s="42">
        <v>7302</v>
      </c>
      <c r="E70" s="42">
        <v>56</v>
      </c>
      <c r="F70" s="42">
        <v>4233</v>
      </c>
      <c r="G70" s="40">
        <f>E70/$C70*100%</f>
        <v>0.42105263157894735</v>
      </c>
      <c r="H70" s="40">
        <f>F70/$D70*100%</f>
        <v>0.5797041906327034</v>
      </c>
      <c r="I70" s="42">
        <v>1045</v>
      </c>
      <c r="J70" s="42">
        <v>1730</v>
      </c>
      <c r="K70" s="42">
        <v>209</v>
      </c>
      <c r="L70" s="42">
        <v>283</v>
      </c>
      <c r="M70" s="40">
        <f>K70/$I70*100%</f>
        <v>0.2</v>
      </c>
      <c r="N70" s="40">
        <f>L70/$J70*100%</f>
        <v>0.16358381502890174</v>
      </c>
    </row>
    <row r="71" spans="1:16" ht="14.5" x14ac:dyDescent="0.3">
      <c r="A71" s="4" t="s">
        <v>21</v>
      </c>
      <c r="B71" s="8">
        <v>2024</v>
      </c>
      <c r="C71" s="42">
        <v>135</v>
      </c>
      <c r="D71" s="42">
        <v>6621</v>
      </c>
      <c r="E71" s="42">
        <v>57</v>
      </c>
      <c r="F71" s="42">
        <v>3438</v>
      </c>
      <c r="G71" s="40">
        <f>E71/$C71*100%</f>
        <v>0.42222222222222222</v>
      </c>
      <c r="H71" s="40">
        <f>F71/$D71*100%</f>
        <v>0.51925690983235162</v>
      </c>
      <c r="I71" s="42">
        <v>1201</v>
      </c>
      <c r="J71" s="42">
        <v>2021</v>
      </c>
      <c r="K71" s="42">
        <v>262</v>
      </c>
      <c r="L71" s="42">
        <v>407</v>
      </c>
      <c r="M71" s="40">
        <f>K71/$I71*100%</f>
        <v>0.21815154038301415</v>
      </c>
      <c r="N71" s="40">
        <f>L71/$J71*100%</f>
        <v>0.20138545274616526</v>
      </c>
    </row>
    <row r="72" spans="1:16" ht="14.5" x14ac:dyDescent="0.3">
      <c r="A72" s="4" t="s">
        <v>22</v>
      </c>
      <c r="B72" s="8">
        <v>2024</v>
      </c>
      <c r="C72" s="42">
        <v>103</v>
      </c>
      <c r="D72" s="42">
        <v>7119</v>
      </c>
      <c r="E72" s="42">
        <v>40</v>
      </c>
      <c r="F72" s="42">
        <v>4700</v>
      </c>
      <c r="G72" s="40">
        <f>E72/$C72*100%</f>
        <v>0.38834951456310679</v>
      </c>
      <c r="H72" s="40">
        <f>F72/$D72*100%</f>
        <v>0.660205084983846</v>
      </c>
      <c r="I72" s="42">
        <v>1079</v>
      </c>
      <c r="J72" s="42">
        <v>1772</v>
      </c>
      <c r="K72" s="42">
        <v>243</v>
      </c>
      <c r="L72" s="42">
        <v>367</v>
      </c>
      <c r="M72" s="40">
        <f>K72/$I72*100%</f>
        <v>0.22520852641334568</v>
      </c>
      <c r="N72" s="40">
        <f>L72/$J72*100%</f>
        <v>0.20711060948081264</v>
      </c>
    </row>
    <row r="73" spans="1:16" ht="14.5" x14ac:dyDescent="0.3">
      <c r="A73" s="4" t="s">
        <v>23</v>
      </c>
      <c r="B73" s="8">
        <v>2024</v>
      </c>
      <c r="C73" s="42">
        <v>135</v>
      </c>
      <c r="D73" s="42">
        <v>9077</v>
      </c>
      <c r="E73" s="42">
        <v>56</v>
      </c>
      <c r="F73" s="42">
        <v>3706</v>
      </c>
      <c r="G73" s="40">
        <f>E73/$C73*100%</f>
        <v>0.4148148148148148</v>
      </c>
      <c r="H73" s="40">
        <f>F73/$D73*100%</f>
        <v>0.40828467555359699</v>
      </c>
      <c r="I73" s="42">
        <v>1187</v>
      </c>
      <c r="J73" s="42">
        <v>1961</v>
      </c>
      <c r="K73" s="42">
        <v>271</v>
      </c>
      <c r="L73" s="42">
        <v>387</v>
      </c>
      <c r="M73" s="40">
        <f>K73/$I73*100%</f>
        <v>0.22830665543386688</v>
      </c>
      <c r="N73" s="40">
        <f>L73/$J73*100%</f>
        <v>0.19734829168791432</v>
      </c>
    </row>
  </sheetData>
  <hyperlinks>
    <hyperlink ref="E8" r:id="rId1" xr:uid="{279A6FBA-C771-4A75-86EC-735F5AE5BB1A}"/>
  </hyperlinks>
  <pageMargins left="0.7" right="0.7" top="0.75" bottom="0.75" header="0.3" footer="0.3"/>
  <pageSetup paperSize="9" scale="42" orientation="landscape"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06341-F253-41B8-B533-5FBA4F137AEF}">
  <sheetPr>
    <tabColor rgb="FF008080"/>
    <pageSetUpPr fitToPage="1"/>
  </sheetPr>
  <dimension ref="A1:Q28"/>
  <sheetViews>
    <sheetView showGridLines="0" workbookViewId="0"/>
  </sheetViews>
  <sheetFormatPr defaultColWidth="8.85546875" defaultRowHeight="13" x14ac:dyDescent="0.3"/>
  <cols>
    <col min="1" max="1" width="9.140625" style="4" customWidth="1"/>
    <col min="2" max="4" width="10.7109375" style="4" customWidth="1"/>
    <col min="5" max="5" width="10.640625" style="4" customWidth="1"/>
    <col min="6" max="7" width="10.7109375" style="4" customWidth="1"/>
    <col min="8" max="16384" width="8.85546875" style="4"/>
  </cols>
  <sheetData>
    <row r="1" spans="1:7" ht="15.5" x14ac:dyDescent="0.3">
      <c r="A1" s="1" t="s">
        <v>480</v>
      </c>
      <c r="B1" s="2" t="s">
        <v>481</v>
      </c>
      <c r="C1" s="3"/>
      <c r="D1" s="3"/>
      <c r="E1" s="3"/>
    </row>
    <row r="2" spans="1:7" x14ac:dyDescent="0.3">
      <c r="A2" s="5" t="s">
        <v>28</v>
      </c>
      <c r="B2" s="6" t="s">
        <v>681</v>
      </c>
    </row>
    <row r="3" spans="1:7" x14ac:dyDescent="0.3">
      <c r="A3" s="5"/>
      <c r="B3" s="6"/>
    </row>
    <row r="4" spans="1:7" x14ac:dyDescent="0.3">
      <c r="A4" s="4" t="s">
        <v>80</v>
      </c>
    </row>
    <row r="5" spans="1:7" x14ac:dyDescent="0.3">
      <c r="A5" s="4" t="s">
        <v>40</v>
      </c>
    </row>
    <row r="7" spans="1:7" x14ac:dyDescent="0.3">
      <c r="A7" s="4" t="s">
        <v>51</v>
      </c>
      <c r="E7" s="9" t="s">
        <v>81</v>
      </c>
    </row>
    <row r="8" spans="1:7" x14ac:dyDescent="0.3">
      <c r="A8" s="4" t="s">
        <v>62</v>
      </c>
    </row>
    <row r="9" spans="1:7" x14ac:dyDescent="0.3">
      <c r="A9" s="4" t="s">
        <v>25</v>
      </c>
      <c r="E9" s="4" t="s">
        <v>35</v>
      </c>
    </row>
    <row r="11" spans="1:7" x14ac:dyDescent="0.3">
      <c r="A11" s="4" t="s">
        <v>26</v>
      </c>
      <c r="B11" s="10">
        <v>45566</v>
      </c>
    </row>
    <row r="12" spans="1:7" x14ac:dyDescent="0.3">
      <c r="A12" s="4" t="s">
        <v>27</v>
      </c>
      <c r="B12" s="10">
        <v>45658</v>
      </c>
    </row>
    <row r="13" spans="1:7" ht="13.75" customHeight="1" x14ac:dyDescent="0.3"/>
    <row r="14" spans="1:7" ht="55.25" customHeight="1" x14ac:dyDescent="0.3">
      <c r="A14" s="21" t="s">
        <v>463</v>
      </c>
      <c r="B14" s="7" t="s">
        <v>46</v>
      </c>
      <c r="C14" s="7" t="s">
        <v>77</v>
      </c>
      <c r="D14" s="7" t="s">
        <v>78</v>
      </c>
      <c r="E14" s="7" t="s">
        <v>79</v>
      </c>
      <c r="F14" s="22"/>
      <c r="G14" s="22"/>
    </row>
    <row r="15" spans="1:7" ht="14.25" customHeight="1" x14ac:dyDescent="0.3">
      <c r="A15" s="15" t="s">
        <v>30</v>
      </c>
      <c r="B15" s="42">
        <v>5477</v>
      </c>
      <c r="C15" s="42">
        <v>4946</v>
      </c>
      <c r="D15" s="42">
        <v>1739</v>
      </c>
      <c r="E15" s="40">
        <f>D15/C15*100%</f>
        <v>0.35159725030327538</v>
      </c>
      <c r="F15" s="50"/>
      <c r="G15" s="50"/>
    </row>
    <row r="16" spans="1:7" ht="14.25" customHeight="1" x14ac:dyDescent="0.3">
      <c r="A16" s="4" t="s">
        <v>31</v>
      </c>
      <c r="B16" s="42">
        <v>5341</v>
      </c>
      <c r="C16" s="42">
        <v>4947</v>
      </c>
      <c r="D16" s="42">
        <v>1741</v>
      </c>
      <c r="E16" s="40">
        <f t="shared" ref="E16:E25" si="0">D16/C16*100%</f>
        <v>0.35193046290681224</v>
      </c>
      <c r="F16" s="50"/>
      <c r="G16" s="50"/>
    </row>
    <row r="17" spans="1:17" ht="14.25" customHeight="1" x14ac:dyDescent="0.3">
      <c r="A17" s="4" t="s">
        <v>8</v>
      </c>
      <c r="B17" s="42">
        <v>5014</v>
      </c>
      <c r="C17" s="42">
        <v>4733</v>
      </c>
      <c r="D17" s="42">
        <v>1711</v>
      </c>
      <c r="E17" s="40">
        <f>D17/C17*100%</f>
        <v>0.36150433129093595</v>
      </c>
      <c r="F17" s="50"/>
      <c r="G17" s="50"/>
    </row>
    <row r="18" spans="1:17" ht="14.25" customHeight="1" x14ac:dyDescent="0.3">
      <c r="A18" s="4" t="s">
        <v>9</v>
      </c>
      <c r="B18" s="42">
        <v>4514</v>
      </c>
      <c r="C18" s="42">
        <v>4372</v>
      </c>
      <c r="D18" s="42">
        <v>1613</v>
      </c>
      <c r="E18" s="40">
        <f t="shared" si="0"/>
        <v>0.36893870082342178</v>
      </c>
      <c r="F18" s="50"/>
      <c r="G18" s="33"/>
      <c r="H18" s="34"/>
      <c r="I18" s="34"/>
      <c r="J18" s="34"/>
      <c r="K18" s="34"/>
      <c r="L18" s="34"/>
      <c r="M18" s="34"/>
      <c r="N18" s="34"/>
      <c r="O18" s="34"/>
      <c r="P18" s="34"/>
      <c r="Q18" s="34"/>
    </row>
    <row r="19" spans="1:17" ht="14.25" customHeight="1" x14ac:dyDescent="0.3">
      <c r="A19" s="4" t="s">
        <v>10</v>
      </c>
      <c r="B19" s="42">
        <v>4878</v>
      </c>
      <c r="C19" s="42">
        <v>4054</v>
      </c>
      <c r="D19" s="42">
        <v>1648</v>
      </c>
      <c r="E19" s="40">
        <f t="shared" si="0"/>
        <v>0.40651208682782436</v>
      </c>
      <c r="F19" s="50"/>
      <c r="G19" s="50"/>
    </row>
    <row r="20" spans="1:17" ht="14.25" customHeight="1" x14ac:dyDescent="0.3">
      <c r="A20" s="4" t="s">
        <v>11</v>
      </c>
      <c r="B20" s="42">
        <v>4815</v>
      </c>
      <c r="C20" s="42">
        <v>4262</v>
      </c>
      <c r="D20" s="42">
        <v>1604</v>
      </c>
      <c r="E20" s="40">
        <f t="shared" si="0"/>
        <v>0.37634913186297514</v>
      </c>
      <c r="F20" s="50"/>
      <c r="G20" s="50"/>
    </row>
    <row r="21" spans="1:17" ht="14.25" customHeight="1" x14ac:dyDescent="0.3">
      <c r="A21" s="4" t="s">
        <v>12</v>
      </c>
      <c r="B21" s="42">
        <v>5307</v>
      </c>
      <c r="C21" s="42">
        <v>5006</v>
      </c>
      <c r="D21" s="42">
        <v>2023</v>
      </c>
      <c r="E21" s="40">
        <f t="shared" si="0"/>
        <v>0.40411506192568919</v>
      </c>
      <c r="F21" s="50"/>
      <c r="G21" s="50"/>
    </row>
    <row r="22" spans="1:17" ht="14.25" customHeight="1" x14ac:dyDescent="0.3">
      <c r="A22" s="4" t="s">
        <v>13</v>
      </c>
      <c r="B22" s="42">
        <v>5281</v>
      </c>
      <c r="C22" s="42">
        <v>4713</v>
      </c>
      <c r="D22" s="42">
        <v>1800</v>
      </c>
      <c r="E22" s="40">
        <f t="shared" si="0"/>
        <v>0.38192234245703371</v>
      </c>
      <c r="F22" s="50"/>
      <c r="G22" s="50"/>
    </row>
    <row r="23" spans="1:17" ht="14.25" customHeight="1" x14ac:dyDescent="0.3">
      <c r="A23" s="4" t="s">
        <v>14</v>
      </c>
      <c r="B23" s="42">
        <v>4808</v>
      </c>
      <c r="C23" s="42">
        <v>4480</v>
      </c>
      <c r="D23" s="42">
        <v>1702</v>
      </c>
      <c r="E23" s="40">
        <f t="shared" si="0"/>
        <v>0.37991071428571427</v>
      </c>
      <c r="F23" s="50"/>
      <c r="G23" s="50"/>
    </row>
    <row r="24" spans="1:17" ht="14.25" customHeight="1" x14ac:dyDescent="0.3">
      <c r="A24" s="4" t="s">
        <v>15</v>
      </c>
      <c r="B24" s="42">
        <v>4885</v>
      </c>
      <c r="C24" s="42">
        <v>4416</v>
      </c>
      <c r="D24" s="42">
        <v>1536</v>
      </c>
      <c r="E24" s="40">
        <f t="shared" si="0"/>
        <v>0.34782608695652173</v>
      </c>
      <c r="F24" s="50"/>
      <c r="G24" s="50"/>
    </row>
    <row r="25" spans="1:17" ht="14.25" customHeight="1" x14ac:dyDescent="0.3">
      <c r="A25" s="4" t="s">
        <v>640</v>
      </c>
      <c r="B25" s="42">
        <v>4671</v>
      </c>
      <c r="C25" s="42">
        <v>4153</v>
      </c>
      <c r="D25" s="42">
        <v>1492</v>
      </c>
      <c r="E25" s="40">
        <f t="shared" si="0"/>
        <v>0.35925836744522033</v>
      </c>
      <c r="F25" s="50"/>
      <c r="G25" s="50"/>
    </row>
    <row r="26" spans="1:17" ht="14.25" customHeight="1" x14ac:dyDescent="0.3">
      <c r="A26" s="4" t="s">
        <v>646</v>
      </c>
      <c r="B26" s="42">
        <v>5390</v>
      </c>
      <c r="C26" s="42">
        <v>4895</v>
      </c>
      <c r="D26" s="42">
        <v>1752</v>
      </c>
      <c r="E26" s="40">
        <f>D26/C26*100%</f>
        <v>0.35791624106230846</v>
      </c>
      <c r="F26" s="50"/>
      <c r="G26" s="50"/>
    </row>
    <row r="27" spans="1:17" x14ac:dyDescent="0.3">
      <c r="A27" s="4" t="s">
        <v>682</v>
      </c>
      <c r="B27" s="42">
        <v>4939</v>
      </c>
      <c r="C27" s="42">
        <v>4323</v>
      </c>
      <c r="D27" s="42">
        <v>1530</v>
      </c>
      <c r="E27" s="40">
        <f>D27/C27*100%</f>
        <v>0.35392088827203333</v>
      </c>
    </row>
    <row r="28" spans="1:17" x14ac:dyDescent="0.3">
      <c r="A28" s="4" t="s">
        <v>702</v>
      </c>
      <c r="B28" s="42">
        <v>4445</v>
      </c>
      <c r="C28" s="42">
        <v>4345</v>
      </c>
      <c r="D28" s="42">
        <v>1623</v>
      </c>
      <c r="E28" s="40">
        <f>D28/C28*100%</f>
        <v>0.37353279631760644</v>
      </c>
    </row>
  </sheetData>
  <hyperlinks>
    <hyperlink ref="E7" r:id="rId1" display="https://www.gov.uk/appeal-householder-planning-decision" xr:uid="{DFF5F761-82D5-4CE9-92FD-60F1317ED462}"/>
  </hyperlinks>
  <pageMargins left="0.7" right="0.7" top="0.75" bottom="0.75" header="0.3" footer="0.3"/>
  <pageSetup paperSize="9" scale="73" orientation="landscape"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B07FE-2C79-436A-ABE7-77038659B541}">
  <sheetPr>
    <tabColor rgb="FF008080"/>
    <pageSetUpPr fitToPage="1"/>
  </sheetPr>
  <dimension ref="A1:H72"/>
  <sheetViews>
    <sheetView showGridLines="0" topLeftCell="A51" workbookViewId="0">
      <selection activeCell="A69" sqref="A69:A72"/>
    </sheetView>
  </sheetViews>
  <sheetFormatPr defaultColWidth="8.85546875" defaultRowHeight="13" x14ac:dyDescent="0.3"/>
  <cols>
    <col min="1" max="2" width="8.85546875" style="4"/>
    <col min="3" max="8" width="10.7109375" style="4" customWidth="1"/>
    <col min="9" max="16384" width="8.85546875" style="4"/>
  </cols>
  <sheetData>
    <row r="1" spans="1:8" ht="15.5" x14ac:dyDescent="0.3">
      <c r="A1" s="1" t="s">
        <v>615</v>
      </c>
      <c r="B1" s="2" t="s">
        <v>484</v>
      </c>
      <c r="C1" s="3"/>
      <c r="D1" s="3"/>
      <c r="E1" s="3"/>
      <c r="F1" s="3"/>
    </row>
    <row r="2" spans="1:8" x14ac:dyDescent="0.3">
      <c r="A2" s="5" t="s">
        <v>28</v>
      </c>
      <c r="B2" s="6" t="s">
        <v>703</v>
      </c>
    </row>
    <row r="3" spans="1:8" x14ac:dyDescent="0.3">
      <c r="A3" s="5"/>
      <c r="B3" s="6"/>
    </row>
    <row r="4" spans="1:8" x14ac:dyDescent="0.3">
      <c r="A4" s="4" t="s">
        <v>80</v>
      </c>
    </row>
    <row r="5" spans="1:8" x14ac:dyDescent="0.3">
      <c r="A5" s="4" t="s">
        <v>40</v>
      </c>
    </row>
    <row r="7" spans="1:8" x14ac:dyDescent="0.3">
      <c r="A7" s="4" t="s">
        <v>51</v>
      </c>
      <c r="E7" s="9" t="s">
        <v>81</v>
      </c>
    </row>
    <row r="8" spans="1:8" x14ac:dyDescent="0.3">
      <c r="A8" s="4" t="s">
        <v>62</v>
      </c>
    </row>
    <row r="9" spans="1:8" x14ac:dyDescent="0.3">
      <c r="A9" s="4" t="s">
        <v>25</v>
      </c>
    </row>
    <row r="11" spans="1:8" x14ac:dyDescent="0.3">
      <c r="A11" s="4" t="s">
        <v>26</v>
      </c>
      <c r="B11" s="10">
        <v>45566</v>
      </c>
    </row>
    <row r="12" spans="1:8" x14ac:dyDescent="0.3">
      <c r="A12" s="4" t="s">
        <v>27</v>
      </c>
      <c r="B12" s="10">
        <v>45658</v>
      </c>
    </row>
    <row r="13" spans="1:8" ht="13.75" customHeight="1" x14ac:dyDescent="0.3"/>
    <row r="14" spans="1:8" ht="55.25" customHeight="1" x14ac:dyDescent="0.3">
      <c r="A14" s="21" t="s">
        <v>482</v>
      </c>
      <c r="B14" s="21" t="s">
        <v>483</v>
      </c>
      <c r="C14" s="7" t="s">
        <v>46</v>
      </c>
      <c r="D14" s="7" t="s">
        <v>77</v>
      </c>
      <c r="E14" s="7" t="s">
        <v>78</v>
      </c>
      <c r="F14" s="7" t="s">
        <v>79</v>
      </c>
      <c r="G14" s="22"/>
      <c r="H14" s="22"/>
    </row>
    <row r="15" spans="1:8" ht="14.25" customHeight="1" x14ac:dyDescent="0.3">
      <c r="A15" s="4" t="s">
        <v>16</v>
      </c>
      <c r="B15" s="8">
        <v>2010</v>
      </c>
      <c r="C15" s="42">
        <v>1255</v>
      </c>
      <c r="D15" s="42">
        <v>1122</v>
      </c>
      <c r="E15" s="42">
        <v>376</v>
      </c>
      <c r="F15" s="40">
        <f t="shared" ref="F15:F36" si="0">E15/D15*100%</f>
        <v>0.33511586452762926</v>
      </c>
      <c r="G15" s="50"/>
      <c r="H15" s="50"/>
    </row>
    <row r="16" spans="1:8" ht="14.25" customHeight="1" x14ac:dyDescent="0.3">
      <c r="A16" s="4" t="s">
        <v>17</v>
      </c>
      <c r="B16" s="8">
        <v>2010</v>
      </c>
      <c r="C16" s="42">
        <v>1411</v>
      </c>
      <c r="D16" s="42">
        <v>1271</v>
      </c>
      <c r="E16" s="42">
        <v>451</v>
      </c>
      <c r="F16" s="40">
        <f t="shared" si="0"/>
        <v>0.35483870967741937</v>
      </c>
      <c r="G16" s="50"/>
      <c r="H16" s="50"/>
    </row>
    <row r="17" spans="1:8" ht="14.25" customHeight="1" x14ac:dyDescent="0.3">
      <c r="A17" s="4" t="s">
        <v>18</v>
      </c>
      <c r="B17" s="8">
        <v>2010</v>
      </c>
      <c r="C17" s="42">
        <v>1415</v>
      </c>
      <c r="D17" s="42">
        <v>1286</v>
      </c>
      <c r="E17" s="42">
        <v>456</v>
      </c>
      <c r="F17" s="40">
        <f t="shared" si="0"/>
        <v>0.35458786936236392</v>
      </c>
      <c r="G17" s="50"/>
      <c r="H17" s="50"/>
    </row>
    <row r="18" spans="1:8" ht="14.25" customHeight="1" x14ac:dyDescent="0.3">
      <c r="A18" s="4" t="s">
        <v>19</v>
      </c>
      <c r="B18" s="8">
        <v>2011</v>
      </c>
      <c r="C18" s="42">
        <v>1396</v>
      </c>
      <c r="D18" s="42">
        <v>1267</v>
      </c>
      <c r="E18" s="42">
        <v>456</v>
      </c>
      <c r="F18" s="40">
        <f t="shared" si="0"/>
        <v>0.35990528808208366</v>
      </c>
      <c r="G18" s="50"/>
      <c r="H18" s="50"/>
    </row>
    <row r="19" spans="1:8" ht="14.25" customHeight="1" x14ac:dyDescent="0.3">
      <c r="A19" s="4" t="s">
        <v>16</v>
      </c>
      <c r="B19" s="8">
        <v>2011</v>
      </c>
      <c r="C19" s="42">
        <v>1328</v>
      </c>
      <c r="D19" s="42">
        <v>1105</v>
      </c>
      <c r="E19" s="42">
        <v>408</v>
      </c>
      <c r="F19" s="40">
        <f t="shared" si="0"/>
        <v>0.36923076923076925</v>
      </c>
      <c r="G19" s="50"/>
      <c r="H19" s="50"/>
    </row>
    <row r="20" spans="1:8" ht="14.25" customHeight="1" x14ac:dyDescent="0.3">
      <c r="A20" s="4" t="s">
        <v>17</v>
      </c>
      <c r="B20" s="8">
        <v>2011</v>
      </c>
      <c r="C20" s="42">
        <v>1362</v>
      </c>
      <c r="D20" s="42">
        <v>1409</v>
      </c>
      <c r="E20" s="42">
        <v>493</v>
      </c>
      <c r="F20" s="40">
        <f t="shared" si="0"/>
        <v>0.34989354151880764</v>
      </c>
      <c r="G20" s="50"/>
      <c r="H20" s="50"/>
    </row>
    <row r="21" spans="1:8" ht="14.25" customHeight="1" x14ac:dyDescent="0.3">
      <c r="A21" s="4" t="s">
        <v>18</v>
      </c>
      <c r="B21" s="8">
        <v>2011</v>
      </c>
      <c r="C21" s="42">
        <v>1314</v>
      </c>
      <c r="D21" s="42">
        <v>1212</v>
      </c>
      <c r="E21" s="42">
        <v>410</v>
      </c>
      <c r="F21" s="40">
        <f t="shared" si="0"/>
        <v>0.33828382838283827</v>
      </c>
      <c r="G21" s="50"/>
      <c r="H21" s="50"/>
    </row>
    <row r="22" spans="1:8" ht="14.25" customHeight="1" x14ac:dyDescent="0.3">
      <c r="A22" s="4" t="s">
        <v>19</v>
      </c>
      <c r="B22" s="8">
        <v>2012</v>
      </c>
      <c r="C22" s="42">
        <v>1337</v>
      </c>
      <c r="D22" s="42">
        <v>1221</v>
      </c>
      <c r="E22" s="42">
        <v>430</v>
      </c>
      <c r="F22" s="40">
        <f t="shared" si="0"/>
        <v>0.3521703521703522</v>
      </c>
      <c r="G22" s="50"/>
      <c r="H22" s="50"/>
    </row>
    <row r="23" spans="1:8" ht="14.25" customHeight="1" x14ac:dyDescent="0.3">
      <c r="A23" s="4" t="s">
        <v>16</v>
      </c>
      <c r="B23" s="8">
        <v>2012</v>
      </c>
      <c r="C23" s="42">
        <v>1191</v>
      </c>
      <c r="D23" s="42">
        <v>1088</v>
      </c>
      <c r="E23" s="42">
        <v>373</v>
      </c>
      <c r="F23" s="40">
        <f t="shared" si="0"/>
        <v>0.34283088235294118</v>
      </c>
      <c r="G23" s="50"/>
      <c r="H23" s="50"/>
    </row>
    <row r="24" spans="1:8" ht="14.25" customHeight="1" x14ac:dyDescent="0.3">
      <c r="A24" s="4" t="s">
        <v>17</v>
      </c>
      <c r="B24" s="8">
        <v>2012</v>
      </c>
      <c r="C24" s="42">
        <v>1333</v>
      </c>
      <c r="D24" s="42">
        <v>949</v>
      </c>
      <c r="E24" s="42">
        <v>355</v>
      </c>
      <c r="F24" s="40">
        <f t="shared" si="0"/>
        <v>0.37407797681770283</v>
      </c>
      <c r="G24" s="50"/>
      <c r="H24" s="50"/>
    </row>
    <row r="25" spans="1:8" ht="14.25" customHeight="1" x14ac:dyDescent="0.3">
      <c r="A25" s="4" t="s">
        <v>18</v>
      </c>
      <c r="B25" s="8">
        <v>2012</v>
      </c>
      <c r="C25" s="42">
        <v>1270</v>
      </c>
      <c r="D25" s="42">
        <v>1383</v>
      </c>
      <c r="E25" s="42">
        <v>515</v>
      </c>
      <c r="F25" s="40">
        <f t="shared" si="0"/>
        <v>0.37237888647866957</v>
      </c>
      <c r="G25" s="50"/>
      <c r="H25" s="50"/>
    </row>
    <row r="26" spans="1:8" ht="14.25" customHeight="1" x14ac:dyDescent="0.3">
      <c r="A26" s="4" t="s">
        <v>19</v>
      </c>
      <c r="B26" s="8">
        <v>2013</v>
      </c>
      <c r="C26" s="42">
        <v>1220</v>
      </c>
      <c r="D26" s="42">
        <v>1313</v>
      </c>
      <c r="E26" s="42">
        <v>468</v>
      </c>
      <c r="F26" s="40">
        <f t="shared" si="0"/>
        <v>0.35643564356435642</v>
      </c>
      <c r="G26" s="50"/>
      <c r="H26" s="50"/>
    </row>
    <row r="27" spans="1:8" ht="14.25" customHeight="1" x14ac:dyDescent="0.3">
      <c r="A27" s="4" t="s">
        <v>16</v>
      </c>
      <c r="B27" s="8">
        <v>2013</v>
      </c>
      <c r="C27" s="42">
        <v>1073</v>
      </c>
      <c r="D27" s="42">
        <v>1001</v>
      </c>
      <c r="E27" s="42">
        <v>346</v>
      </c>
      <c r="F27" s="40">
        <f t="shared" si="0"/>
        <v>0.34565434565434566</v>
      </c>
      <c r="G27" s="50"/>
      <c r="H27" s="50"/>
    </row>
    <row r="28" spans="1:8" ht="14.25" customHeight="1" x14ac:dyDescent="0.3">
      <c r="A28" s="4" t="s">
        <v>17</v>
      </c>
      <c r="B28" s="8">
        <v>2013</v>
      </c>
      <c r="C28" s="42">
        <v>1162</v>
      </c>
      <c r="D28" s="42">
        <v>907</v>
      </c>
      <c r="E28" s="42">
        <v>346</v>
      </c>
      <c r="F28" s="40">
        <f t="shared" si="0"/>
        <v>0.38147739801543551</v>
      </c>
      <c r="G28" s="50"/>
      <c r="H28" s="50"/>
    </row>
    <row r="29" spans="1:8" ht="14.25" customHeight="1" x14ac:dyDescent="0.3">
      <c r="A29" s="4" t="s">
        <v>18</v>
      </c>
      <c r="B29" s="8">
        <v>2013</v>
      </c>
      <c r="C29" s="42">
        <v>1135</v>
      </c>
      <c r="D29" s="42">
        <v>1351</v>
      </c>
      <c r="E29" s="42">
        <v>512</v>
      </c>
      <c r="F29" s="40">
        <f t="shared" si="0"/>
        <v>0.37897853441894891</v>
      </c>
      <c r="G29" s="50"/>
      <c r="H29" s="50"/>
    </row>
    <row r="30" spans="1:8" ht="14.25" customHeight="1" x14ac:dyDescent="0.3">
      <c r="A30" s="4" t="s">
        <v>19</v>
      </c>
      <c r="B30" s="8">
        <v>2014</v>
      </c>
      <c r="C30" s="42">
        <v>1144</v>
      </c>
      <c r="D30" s="42">
        <v>1113</v>
      </c>
      <c r="E30" s="42">
        <v>409</v>
      </c>
      <c r="F30" s="40">
        <f t="shared" si="0"/>
        <v>0.36747529200359391</v>
      </c>
      <c r="G30" s="50"/>
      <c r="H30" s="50"/>
    </row>
    <row r="31" spans="1:8" ht="14.25" customHeight="1" x14ac:dyDescent="0.3">
      <c r="A31" s="4" t="s">
        <v>16</v>
      </c>
      <c r="B31" s="8">
        <v>2014</v>
      </c>
      <c r="C31" s="42">
        <v>1093</v>
      </c>
      <c r="D31" s="42">
        <v>877</v>
      </c>
      <c r="E31" s="42">
        <v>361</v>
      </c>
      <c r="F31" s="40">
        <f t="shared" si="0"/>
        <v>0.41163055872291904</v>
      </c>
      <c r="G31" s="50"/>
      <c r="H31" s="50"/>
    </row>
    <row r="32" spans="1:8" ht="14.25" customHeight="1" x14ac:dyDescent="0.3">
      <c r="A32" s="4" t="s">
        <v>17</v>
      </c>
      <c r="B32" s="8">
        <v>2014</v>
      </c>
      <c r="C32" s="42">
        <v>1242</v>
      </c>
      <c r="D32" s="42">
        <v>622</v>
      </c>
      <c r="E32" s="42">
        <v>242</v>
      </c>
      <c r="F32" s="40">
        <f t="shared" si="0"/>
        <v>0.38906752411575563</v>
      </c>
      <c r="G32" s="50"/>
      <c r="H32" s="50"/>
    </row>
    <row r="33" spans="1:8" ht="14.25" customHeight="1" x14ac:dyDescent="0.3">
      <c r="A33" s="4" t="s">
        <v>18</v>
      </c>
      <c r="B33" s="8">
        <v>2014</v>
      </c>
      <c r="C33" s="42">
        <v>1260</v>
      </c>
      <c r="D33" s="42">
        <v>1103</v>
      </c>
      <c r="E33" s="42">
        <v>448</v>
      </c>
      <c r="F33" s="40">
        <f t="shared" si="0"/>
        <v>0.40616500453309157</v>
      </c>
      <c r="G33" s="50"/>
      <c r="H33" s="50"/>
    </row>
    <row r="34" spans="1:8" ht="14.25" customHeight="1" x14ac:dyDescent="0.3">
      <c r="A34" s="4" t="s">
        <v>19</v>
      </c>
      <c r="B34" s="8">
        <v>2015</v>
      </c>
      <c r="C34" s="42">
        <v>1283</v>
      </c>
      <c r="D34" s="42">
        <v>1452</v>
      </c>
      <c r="E34" s="42">
        <v>597</v>
      </c>
      <c r="F34" s="40">
        <f t="shared" si="0"/>
        <v>0.41115702479338845</v>
      </c>
      <c r="G34" s="50"/>
      <c r="H34" s="50"/>
    </row>
    <row r="35" spans="1:8" ht="14.25" customHeight="1" x14ac:dyDescent="0.3">
      <c r="A35" s="4" t="s">
        <v>16</v>
      </c>
      <c r="B35" s="8">
        <v>2015</v>
      </c>
      <c r="C35" s="42">
        <v>1112</v>
      </c>
      <c r="D35" s="42">
        <v>871</v>
      </c>
      <c r="E35" s="42">
        <v>340</v>
      </c>
      <c r="F35" s="40">
        <f t="shared" si="0"/>
        <v>0.39035591274397247</v>
      </c>
      <c r="G35" s="50"/>
      <c r="H35" s="50"/>
    </row>
    <row r="36" spans="1:8" ht="14.25" customHeight="1" x14ac:dyDescent="0.3">
      <c r="A36" s="4" t="s">
        <v>17</v>
      </c>
      <c r="B36" s="8">
        <v>2015</v>
      </c>
      <c r="C36" s="42">
        <v>1189</v>
      </c>
      <c r="D36" s="42">
        <v>1014</v>
      </c>
      <c r="E36" s="42">
        <v>379</v>
      </c>
      <c r="F36" s="40">
        <f t="shared" si="0"/>
        <v>0.37376725838264302</v>
      </c>
      <c r="G36" s="50"/>
      <c r="H36" s="50"/>
    </row>
    <row r="37" spans="1:8" ht="14.25" customHeight="1" x14ac:dyDescent="0.3">
      <c r="A37" s="4" t="s">
        <v>18</v>
      </c>
      <c r="B37" s="8">
        <v>2015</v>
      </c>
      <c r="C37" s="42">
        <v>1247</v>
      </c>
      <c r="D37" s="42">
        <v>1074</v>
      </c>
      <c r="E37" s="42">
        <v>410</v>
      </c>
      <c r="F37" s="40">
        <f>E37/D37*100%</f>
        <v>0.38175046554934822</v>
      </c>
      <c r="G37" s="50"/>
      <c r="H37" s="50"/>
    </row>
    <row r="38" spans="1:8" ht="14.25" customHeight="1" x14ac:dyDescent="0.3">
      <c r="A38" s="4" t="s">
        <v>19</v>
      </c>
      <c r="B38" s="8">
        <v>2016</v>
      </c>
      <c r="C38" s="42">
        <v>1267</v>
      </c>
      <c r="D38" s="42">
        <v>1303</v>
      </c>
      <c r="E38" s="42">
        <v>475</v>
      </c>
      <c r="F38" s="40">
        <f>E38/D38*100%</f>
        <v>0.36454336147352262</v>
      </c>
    </row>
    <row r="39" spans="1:8" ht="14.25" customHeight="1" x14ac:dyDescent="0.3">
      <c r="A39" s="4" t="s">
        <v>16</v>
      </c>
      <c r="B39" s="8">
        <v>2016</v>
      </c>
      <c r="C39" s="42">
        <v>1238</v>
      </c>
      <c r="D39" s="42">
        <v>1173</v>
      </c>
      <c r="E39" s="42">
        <v>459</v>
      </c>
      <c r="F39" s="40">
        <f t="shared" ref="F39:F67" si="1">E39/D39*100%</f>
        <v>0.39130434782608697</v>
      </c>
    </row>
    <row r="40" spans="1:8" ht="14.25" customHeight="1" x14ac:dyDescent="0.3">
      <c r="A40" s="4" t="s">
        <v>17</v>
      </c>
      <c r="B40" s="8">
        <v>2016</v>
      </c>
      <c r="C40" s="42">
        <v>1334</v>
      </c>
      <c r="D40" s="42">
        <v>1383</v>
      </c>
      <c r="E40" s="42">
        <v>554</v>
      </c>
      <c r="F40" s="40">
        <f t="shared" si="1"/>
        <v>0.40057845263919017</v>
      </c>
    </row>
    <row r="41" spans="1:8" ht="14.25" customHeight="1" x14ac:dyDescent="0.3">
      <c r="A41" s="4" t="s">
        <v>18</v>
      </c>
      <c r="B41" s="8">
        <v>2016</v>
      </c>
      <c r="C41" s="42">
        <v>1354</v>
      </c>
      <c r="D41" s="42">
        <v>1104</v>
      </c>
      <c r="E41" s="42">
        <v>466</v>
      </c>
      <c r="F41" s="40">
        <f t="shared" si="1"/>
        <v>0.42210144927536231</v>
      </c>
    </row>
    <row r="42" spans="1:8" ht="14.25" customHeight="1" x14ac:dyDescent="0.3">
      <c r="A42" s="4" t="s">
        <v>19</v>
      </c>
      <c r="B42" s="8">
        <v>2017</v>
      </c>
      <c r="C42" s="42">
        <v>1381</v>
      </c>
      <c r="D42" s="42">
        <v>1346</v>
      </c>
      <c r="E42" s="42">
        <v>544</v>
      </c>
      <c r="F42" s="40">
        <f t="shared" si="1"/>
        <v>0.40416047548291234</v>
      </c>
    </row>
    <row r="43" spans="1:8" ht="14.25" customHeight="1" x14ac:dyDescent="0.3">
      <c r="A43" s="4" t="s">
        <v>16</v>
      </c>
      <c r="B43" s="8">
        <v>2017</v>
      </c>
      <c r="C43" s="42">
        <v>1286</v>
      </c>
      <c r="D43" s="42">
        <v>1153</v>
      </c>
      <c r="E43" s="42">
        <v>418</v>
      </c>
      <c r="F43" s="40">
        <f t="shared" si="1"/>
        <v>0.36253252385082396</v>
      </c>
    </row>
    <row r="44" spans="1:8" ht="14.25" customHeight="1" x14ac:dyDescent="0.3">
      <c r="A44" s="4" t="s">
        <v>17</v>
      </c>
      <c r="B44" s="8">
        <v>2017</v>
      </c>
      <c r="C44" s="42">
        <v>1356</v>
      </c>
      <c r="D44" s="42">
        <v>1024</v>
      </c>
      <c r="E44" s="42">
        <v>408</v>
      </c>
      <c r="F44" s="40">
        <f t="shared" si="1"/>
        <v>0.3984375</v>
      </c>
    </row>
    <row r="45" spans="1:8" ht="14.25" customHeight="1" x14ac:dyDescent="0.3">
      <c r="A45" s="4" t="s">
        <v>18</v>
      </c>
      <c r="B45" s="8">
        <v>2017</v>
      </c>
      <c r="C45" s="42">
        <v>1362</v>
      </c>
      <c r="D45" s="42">
        <v>1261</v>
      </c>
      <c r="E45" s="42">
        <v>485</v>
      </c>
      <c r="F45" s="40">
        <f t="shared" si="1"/>
        <v>0.38461538461538464</v>
      </c>
    </row>
    <row r="46" spans="1:8" ht="14.25" customHeight="1" x14ac:dyDescent="0.3">
      <c r="A46" s="4" t="s">
        <v>19</v>
      </c>
      <c r="B46" s="8">
        <v>2018</v>
      </c>
      <c r="C46" s="42">
        <v>1277</v>
      </c>
      <c r="D46" s="42">
        <v>1275</v>
      </c>
      <c r="E46" s="42">
        <v>489</v>
      </c>
      <c r="F46" s="40">
        <f t="shared" si="1"/>
        <v>0.3835294117647059</v>
      </c>
    </row>
    <row r="47" spans="1:8" ht="14.25" customHeight="1" x14ac:dyDescent="0.3">
      <c r="A47" s="4" t="s">
        <v>16</v>
      </c>
      <c r="B47" s="8">
        <v>2018</v>
      </c>
      <c r="C47" s="42">
        <v>1207</v>
      </c>
      <c r="D47" s="42">
        <v>1232</v>
      </c>
      <c r="E47" s="42">
        <v>485</v>
      </c>
      <c r="F47" s="40">
        <f t="shared" si="1"/>
        <v>0.39366883116883117</v>
      </c>
    </row>
    <row r="48" spans="1:8" ht="14.25" customHeight="1" x14ac:dyDescent="0.3">
      <c r="A48" s="4" t="s">
        <v>17</v>
      </c>
      <c r="B48" s="8">
        <v>2018</v>
      </c>
      <c r="C48" s="42">
        <v>1221</v>
      </c>
      <c r="D48" s="42">
        <v>1086</v>
      </c>
      <c r="E48" s="42">
        <v>462</v>
      </c>
      <c r="F48" s="40">
        <f t="shared" si="1"/>
        <v>0.425414364640884</v>
      </c>
    </row>
    <row r="49" spans="1:8" ht="14.25" customHeight="1" x14ac:dyDescent="0.3">
      <c r="A49" s="4" t="s">
        <v>18</v>
      </c>
      <c r="B49" s="8">
        <v>2018</v>
      </c>
      <c r="C49" s="42">
        <v>1151</v>
      </c>
      <c r="D49" s="42">
        <v>1195</v>
      </c>
      <c r="E49" s="42">
        <v>408</v>
      </c>
      <c r="F49" s="40">
        <f t="shared" si="1"/>
        <v>0.34142259414225939</v>
      </c>
    </row>
    <row r="50" spans="1:8" ht="14.25" customHeight="1" x14ac:dyDescent="0.3">
      <c r="A50" s="4" t="s">
        <v>19</v>
      </c>
      <c r="B50" s="8">
        <v>2019</v>
      </c>
      <c r="C50" s="42">
        <v>1229</v>
      </c>
      <c r="D50" s="42">
        <v>967</v>
      </c>
      <c r="E50" s="42">
        <v>347</v>
      </c>
      <c r="F50" s="40">
        <f t="shared" si="1"/>
        <v>0.35884177869700101</v>
      </c>
    </row>
    <row r="51" spans="1:8" ht="14.25" customHeight="1" x14ac:dyDescent="0.3">
      <c r="A51" s="4" t="s">
        <v>16</v>
      </c>
      <c r="B51" s="8">
        <v>2019</v>
      </c>
      <c r="C51" s="42">
        <v>1208</v>
      </c>
      <c r="D51" s="42">
        <v>1117</v>
      </c>
      <c r="E51" s="42">
        <v>429</v>
      </c>
      <c r="F51" s="40">
        <f t="shared" si="1"/>
        <v>0.38406445837063563</v>
      </c>
    </row>
    <row r="52" spans="1:8" ht="14.25" customHeight="1" x14ac:dyDescent="0.3">
      <c r="A52" s="4" t="s">
        <v>17</v>
      </c>
      <c r="B52" s="8">
        <v>2019</v>
      </c>
      <c r="C52" s="42">
        <v>1229</v>
      </c>
      <c r="D52" s="42">
        <v>1169</v>
      </c>
      <c r="E52" s="42">
        <v>413</v>
      </c>
      <c r="F52" s="40">
        <f t="shared" si="1"/>
        <v>0.3532934131736527</v>
      </c>
    </row>
    <row r="53" spans="1:8" ht="14.25" customHeight="1" x14ac:dyDescent="0.3">
      <c r="A53" s="4" t="s">
        <v>18</v>
      </c>
      <c r="B53" s="8">
        <v>2019</v>
      </c>
      <c r="C53" s="42">
        <v>1196</v>
      </c>
      <c r="D53" s="42">
        <v>1068</v>
      </c>
      <c r="E53" s="42">
        <v>371</v>
      </c>
      <c r="F53" s="40">
        <f t="shared" si="1"/>
        <v>0.34737827715355807</v>
      </c>
    </row>
    <row r="54" spans="1:8" ht="14.25" customHeight="1" x14ac:dyDescent="0.3">
      <c r="A54" s="4" t="s">
        <v>19</v>
      </c>
      <c r="B54" s="8">
        <v>2020</v>
      </c>
      <c r="C54" s="42">
        <v>1252</v>
      </c>
      <c r="D54" s="42">
        <v>1062</v>
      </c>
      <c r="E54" s="42">
        <v>323</v>
      </c>
      <c r="F54" s="40">
        <f t="shared" si="1"/>
        <v>0.30414312617702449</v>
      </c>
    </row>
    <row r="55" spans="1:8" ht="14.25" customHeight="1" x14ac:dyDescent="0.3">
      <c r="A55" s="4" t="s">
        <v>16</v>
      </c>
      <c r="B55" s="8">
        <v>2020</v>
      </c>
      <c r="C55" s="42">
        <v>1122</v>
      </c>
      <c r="D55" s="42">
        <v>528</v>
      </c>
      <c r="E55" s="42">
        <v>186</v>
      </c>
      <c r="F55" s="40">
        <f t="shared" si="1"/>
        <v>0.35227272727272729</v>
      </c>
    </row>
    <row r="56" spans="1:8" ht="14.25" customHeight="1" x14ac:dyDescent="0.3">
      <c r="A56" s="4" t="s">
        <v>17</v>
      </c>
      <c r="B56" s="8">
        <v>2020</v>
      </c>
      <c r="C56" s="42">
        <v>1024</v>
      </c>
      <c r="D56" s="42">
        <v>994</v>
      </c>
      <c r="E56" s="42">
        <v>349</v>
      </c>
      <c r="F56" s="40">
        <f t="shared" si="1"/>
        <v>0.35110663983903423</v>
      </c>
      <c r="G56" s="24"/>
      <c r="H56" s="24"/>
    </row>
    <row r="57" spans="1:8" ht="14.25" customHeight="1" x14ac:dyDescent="0.3">
      <c r="A57" s="4" t="s">
        <v>18</v>
      </c>
      <c r="B57" s="8">
        <v>2020</v>
      </c>
      <c r="C57" s="42">
        <v>1188</v>
      </c>
      <c r="D57" s="42">
        <v>1429</v>
      </c>
      <c r="E57" s="42">
        <v>541</v>
      </c>
      <c r="F57" s="40">
        <f t="shared" si="1"/>
        <v>0.37858642407277815</v>
      </c>
    </row>
    <row r="58" spans="1:8" ht="14.25" customHeight="1" x14ac:dyDescent="0.3">
      <c r="A58" s="4" t="s">
        <v>19</v>
      </c>
      <c r="B58" s="8">
        <v>2021</v>
      </c>
      <c r="C58" s="42">
        <v>1337</v>
      </c>
      <c r="D58" s="42">
        <v>1202</v>
      </c>
      <c r="E58" s="42">
        <v>416</v>
      </c>
      <c r="F58" s="40">
        <f t="shared" si="1"/>
        <v>0.34608985024958405</v>
      </c>
    </row>
    <row r="59" spans="1:8" ht="14.25" customHeight="1" x14ac:dyDescent="0.3">
      <c r="A59" s="4" t="s">
        <v>16</v>
      </c>
      <c r="B59" s="8">
        <v>2021</v>
      </c>
      <c r="C59" s="42">
        <v>1300</v>
      </c>
      <c r="D59" s="42">
        <v>968</v>
      </c>
      <c r="E59" s="42">
        <v>342</v>
      </c>
      <c r="F59" s="40">
        <f t="shared" si="1"/>
        <v>0.35330578512396693</v>
      </c>
    </row>
    <row r="60" spans="1:8" ht="14.25" customHeight="1" x14ac:dyDescent="0.3">
      <c r="A60" s="4" t="s">
        <v>17</v>
      </c>
      <c r="B60" s="8">
        <v>2021</v>
      </c>
      <c r="C60" s="42">
        <v>1370</v>
      </c>
      <c r="D60" s="42">
        <v>1120</v>
      </c>
      <c r="E60" s="42">
        <v>393</v>
      </c>
      <c r="F60" s="40">
        <f t="shared" si="1"/>
        <v>0.35089285714285712</v>
      </c>
    </row>
    <row r="61" spans="1:8" ht="14.25" customHeight="1" x14ac:dyDescent="0.3">
      <c r="A61" s="4" t="s">
        <v>18</v>
      </c>
      <c r="B61" s="8">
        <v>2021</v>
      </c>
      <c r="C61" s="42">
        <v>1390</v>
      </c>
      <c r="D61" s="42">
        <v>1230</v>
      </c>
      <c r="E61" s="42">
        <v>450</v>
      </c>
      <c r="F61" s="40">
        <f t="shared" si="1"/>
        <v>0.36585365853658536</v>
      </c>
    </row>
    <row r="62" spans="1:8" x14ac:dyDescent="0.3">
      <c r="A62" s="4" t="s">
        <v>19</v>
      </c>
      <c r="B62" s="8">
        <v>2022</v>
      </c>
      <c r="C62" s="42">
        <v>1330</v>
      </c>
      <c r="D62" s="42">
        <v>1577</v>
      </c>
      <c r="E62" s="42">
        <v>567</v>
      </c>
      <c r="F62" s="40">
        <f t="shared" si="1"/>
        <v>0.35954343690551682</v>
      </c>
    </row>
    <row r="63" spans="1:8" x14ac:dyDescent="0.3">
      <c r="A63" s="4" t="s">
        <v>16</v>
      </c>
      <c r="B63" s="8">
        <v>2022</v>
      </c>
      <c r="C63" s="42">
        <v>1183</v>
      </c>
      <c r="D63" s="42">
        <v>899</v>
      </c>
      <c r="E63" s="42">
        <v>302</v>
      </c>
      <c r="F63" s="40">
        <f t="shared" si="1"/>
        <v>0.33592880978865408</v>
      </c>
    </row>
    <row r="64" spans="1:8" x14ac:dyDescent="0.3">
      <c r="A64" s="4" t="s">
        <v>17</v>
      </c>
      <c r="B64" s="8">
        <v>2022</v>
      </c>
      <c r="C64" s="42">
        <v>1283</v>
      </c>
      <c r="D64" s="42">
        <v>1071</v>
      </c>
      <c r="E64" s="42">
        <v>369</v>
      </c>
      <c r="F64" s="40">
        <f t="shared" si="1"/>
        <v>0.34453781512605042</v>
      </c>
    </row>
    <row r="65" spans="1:6" x14ac:dyDescent="0.3">
      <c r="A65" s="4" t="s">
        <v>18</v>
      </c>
      <c r="B65" s="8">
        <v>2022</v>
      </c>
      <c r="C65" s="42">
        <v>1219</v>
      </c>
      <c r="D65" s="42">
        <v>1016</v>
      </c>
      <c r="E65" s="42">
        <v>353</v>
      </c>
      <c r="F65" s="40">
        <f t="shared" si="1"/>
        <v>0.34744094488188976</v>
      </c>
    </row>
    <row r="66" spans="1:6" x14ac:dyDescent="0.3">
      <c r="A66" s="4" t="s">
        <v>19</v>
      </c>
      <c r="B66" s="8">
        <v>2023</v>
      </c>
      <c r="C66" s="42">
        <v>1254</v>
      </c>
      <c r="D66" s="42">
        <v>1337</v>
      </c>
      <c r="E66" s="42">
        <v>506</v>
      </c>
      <c r="F66" s="40">
        <f t="shared" si="1"/>
        <v>0.37845923709798057</v>
      </c>
    </row>
    <row r="67" spans="1:6" x14ac:dyDescent="0.3">
      <c r="A67" s="4" t="s">
        <v>16</v>
      </c>
      <c r="B67" s="8">
        <v>2023</v>
      </c>
      <c r="C67" s="42">
        <v>1110</v>
      </c>
      <c r="D67" s="42">
        <v>1157</v>
      </c>
      <c r="E67" s="42">
        <v>427</v>
      </c>
      <c r="F67" s="40">
        <f t="shared" si="1"/>
        <v>0.36905790838375108</v>
      </c>
    </row>
    <row r="68" spans="1:6" x14ac:dyDescent="0.3">
      <c r="A68" s="4" t="s">
        <v>17</v>
      </c>
      <c r="B68" s="8">
        <v>2023</v>
      </c>
      <c r="C68" s="42">
        <v>1166</v>
      </c>
      <c r="D68" s="42">
        <v>1084</v>
      </c>
      <c r="E68" s="42">
        <v>407</v>
      </c>
      <c r="F68" s="40">
        <f>E68/D68*100%</f>
        <v>0.37546125461254615</v>
      </c>
    </row>
    <row r="69" spans="1:6" ht="14.5" x14ac:dyDescent="0.3">
      <c r="A69" s="4" t="s">
        <v>20</v>
      </c>
      <c r="B69" s="8">
        <v>2023</v>
      </c>
      <c r="C69" s="42">
        <v>1046</v>
      </c>
      <c r="D69" s="42">
        <v>1114</v>
      </c>
      <c r="E69" s="42">
        <v>409</v>
      </c>
      <c r="F69" s="40">
        <f>E69/D69*100%</f>
        <v>0.36714542190305205</v>
      </c>
    </row>
    <row r="70" spans="1:6" ht="14.5" x14ac:dyDescent="0.3">
      <c r="A70" s="4" t="s">
        <v>21</v>
      </c>
      <c r="B70" s="8">
        <v>2024</v>
      </c>
      <c r="C70" s="42">
        <v>1123</v>
      </c>
      <c r="D70" s="42">
        <v>990</v>
      </c>
      <c r="E70" s="42">
        <v>380</v>
      </c>
      <c r="F70" s="40">
        <f>E70/D70*100%</f>
        <v>0.38383838383838381</v>
      </c>
    </row>
    <row r="71" spans="1:6" ht="14.5" x14ac:dyDescent="0.3">
      <c r="A71" s="4" t="s">
        <v>22</v>
      </c>
      <c r="B71" s="8">
        <v>2024</v>
      </c>
      <c r="C71" s="42">
        <v>1100</v>
      </c>
      <c r="D71" s="42">
        <v>1095</v>
      </c>
      <c r="E71" s="42">
        <v>381</v>
      </c>
      <c r="F71" s="40">
        <f>E71/D71*100%</f>
        <v>0.34794520547945207</v>
      </c>
    </row>
    <row r="72" spans="1:6" ht="14.5" x14ac:dyDescent="0.3">
      <c r="A72" s="4" t="s">
        <v>23</v>
      </c>
      <c r="B72" s="8">
        <v>2024</v>
      </c>
      <c r="C72" s="42">
        <v>1128</v>
      </c>
      <c r="D72" s="42">
        <v>964</v>
      </c>
      <c r="E72" s="42">
        <v>377</v>
      </c>
      <c r="F72" s="40">
        <f>E72/D72*100%</f>
        <v>0.39107883817427386</v>
      </c>
    </row>
  </sheetData>
  <hyperlinks>
    <hyperlink ref="E7" r:id="rId1" display="https://www.gov.uk/appeal-householder-planning-decision" xr:uid="{7337C076-899D-4A83-8FF0-39637F027AE7}"/>
  </hyperlinks>
  <pageMargins left="0.7" right="0.7" top="0.75" bottom="0.75" header="0.3" footer="0.3"/>
  <pageSetup paperSize="9" scale="43" orientation="landscape"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E6FBC-7286-41C0-A455-9837795A4967}">
  <sheetPr>
    <pageSetUpPr fitToPage="1"/>
  </sheetPr>
  <dimension ref="A1:I54"/>
  <sheetViews>
    <sheetView showGridLines="0" topLeftCell="A12" workbookViewId="0">
      <selection activeCell="D34" sqref="D34"/>
    </sheetView>
  </sheetViews>
  <sheetFormatPr defaultColWidth="8.78515625" defaultRowHeight="13" x14ac:dyDescent="0.3"/>
  <cols>
    <col min="1" max="1" width="9.140625" style="4" customWidth="1"/>
    <col min="2" max="9" width="10.640625" style="4" customWidth="1"/>
    <col min="10" max="16384" width="8.78515625" style="4"/>
  </cols>
  <sheetData>
    <row r="1" spans="1:9" ht="15.5" x14ac:dyDescent="0.3">
      <c r="A1" s="1" t="s">
        <v>3</v>
      </c>
      <c r="B1" s="2" t="s">
        <v>479</v>
      </c>
      <c r="C1" s="3"/>
      <c r="D1" s="3"/>
      <c r="E1" s="3"/>
      <c r="F1" s="3"/>
      <c r="G1" s="3"/>
      <c r="H1" s="3"/>
      <c r="I1" s="3"/>
    </row>
    <row r="2" spans="1:9" x14ac:dyDescent="0.3">
      <c r="A2" s="5" t="s">
        <v>28</v>
      </c>
      <c r="B2" s="6" t="s">
        <v>680</v>
      </c>
    </row>
    <row r="3" spans="1:9" x14ac:dyDescent="0.3">
      <c r="A3" s="5"/>
      <c r="B3" s="6"/>
    </row>
    <row r="4" spans="1:9" x14ac:dyDescent="0.3">
      <c r="A4" s="4" t="s">
        <v>80</v>
      </c>
      <c r="B4" s="8"/>
      <c r="C4" s="50"/>
      <c r="D4" s="50"/>
      <c r="E4" s="50"/>
      <c r="F4" s="50"/>
      <c r="G4" s="50"/>
      <c r="H4" s="50"/>
      <c r="I4" s="50"/>
    </row>
    <row r="5" spans="1:9" ht="14.25" customHeight="1" x14ac:dyDescent="0.3">
      <c r="A5" s="4" t="s">
        <v>82</v>
      </c>
      <c r="B5" s="8"/>
      <c r="C5" s="50"/>
      <c r="D5" s="50"/>
      <c r="E5" s="50"/>
      <c r="F5" s="50"/>
      <c r="G5" s="50"/>
      <c r="H5" s="50"/>
      <c r="I5" s="50"/>
    </row>
    <row r="6" spans="1:9" ht="14.25" customHeight="1" x14ac:dyDescent="0.3">
      <c r="B6" s="8"/>
      <c r="C6" s="50"/>
      <c r="D6" s="50"/>
      <c r="E6" s="50"/>
      <c r="F6" s="50"/>
      <c r="G6" s="50"/>
      <c r="H6" s="50"/>
      <c r="I6" s="50"/>
    </row>
    <row r="7" spans="1:9" x14ac:dyDescent="0.3">
      <c r="A7" s="4" t="s">
        <v>51</v>
      </c>
      <c r="E7" s="9" t="s">
        <v>83</v>
      </c>
      <c r="F7" s="50"/>
      <c r="G7" s="50"/>
      <c r="H7" s="50"/>
      <c r="I7" s="50"/>
    </row>
    <row r="8" spans="1:9" x14ac:dyDescent="0.3">
      <c r="A8" s="4" t="s">
        <v>84</v>
      </c>
      <c r="F8" s="50"/>
      <c r="G8" s="50"/>
      <c r="H8" s="50"/>
      <c r="I8" s="50"/>
    </row>
    <row r="9" spans="1:9" x14ac:dyDescent="0.3">
      <c r="A9" s="4" t="s">
        <v>85</v>
      </c>
      <c r="F9" s="50"/>
      <c r="G9" s="50"/>
      <c r="H9" s="50"/>
      <c r="I9" s="50"/>
    </row>
    <row r="10" spans="1:9" x14ac:dyDescent="0.3">
      <c r="F10" s="50"/>
      <c r="G10" s="50"/>
      <c r="H10" s="50"/>
      <c r="I10" s="50"/>
    </row>
    <row r="11" spans="1:9" x14ac:dyDescent="0.3">
      <c r="A11" s="4" t="s">
        <v>26</v>
      </c>
      <c r="B11" s="10">
        <v>45383</v>
      </c>
      <c r="F11" s="50"/>
      <c r="G11" s="50"/>
      <c r="H11" s="50"/>
      <c r="I11" s="50"/>
    </row>
    <row r="12" spans="1:9" x14ac:dyDescent="0.3">
      <c r="A12" s="4" t="s">
        <v>27</v>
      </c>
      <c r="B12" s="10">
        <v>45748</v>
      </c>
      <c r="F12" s="50"/>
      <c r="G12" s="50"/>
      <c r="H12" s="50"/>
      <c r="I12" s="50"/>
    </row>
    <row r="13" spans="1:9" x14ac:dyDescent="0.3">
      <c r="A13" s="5"/>
    </row>
    <row r="15" spans="1:9" ht="55" customHeight="1" x14ac:dyDescent="0.3">
      <c r="A15" s="21" t="s">
        <v>463</v>
      </c>
      <c r="B15" s="7" t="s">
        <v>473</v>
      </c>
      <c r="C15" s="7" t="s">
        <v>474</v>
      </c>
      <c r="D15" s="7" t="s">
        <v>475</v>
      </c>
      <c r="E15" s="73" t="s">
        <v>652</v>
      </c>
      <c r="F15" s="7" t="s">
        <v>476</v>
      </c>
      <c r="G15" s="7" t="s">
        <v>477</v>
      </c>
      <c r="H15" s="7" t="s">
        <v>478</v>
      </c>
      <c r="I15" s="7" t="s">
        <v>653</v>
      </c>
    </row>
    <row r="16" spans="1:9" ht="14.25" customHeight="1" x14ac:dyDescent="0.3">
      <c r="A16" s="15" t="s">
        <v>30</v>
      </c>
      <c r="B16" s="39"/>
      <c r="C16" s="39"/>
      <c r="D16" s="39"/>
      <c r="E16" s="39"/>
      <c r="F16" s="39">
        <v>825</v>
      </c>
      <c r="G16" s="39">
        <v>665</v>
      </c>
      <c r="H16" s="39">
        <v>195</v>
      </c>
      <c r="I16" s="40">
        <f>H16/G16*100%</f>
        <v>0.2932330827067669</v>
      </c>
    </row>
    <row r="17" spans="1:9" ht="14.25" customHeight="1" x14ac:dyDescent="0.3">
      <c r="A17" s="4" t="s">
        <v>31</v>
      </c>
      <c r="B17" s="39"/>
      <c r="C17" s="39"/>
      <c r="D17" s="39"/>
      <c r="E17" s="39"/>
      <c r="F17" s="39">
        <v>646</v>
      </c>
      <c r="G17" s="39">
        <v>645</v>
      </c>
      <c r="H17" s="39">
        <v>179</v>
      </c>
      <c r="I17" s="40">
        <f t="shared" ref="I17:I26" si="0">H17/G17*100%</f>
        <v>0.27751937984496122</v>
      </c>
    </row>
    <row r="18" spans="1:9" ht="14.25" customHeight="1" x14ac:dyDescent="0.3">
      <c r="A18" s="4" t="s">
        <v>8</v>
      </c>
      <c r="B18" s="39"/>
      <c r="C18" s="39"/>
      <c r="D18" s="39"/>
      <c r="E18" s="39"/>
      <c r="F18" s="39">
        <v>704</v>
      </c>
      <c r="G18" s="39">
        <v>540</v>
      </c>
      <c r="H18" s="39">
        <v>176</v>
      </c>
      <c r="I18" s="40">
        <f t="shared" si="0"/>
        <v>0.32592592592592595</v>
      </c>
    </row>
    <row r="19" spans="1:9" ht="14.25" customHeight="1" x14ac:dyDescent="0.3">
      <c r="A19" s="4" t="s">
        <v>9</v>
      </c>
      <c r="B19" s="39">
        <v>91</v>
      </c>
      <c r="C19" s="39">
        <v>12</v>
      </c>
      <c r="D19" s="39">
        <v>5</v>
      </c>
      <c r="E19" s="40">
        <f>D19/C19*100%</f>
        <v>0.41666666666666669</v>
      </c>
      <c r="F19" s="39">
        <v>423</v>
      </c>
      <c r="G19" s="39">
        <v>541</v>
      </c>
      <c r="H19" s="39">
        <v>205</v>
      </c>
      <c r="I19" s="40">
        <f t="shared" si="0"/>
        <v>0.37892791127541592</v>
      </c>
    </row>
    <row r="20" spans="1:9" ht="14.25" customHeight="1" x14ac:dyDescent="0.3">
      <c r="A20" s="4" t="s">
        <v>10</v>
      </c>
      <c r="B20" s="39">
        <v>495</v>
      </c>
      <c r="C20" s="39">
        <v>386</v>
      </c>
      <c r="D20" s="39">
        <v>156</v>
      </c>
      <c r="E20" s="40">
        <f t="shared" ref="E20:E26" si="1">D20/C20*100%</f>
        <v>0.40414507772020725</v>
      </c>
      <c r="F20" s="39">
        <v>87</v>
      </c>
      <c r="G20" s="39">
        <v>133</v>
      </c>
      <c r="H20" s="39">
        <v>53</v>
      </c>
      <c r="I20" s="40">
        <f t="shared" si="0"/>
        <v>0.39849624060150374</v>
      </c>
    </row>
    <row r="21" spans="1:9" ht="14.25" customHeight="1" x14ac:dyDescent="0.3">
      <c r="A21" s="4" t="s">
        <v>11</v>
      </c>
      <c r="B21" s="39">
        <v>525</v>
      </c>
      <c r="C21" s="39">
        <v>412</v>
      </c>
      <c r="D21" s="39">
        <v>162</v>
      </c>
      <c r="E21" s="40">
        <f t="shared" si="1"/>
        <v>0.39320388349514562</v>
      </c>
      <c r="F21" s="39">
        <v>80</v>
      </c>
      <c r="G21" s="39">
        <v>75</v>
      </c>
      <c r="H21" s="39">
        <v>18</v>
      </c>
      <c r="I21" s="40">
        <f t="shared" si="0"/>
        <v>0.24</v>
      </c>
    </row>
    <row r="22" spans="1:9" ht="14.25" customHeight="1" x14ac:dyDescent="0.3">
      <c r="A22" s="4" t="s">
        <v>12</v>
      </c>
      <c r="B22" s="39">
        <v>676</v>
      </c>
      <c r="C22" s="39">
        <v>570</v>
      </c>
      <c r="D22" s="39">
        <v>204</v>
      </c>
      <c r="E22" s="40">
        <f t="shared" si="1"/>
        <v>0.35789473684210527</v>
      </c>
      <c r="F22" s="39">
        <v>72</v>
      </c>
      <c r="G22" s="39">
        <v>93</v>
      </c>
      <c r="H22" s="39">
        <v>31</v>
      </c>
      <c r="I22" s="40">
        <f t="shared" si="0"/>
        <v>0.33333333333333331</v>
      </c>
    </row>
    <row r="23" spans="1:9" ht="14.25" customHeight="1" x14ac:dyDescent="0.3">
      <c r="A23" s="4" t="s">
        <v>13</v>
      </c>
      <c r="B23" s="39">
        <v>614</v>
      </c>
      <c r="C23" s="39">
        <v>575</v>
      </c>
      <c r="D23" s="39">
        <v>235</v>
      </c>
      <c r="E23" s="40">
        <f t="shared" si="1"/>
        <v>0.40869565217391307</v>
      </c>
      <c r="F23" s="39">
        <v>105</v>
      </c>
      <c r="G23" s="39">
        <v>61</v>
      </c>
      <c r="H23" s="39">
        <v>31</v>
      </c>
      <c r="I23" s="40">
        <f t="shared" si="0"/>
        <v>0.50819672131147542</v>
      </c>
    </row>
    <row r="24" spans="1:9" ht="14.25" customHeight="1" x14ac:dyDescent="0.3">
      <c r="A24" s="4" t="s">
        <v>14</v>
      </c>
      <c r="B24" s="39">
        <v>533</v>
      </c>
      <c r="C24" s="39">
        <v>407</v>
      </c>
      <c r="D24" s="39">
        <v>143</v>
      </c>
      <c r="E24" s="40">
        <f t="shared" si="1"/>
        <v>0.35135135135135137</v>
      </c>
      <c r="F24" s="39">
        <v>369</v>
      </c>
      <c r="G24" s="39">
        <v>92</v>
      </c>
      <c r="H24" s="39">
        <v>49</v>
      </c>
      <c r="I24" s="40">
        <f t="shared" si="0"/>
        <v>0.53260869565217395</v>
      </c>
    </row>
    <row r="25" spans="1:9" ht="14.25" customHeight="1" x14ac:dyDescent="0.3">
      <c r="A25" s="4" t="s">
        <v>15</v>
      </c>
      <c r="B25" s="39">
        <v>500</v>
      </c>
      <c r="C25" s="39">
        <v>600</v>
      </c>
      <c r="D25" s="39">
        <v>213</v>
      </c>
      <c r="E25" s="40">
        <f t="shared" si="1"/>
        <v>0.35499999999999998</v>
      </c>
      <c r="F25" s="39">
        <v>54</v>
      </c>
      <c r="G25" s="39">
        <v>299</v>
      </c>
      <c r="H25" s="39">
        <v>86</v>
      </c>
      <c r="I25" s="40">
        <f t="shared" si="0"/>
        <v>0.28762541806020064</v>
      </c>
    </row>
    <row r="26" spans="1:9" ht="14.25" customHeight="1" x14ac:dyDescent="0.3">
      <c r="A26" s="4" t="s">
        <v>640</v>
      </c>
      <c r="B26" s="39">
        <v>388</v>
      </c>
      <c r="C26" s="39">
        <v>366</v>
      </c>
      <c r="D26" s="39">
        <v>122</v>
      </c>
      <c r="E26" s="40">
        <f t="shared" si="1"/>
        <v>0.33333333333333331</v>
      </c>
      <c r="F26" s="39">
        <v>91</v>
      </c>
      <c r="G26" s="39">
        <v>60</v>
      </c>
      <c r="H26" s="39">
        <v>21</v>
      </c>
      <c r="I26" s="40">
        <f t="shared" si="0"/>
        <v>0.35</v>
      </c>
    </row>
    <row r="27" spans="1:9" ht="14.25" customHeight="1" x14ac:dyDescent="0.3">
      <c r="A27" s="4" t="s">
        <v>646</v>
      </c>
      <c r="B27" s="39">
        <v>436</v>
      </c>
      <c r="C27" s="39">
        <v>383</v>
      </c>
      <c r="D27" s="39">
        <v>107</v>
      </c>
      <c r="E27" s="40">
        <f>D27/C27*100%</f>
        <v>0.27937336814621411</v>
      </c>
      <c r="F27" s="39">
        <v>150</v>
      </c>
      <c r="G27" s="39">
        <v>74</v>
      </c>
      <c r="H27" s="39">
        <v>30</v>
      </c>
      <c r="I27" s="40">
        <f>H27/G27*100%</f>
        <v>0.40540540540540543</v>
      </c>
    </row>
    <row r="28" spans="1:9" ht="14.25" customHeight="1" x14ac:dyDescent="0.3">
      <c r="A28" s="4" t="s">
        <v>682</v>
      </c>
      <c r="B28" s="39">
        <v>476</v>
      </c>
      <c r="C28" s="39">
        <v>408</v>
      </c>
      <c r="D28" s="39">
        <v>135</v>
      </c>
      <c r="E28" s="40">
        <f>D28/C28*100%</f>
        <v>0.33088235294117646</v>
      </c>
      <c r="F28" s="39">
        <v>317</v>
      </c>
      <c r="G28" s="39">
        <v>123</v>
      </c>
      <c r="H28" s="39">
        <v>49</v>
      </c>
      <c r="I28" s="40">
        <f>H28/G28*100%</f>
        <v>0.3983739837398374</v>
      </c>
    </row>
    <row r="29" spans="1:9" ht="14.5" x14ac:dyDescent="0.3">
      <c r="A29" s="4" t="s">
        <v>683</v>
      </c>
      <c r="B29" s="39">
        <v>378</v>
      </c>
      <c r="C29" s="39">
        <v>390</v>
      </c>
      <c r="D29" s="39">
        <v>131</v>
      </c>
      <c r="E29" s="40">
        <f>D29/C29*100%</f>
        <v>0.33589743589743587</v>
      </c>
      <c r="F29" s="39">
        <v>111</v>
      </c>
      <c r="G29" s="39">
        <v>311</v>
      </c>
      <c r="H29" s="39">
        <v>78</v>
      </c>
      <c r="I29" s="40">
        <f>H29/G29*100%</f>
        <v>0.25080385852090031</v>
      </c>
    </row>
    <row r="38" spans="2:9" x14ac:dyDescent="0.3">
      <c r="B38" s="50"/>
      <c r="C38" s="50"/>
      <c r="D38" s="50"/>
      <c r="E38" s="50"/>
      <c r="F38" s="50"/>
      <c r="G38" s="50"/>
      <c r="H38" s="50"/>
      <c r="I38" s="50"/>
    </row>
    <row r="39" spans="2:9" x14ac:dyDescent="0.3">
      <c r="B39" s="50"/>
      <c r="C39" s="50"/>
      <c r="D39" s="50"/>
      <c r="E39" s="50"/>
      <c r="F39" s="50"/>
      <c r="G39" s="50"/>
      <c r="H39" s="50"/>
      <c r="I39" s="50"/>
    </row>
    <row r="40" spans="2:9" x14ac:dyDescent="0.3">
      <c r="B40" s="50"/>
      <c r="C40" s="50"/>
      <c r="D40" s="50"/>
      <c r="E40" s="50"/>
      <c r="F40" s="50"/>
      <c r="G40" s="50"/>
      <c r="H40" s="50"/>
      <c r="I40" s="50"/>
    </row>
    <row r="41" spans="2:9" x14ac:dyDescent="0.3">
      <c r="B41" s="50"/>
      <c r="C41" s="50"/>
      <c r="D41" s="50"/>
      <c r="E41" s="50"/>
      <c r="F41" s="50"/>
      <c r="G41" s="50"/>
      <c r="H41" s="50"/>
      <c r="I41" s="50"/>
    </row>
    <row r="42" spans="2:9" x14ac:dyDescent="0.3">
      <c r="B42" s="50"/>
      <c r="C42" s="50"/>
      <c r="D42" s="50"/>
      <c r="E42" s="50"/>
      <c r="F42" s="50"/>
      <c r="G42" s="50"/>
      <c r="H42" s="50"/>
      <c r="I42" s="50"/>
    </row>
    <row r="43" spans="2:9" x14ac:dyDescent="0.3">
      <c r="B43" s="50"/>
      <c r="C43" s="50"/>
      <c r="D43" s="50"/>
      <c r="E43" s="50"/>
      <c r="F43" s="50"/>
      <c r="G43" s="50"/>
      <c r="H43" s="50"/>
      <c r="I43" s="50"/>
    </row>
    <row r="44" spans="2:9" x14ac:dyDescent="0.3">
      <c r="B44" s="50"/>
      <c r="C44" s="50"/>
      <c r="D44" s="50"/>
      <c r="E44" s="50"/>
      <c r="F44" s="50"/>
      <c r="G44" s="50"/>
      <c r="H44" s="50"/>
      <c r="I44" s="50"/>
    </row>
    <row r="45" spans="2:9" x14ac:dyDescent="0.3">
      <c r="B45" s="50"/>
      <c r="C45" s="50"/>
      <c r="D45" s="50"/>
      <c r="E45" s="50"/>
      <c r="F45" s="50"/>
      <c r="G45" s="50"/>
      <c r="H45" s="50"/>
      <c r="I45" s="50"/>
    </row>
    <row r="46" spans="2:9" x14ac:dyDescent="0.3">
      <c r="B46" s="50"/>
      <c r="C46" s="50"/>
      <c r="D46" s="50"/>
      <c r="E46" s="50"/>
      <c r="F46" s="50"/>
      <c r="G46" s="50"/>
      <c r="H46" s="50"/>
      <c r="I46" s="50"/>
    </row>
    <row r="47" spans="2:9" x14ac:dyDescent="0.3">
      <c r="B47" s="50"/>
      <c r="C47" s="50"/>
      <c r="D47" s="50"/>
      <c r="E47" s="50"/>
      <c r="F47" s="50"/>
      <c r="G47" s="50"/>
      <c r="H47" s="50"/>
      <c r="I47" s="50"/>
    </row>
    <row r="48" spans="2:9" x14ac:dyDescent="0.3">
      <c r="B48" s="50"/>
      <c r="C48" s="50"/>
      <c r="D48" s="50"/>
      <c r="E48" s="50"/>
      <c r="F48" s="50"/>
      <c r="G48" s="50"/>
      <c r="H48" s="50"/>
      <c r="I48" s="50"/>
    </row>
    <row r="49" spans="2:9" x14ac:dyDescent="0.3">
      <c r="B49" s="50"/>
      <c r="C49" s="50"/>
      <c r="D49" s="50"/>
      <c r="E49" s="50"/>
      <c r="F49" s="50"/>
      <c r="G49" s="50"/>
      <c r="H49" s="50"/>
      <c r="I49" s="50"/>
    </row>
    <row r="50" spans="2:9" x14ac:dyDescent="0.3">
      <c r="B50" s="50"/>
      <c r="C50" s="50"/>
      <c r="D50" s="50"/>
      <c r="E50" s="50"/>
      <c r="F50" s="50"/>
      <c r="G50" s="50"/>
      <c r="H50" s="50"/>
      <c r="I50" s="50"/>
    </row>
    <row r="51" spans="2:9" x14ac:dyDescent="0.3">
      <c r="B51" s="50"/>
      <c r="C51" s="50"/>
      <c r="D51" s="50"/>
      <c r="E51" s="50"/>
      <c r="F51" s="50"/>
      <c r="G51" s="50"/>
      <c r="H51" s="50"/>
      <c r="I51" s="50"/>
    </row>
    <row r="52" spans="2:9" x14ac:dyDescent="0.3">
      <c r="B52" s="50"/>
      <c r="C52" s="50"/>
      <c r="D52" s="50"/>
      <c r="E52" s="50"/>
      <c r="F52" s="50"/>
      <c r="G52" s="50"/>
      <c r="H52" s="50"/>
      <c r="I52" s="50"/>
    </row>
    <row r="53" spans="2:9" x14ac:dyDescent="0.3">
      <c r="B53" s="50"/>
      <c r="C53" s="50"/>
      <c r="D53" s="50"/>
      <c r="E53" s="50"/>
      <c r="F53" s="50"/>
      <c r="G53" s="50"/>
      <c r="H53" s="50"/>
      <c r="I53" s="50"/>
    </row>
    <row r="54" spans="2:9" x14ac:dyDescent="0.3">
      <c r="B54" s="50"/>
      <c r="C54" s="50"/>
      <c r="D54" s="50"/>
      <c r="E54" s="50"/>
      <c r="F54" s="50"/>
      <c r="G54" s="50"/>
      <c r="H54" s="50"/>
      <c r="I54" s="50"/>
    </row>
  </sheetData>
  <hyperlinks>
    <hyperlink ref="E7" r:id="rId1" xr:uid="{5AB9E760-31C7-4C5E-AAC7-F11C1E4C4190}"/>
  </hyperlinks>
  <pageMargins left="0.7" right="0.7" top="0.75" bottom="0.75" header="0.3" footer="0.3"/>
  <pageSetup paperSize="9" orientation="landscape"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A903-C4E5-4378-9D01-076BDF86D8E3}">
  <sheetPr>
    <pageSetUpPr fitToPage="1"/>
  </sheetPr>
  <dimension ref="A1:M45"/>
  <sheetViews>
    <sheetView showGridLines="0" topLeftCell="A12" workbookViewId="0">
      <selection activeCell="D30" sqref="D30"/>
    </sheetView>
  </sheetViews>
  <sheetFormatPr defaultColWidth="8.78515625" defaultRowHeight="13" x14ac:dyDescent="0.3"/>
  <cols>
    <col min="1" max="1" width="9.140625" style="4" customWidth="1"/>
    <col min="2" max="13" width="10.640625" style="4" customWidth="1"/>
    <col min="14" max="16384" width="8.78515625" style="4"/>
  </cols>
  <sheetData>
    <row r="1" spans="1:13" ht="15.5" x14ac:dyDescent="0.3">
      <c r="A1" s="1" t="s">
        <v>4</v>
      </c>
      <c r="B1" s="2" t="s">
        <v>5</v>
      </c>
      <c r="C1" s="3"/>
      <c r="D1" s="3"/>
      <c r="E1" s="3"/>
      <c r="F1" s="3"/>
      <c r="G1" s="3"/>
      <c r="H1" s="3"/>
      <c r="I1" s="3"/>
      <c r="J1" s="3"/>
      <c r="K1" s="3"/>
      <c r="L1" s="3"/>
      <c r="M1" s="3"/>
    </row>
    <row r="2" spans="1:13" x14ac:dyDescent="0.3">
      <c r="A2" s="5" t="s">
        <v>28</v>
      </c>
      <c r="B2" s="6" t="s">
        <v>680</v>
      </c>
    </row>
    <row r="3" spans="1:13" x14ac:dyDescent="0.3">
      <c r="A3" s="5"/>
      <c r="B3" s="6"/>
    </row>
    <row r="4" spans="1:13" ht="14.25" customHeight="1" x14ac:dyDescent="0.3">
      <c r="A4" s="4" t="s">
        <v>80</v>
      </c>
    </row>
    <row r="5" spans="1:13" ht="14.25" customHeight="1" x14ac:dyDescent="0.3">
      <c r="A5" s="4" t="s">
        <v>82</v>
      </c>
    </row>
    <row r="6" spans="1:13" ht="14.25" customHeight="1" x14ac:dyDescent="0.3"/>
    <row r="7" spans="1:13" x14ac:dyDescent="0.3">
      <c r="A7" s="4" t="s">
        <v>51</v>
      </c>
      <c r="E7" s="9" t="s">
        <v>87</v>
      </c>
      <c r="F7" s="50"/>
      <c r="G7" s="50"/>
      <c r="H7" s="50"/>
      <c r="I7" s="50"/>
      <c r="J7" s="50"/>
      <c r="K7" s="50"/>
      <c r="L7" s="50"/>
      <c r="M7" s="50"/>
    </row>
    <row r="8" spans="1:13" x14ac:dyDescent="0.3">
      <c r="A8" s="4" t="s">
        <v>84</v>
      </c>
      <c r="F8" s="50"/>
      <c r="G8" s="50"/>
      <c r="H8" s="50"/>
      <c r="I8" s="50"/>
      <c r="J8" s="50"/>
      <c r="K8" s="50"/>
      <c r="L8" s="50"/>
      <c r="M8" s="50"/>
    </row>
    <row r="9" spans="1:13" x14ac:dyDescent="0.3">
      <c r="A9" s="4" t="s">
        <v>85</v>
      </c>
      <c r="F9" s="50"/>
      <c r="G9" s="50"/>
      <c r="H9" s="50"/>
      <c r="I9" s="50"/>
      <c r="J9" s="50"/>
      <c r="K9" s="50"/>
      <c r="L9" s="50"/>
      <c r="M9" s="50"/>
    </row>
    <row r="10" spans="1:13" x14ac:dyDescent="0.3">
      <c r="F10" s="50"/>
      <c r="G10" s="50"/>
      <c r="H10" s="50"/>
      <c r="I10" s="50"/>
      <c r="J10" s="50"/>
      <c r="K10" s="50"/>
      <c r="L10" s="50"/>
      <c r="M10" s="50"/>
    </row>
    <row r="11" spans="1:13" x14ac:dyDescent="0.3">
      <c r="A11" s="4" t="s">
        <v>26</v>
      </c>
      <c r="B11" s="10">
        <v>45383</v>
      </c>
      <c r="F11" s="50"/>
      <c r="G11" s="50"/>
      <c r="H11" s="50"/>
      <c r="I11" s="50"/>
      <c r="J11" s="50"/>
      <c r="K11" s="50"/>
      <c r="L11" s="50"/>
      <c r="M11" s="50"/>
    </row>
    <row r="12" spans="1:13" x14ac:dyDescent="0.3">
      <c r="A12" s="4" t="s">
        <v>27</v>
      </c>
      <c r="B12" s="10">
        <v>45748</v>
      </c>
      <c r="F12" s="50"/>
      <c r="G12" s="50"/>
      <c r="H12" s="50"/>
      <c r="I12" s="50"/>
      <c r="J12" s="50"/>
      <c r="K12" s="50"/>
      <c r="L12" s="50"/>
      <c r="M12" s="50"/>
    </row>
    <row r="14" spans="1:13" ht="61.15" customHeight="1" x14ac:dyDescent="0.3">
      <c r="A14" s="54" t="s">
        <v>463</v>
      </c>
      <c r="B14" s="7" t="s">
        <v>464</v>
      </c>
      <c r="C14" s="7" t="s">
        <v>465</v>
      </c>
      <c r="D14" s="7" t="s">
        <v>466</v>
      </c>
      <c r="E14" s="7" t="s">
        <v>649</v>
      </c>
      <c r="F14" s="7" t="s">
        <v>467</v>
      </c>
      <c r="G14" s="7" t="s">
        <v>468</v>
      </c>
      <c r="H14" s="7" t="s">
        <v>469</v>
      </c>
      <c r="I14" s="7" t="s">
        <v>650</v>
      </c>
      <c r="J14" s="7" t="s">
        <v>470</v>
      </c>
      <c r="K14" s="7" t="s">
        <v>471</v>
      </c>
      <c r="L14" s="7" t="s">
        <v>472</v>
      </c>
      <c r="M14" s="7" t="s">
        <v>651</v>
      </c>
    </row>
    <row r="15" spans="1:13" ht="14.25" customHeight="1" x14ac:dyDescent="0.3">
      <c r="A15" s="15" t="s">
        <v>30</v>
      </c>
      <c r="B15" s="39">
        <v>808</v>
      </c>
      <c r="C15" s="39">
        <v>582</v>
      </c>
      <c r="D15" s="39">
        <v>187</v>
      </c>
      <c r="E15" s="40">
        <f>D15/C15*100%</f>
        <v>0.32130584192439865</v>
      </c>
      <c r="F15" s="39">
        <v>15</v>
      </c>
      <c r="G15" s="39">
        <v>8</v>
      </c>
      <c r="H15" s="39">
        <v>3</v>
      </c>
      <c r="I15" s="40">
        <f>H15/G15*100%</f>
        <v>0.375</v>
      </c>
      <c r="J15" s="39"/>
      <c r="K15" s="39"/>
      <c r="L15" s="39"/>
      <c r="M15" s="39"/>
    </row>
    <row r="16" spans="1:13" ht="14.25" customHeight="1" x14ac:dyDescent="0.3">
      <c r="A16" s="4" t="s">
        <v>31</v>
      </c>
      <c r="B16" s="39">
        <v>774</v>
      </c>
      <c r="C16" s="39">
        <v>718</v>
      </c>
      <c r="D16" s="39">
        <v>215</v>
      </c>
      <c r="E16" s="40">
        <f t="shared" ref="E16:E25" si="0">D16/C16*100%</f>
        <v>0.29944289693593312</v>
      </c>
      <c r="F16" s="39">
        <v>14</v>
      </c>
      <c r="G16" s="39">
        <v>7</v>
      </c>
      <c r="H16" s="39">
        <v>1</v>
      </c>
      <c r="I16" s="40">
        <f t="shared" ref="I16:I25" si="1">H16/G16*100%</f>
        <v>0.14285714285714285</v>
      </c>
      <c r="J16" s="39"/>
      <c r="K16" s="39"/>
      <c r="L16" s="39"/>
      <c r="M16" s="39"/>
    </row>
    <row r="17" spans="1:13" ht="14.25" customHeight="1" x14ac:dyDescent="0.3">
      <c r="A17" s="4" t="s">
        <v>8</v>
      </c>
      <c r="B17" s="39">
        <v>746</v>
      </c>
      <c r="C17" s="39">
        <v>611</v>
      </c>
      <c r="D17" s="39">
        <v>206</v>
      </c>
      <c r="E17" s="40">
        <f t="shared" si="0"/>
        <v>0.33715220949263502</v>
      </c>
      <c r="F17" s="39">
        <v>22</v>
      </c>
      <c r="G17" s="39">
        <v>9</v>
      </c>
      <c r="H17" s="39">
        <v>4</v>
      </c>
      <c r="I17" s="40">
        <f t="shared" si="1"/>
        <v>0.44444444444444442</v>
      </c>
      <c r="J17" s="39"/>
      <c r="K17" s="39"/>
      <c r="L17" s="39"/>
      <c r="M17" s="39"/>
    </row>
    <row r="18" spans="1:13" ht="14.25" customHeight="1" x14ac:dyDescent="0.3">
      <c r="A18" s="4" t="s">
        <v>9</v>
      </c>
      <c r="B18" s="39">
        <v>665</v>
      </c>
      <c r="C18" s="39">
        <v>625</v>
      </c>
      <c r="D18" s="39">
        <v>211</v>
      </c>
      <c r="E18" s="40">
        <f t="shared" si="0"/>
        <v>0.33760000000000001</v>
      </c>
      <c r="F18" s="39">
        <v>41</v>
      </c>
      <c r="G18" s="39">
        <v>20</v>
      </c>
      <c r="H18" s="39">
        <v>11</v>
      </c>
      <c r="I18" s="40">
        <f t="shared" si="1"/>
        <v>0.55000000000000004</v>
      </c>
      <c r="J18" s="39"/>
      <c r="K18" s="39"/>
      <c r="L18" s="39"/>
      <c r="M18" s="39"/>
    </row>
    <row r="19" spans="1:13" ht="14.25" customHeight="1" x14ac:dyDescent="0.3">
      <c r="A19" s="4" t="s">
        <v>10</v>
      </c>
      <c r="B19" s="39">
        <v>508</v>
      </c>
      <c r="C19" s="39">
        <v>567</v>
      </c>
      <c r="D19" s="39">
        <v>200</v>
      </c>
      <c r="E19" s="40">
        <f t="shared" si="0"/>
        <v>0.35273368606701938</v>
      </c>
      <c r="F19" s="39">
        <v>40</v>
      </c>
      <c r="G19" s="39">
        <v>29</v>
      </c>
      <c r="H19" s="39">
        <v>17</v>
      </c>
      <c r="I19" s="40">
        <f t="shared" si="1"/>
        <v>0.58620689655172409</v>
      </c>
      <c r="J19" s="39">
        <v>7</v>
      </c>
      <c r="K19" s="39"/>
      <c r="L19" s="39"/>
      <c r="M19" s="39"/>
    </row>
    <row r="20" spans="1:13" ht="14.25" customHeight="1" x14ac:dyDescent="0.3">
      <c r="A20" s="4" t="s">
        <v>11</v>
      </c>
      <c r="B20" s="39">
        <v>534</v>
      </c>
      <c r="C20" s="39">
        <v>558</v>
      </c>
      <c r="D20" s="39">
        <v>170</v>
      </c>
      <c r="E20" s="40">
        <f t="shared" si="0"/>
        <v>0.30465949820788529</v>
      </c>
      <c r="F20" s="39">
        <v>13</v>
      </c>
      <c r="G20" s="39">
        <v>21</v>
      </c>
      <c r="H20" s="39">
        <v>12</v>
      </c>
      <c r="I20" s="40">
        <f t="shared" si="1"/>
        <v>0.5714285714285714</v>
      </c>
      <c r="J20" s="39">
        <v>25</v>
      </c>
      <c r="K20" s="39">
        <v>16</v>
      </c>
      <c r="L20" s="39">
        <v>8</v>
      </c>
      <c r="M20" s="40">
        <f t="shared" ref="M20:M22" si="2">L20/K20*100%</f>
        <v>0.5</v>
      </c>
    </row>
    <row r="21" spans="1:13" ht="14.25" customHeight="1" x14ac:dyDescent="0.3">
      <c r="A21" s="4" t="s">
        <v>12</v>
      </c>
      <c r="B21" s="39">
        <v>556</v>
      </c>
      <c r="C21" s="39">
        <v>512</v>
      </c>
      <c r="D21" s="39">
        <v>169</v>
      </c>
      <c r="E21" s="40">
        <f t="shared" si="0"/>
        <v>0.330078125</v>
      </c>
      <c r="F21" s="39">
        <v>22</v>
      </c>
      <c r="G21" s="39">
        <v>12</v>
      </c>
      <c r="H21" s="39">
        <v>5</v>
      </c>
      <c r="I21" s="40">
        <f t="shared" si="1"/>
        <v>0.41666666666666669</v>
      </c>
      <c r="J21" s="39">
        <v>35</v>
      </c>
      <c r="K21" s="39">
        <v>23</v>
      </c>
      <c r="L21" s="39">
        <v>15</v>
      </c>
      <c r="M21" s="40">
        <f t="shared" si="2"/>
        <v>0.65217391304347827</v>
      </c>
    </row>
    <row r="22" spans="1:13" ht="14.25" customHeight="1" x14ac:dyDescent="0.3">
      <c r="A22" s="4" t="s">
        <v>13</v>
      </c>
      <c r="B22" s="39">
        <v>495</v>
      </c>
      <c r="C22" s="39">
        <v>476</v>
      </c>
      <c r="D22" s="39">
        <v>146</v>
      </c>
      <c r="E22" s="40">
        <f t="shared" si="0"/>
        <v>0.30672268907563027</v>
      </c>
      <c r="F22" s="39">
        <v>29</v>
      </c>
      <c r="G22" s="39">
        <v>18</v>
      </c>
      <c r="H22" s="39">
        <v>4</v>
      </c>
      <c r="I22" s="40">
        <f t="shared" si="1"/>
        <v>0.22222222222222221</v>
      </c>
      <c r="J22" s="39">
        <v>1</v>
      </c>
      <c r="K22" s="39">
        <v>3</v>
      </c>
      <c r="L22" s="39">
        <v>2</v>
      </c>
      <c r="M22" s="40">
        <f t="shared" si="2"/>
        <v>0.66666666666666663</v>
      </c>
    </row>
    <row r="23" spans="1:13" ht="14.25" customHeight="1" x14ac:dyDescent="0.3">
      <c r="A23" s="4" t="s">
        <v>14</v>
      </c>
      <c r="B23" s="39">
        <v>492</v>
      </c>
      <c r="C23" s="39">
        <v>323</v>
      </c>
      <c r="D23" s="39">
        <v>106</v>
      </c>
      <c r="E23" s="40">
        <f t="shared" si="0"/>
        <v>0.32817337461300311</v>
      </c>
      <c r="F23" s="39">
        <v>13</v>
      </c>
      <c r="G23" s="39">
        <v>11</v>
      </c>
      <c r="H23" s="39">
        <v>3</v>
      </c>
      <c r="I23" s="40">
        <f t="shared" si="1"/>
        <v>0.27272727272727271</v>
      </c>
      <c r="J23" s="39">
        <v>0</v>
      </c>
      <c r="K23" s="39">
        <v>0</v>
      </c>
      <c r="L23" s="39">
        <v>0</v>
      </c>
      <c r="M23" s="41" t="s">
        <v>86</v>
      </c>
    </row>
    <row r="24" spans="1:13" ht="14.25" customHeight="1" x14ac:dyDescent="0.3">
      <c r="A24" s="4" t="s">
        <v>15</v>
      </c>
      <c r="B24" s="39">
        <v>473</v>
      </c>
      <c r="C24" s="39">
        <v>558</v>
      </c>
      <c r="D24" s="39">
        <v>165</v>
      </c>
      <c r="E24" s="40">
        <f t="shared" si="0"/>
        <v>0.29569892473118281</v>
      </c>
      <c r="F24" s="39">
        <v>18</v>
      </c>
      <c r="G24" s="39">
        <v>14</v>
      </c>
      <c r="H24" s="39">
        <v>12</v>
      </c>
      <c r="I24" s="40">
        <f t="shared" si="1"/>
        <v>0.8571428571428571</v>
      </c>
      <c r="J24" s="39">
        <v>0</v>
      </c>
      <c r="K24" s="39">
        <v>0</v>
      </c>
      <c r="L24" s="39">
        <v>0</v>
      </c>
      <c r="M24" s="41" t="s">
        <v>86</v>
      </c>
    </row>
    <row r="25" spans="1:13" ht="14.25" customHeight="1" x14ac:dyDescent="0.3">
      <c r="A25" s="4" t="s">
        <v>640</v>
      </c>
      <c r="B25" s="39">
        <v>416</v>
      </c>
      <c r="C25" s="39">
        <v>365</v>
      </c>
      <c r="D25" s="39">
        <v>90</v>
      </c>
      <c r="E25" s="40">
        <f t="shared" si="0"/>
        <v>0.24657534246575341</v>
      </c>
      <c r="F25" s="39">
        <v>16</v>
      </c>
      <c r="G25" s="39">
        <v>7</v>
      </c>
      <c r="H25" s="39">
        <v>4</v>
      </c>
      <c r="I25" s="40">
        <f t="shared" si="1"/>
        <v>0.5714285714285714</v>
      </c>
      <c r="J25" s="39">
        <v>1</v>
      </c>
      <c r="K25" s="39">
        <v>0</v>
      </c>
      <c r="L25" s="39">
        <v>0</v>
      </c>
      <c r="M25" s="41" t="s">
        <v>86</v>
      </c>
    </row>
    <row r="26" spans="1:13" ht="14.25" customHeight="1" x14ac:dyDescent="0.3">
      <c r="A26" s="4" t="s">
        <v>646</v>
      </c>
      <c r="B26" s="39">
        <v>432</v>
      </c>
      <c r="C26" s="39">
        <v>336</v>
      </c>
      <c r="D26" s="39">
        <v>72</v>
      </c>
      <c r="E26" s="40">
        <f>D26/C26*100%</f>
        <v>0.21428571428571427</v>
      </c>
      <c r="F26" s="39">
        <v>22</v>
      </c>
      <c r="G26" s="39">
        <v>6</v>
      </c>
      <c r="H26" s="39">
        <v>2</v>
      </c>
      <c r="I26" s="40">
        <f>H26/G26*100%</f>
        <v>0.33333333333333331</v>
      </c>
      <c r="J26" s="39">
        <v>0</v>
      </c>
      <c r="K26" s="39">
        <v>0</v>
      </c>
      <c r="L26" s="39">
        <v>0</v>
      </c>
      <c r="M26" s="41" t="s">
        <v>86</v>
      </c>
    </row>
    <row r="27" spans="1:13" ht="14.25" customHeight="1" x14ac:dyDescent="0.3">
      <c r="A27" s="4" t="s">
        <v>682</v>
      </c>
      <c r="B27" s="39">
        <v>398</v>
      </c>
      <c r="C27" s="39">
        <v>333</v>
      </c>
      <c r="D27" s="39">
        <v>80</v>
      </c>
      <c r="E27" s="40">
        <f>D27/C27*100%</f>
        <v>0.24024024024024024</v>
      </c>
      <c r="F27" s="39">
        <v>13</v>
      </c>
      <c r="G27" s="39">
        <v>9</v>
      </c>
      <c r="H27" s="39">
        <v>3</v>
      </c>
      <c r="I27" s="40">
        <f>H27/G27*100%</f>
        <v>0.33333333333333331</v>
      </c>
      <c r="J27" s="39">
        <v>0</v>
      </c>
      <c r="K27" s="39">
        <v>0</v>
      </c>
      <c r="L27" s="39">
        <v>0</v>
      </c>
      <c r="M27" s="41" t="s">
        <v>86</v>
      </c>
    </row>
    <row r="28" spans="1:13" ht="14.5" x14ac:dyDescent="0.3">
      <c r="A28" s="4" t="s">
        <v>683</v>
      </c>
      <c r="B28" s="39">
        <v>432</v>
      </c>
      <c r="C28" s="39">
        <v>413</v>
      </c>
      <c r="D28" s="39">
        <v>100</v>
      </c>
      <c r="E28" s="40">
        <f>D28/C28*100%</f>
        <v>0.24213075060532688</v>
      </c>
      <c r="F28" s="39">
        <v>9</v>
      </c>
      <c r="G28" s="39">
        <v>12</v>
      </c>
      <c r="H28" s="39">
        <v>5</v>
      </c>
      <c r="I28" s="40">
        <f>H28/G28*100%</f>
        <v>0.41666666666666669</v>
      </c>
      <c r="J28" s="39">
        <v>0</v>
      </c>
      <c r="K28" s="39">
        <v>0</v>
      </c>
      <c r="L28" s="39">
        <v>0</v>
      </c>
      <c r="M28" s="41" t="s">
        <v>86</v>
      </c>
    </row>
    <row r="29" spans="1:13" x14ac:dyDescent="0.3">
      <c r="B29" s="50"/>
      <c r="C29" s="50"/>
      <c r="D29" s="50"/>
      <c r="E29" s="50"/>
      <c r="F29" s="50"/>
      <c r="G29" s="50"/>
      <c r="H29" s="50"/>
      <c r="I29" s="50"/>
      <c r="J29" s="50"/>
      <c r="K29" s="50"/>
      <c r="L29" s="50"/>
      <c r="M29" s="50"/>
    </row>
    <row r="30" spans="1:13" x14ac:dyDescent="0.3">
      <c r="B30" s="50"/>
      <c r="C30" s="50"/>
      <c r="D30" s="50"/>
      <c r="E30" s="50"/>
      <c r="F30" s="50"/>
      <c r="G30" s="50"/>
      <c r="H30" s="50"/>
      <c r="I30" s="50"/>
      <c r="J30" s="50"/>
      <c r="K30" s="50"/>
      <c r="L30" s="50"/>
      <c r="M30" s="50"/>
    </row>
    <row r="31" spans="1:13" x14ac:dyDescent="0.3">
      <c r="B31" s="50"/>
      <c r="C31" s="50"/>
      <c r="D31" s="50"/>
      <c r="E31" s="50"/>
      <c r="F31" s="50"/>
      <c r="G31" s="50"/>
      <c r="H31" s="50"/>
      <c r="I31" s="50"/>
      <c r="J31" s="50"/>
      <c r="K31" s="50"/>
      <c r="L31" s="50"/>
      <c r="M31" s="50"/>
    </row>
    <row r="32" spans="1:13" x14ac:dyDescent="0.3">
      <c r="B32" s="50"/>
      <c r="C32" s="50"/>
      <c r="D32" s="50"/>
      <c r="E32" s="50"/>
      <c r="F32" s="50"/>
      <c r="G32" s="50"/>
      <c r="H32" s="50"/>
      <c r="I32" s="50"/>
      <c r="J32" s="50"/>
      <c r="K32" s="50"/>
      <c r="L32" s="50"/>
      <c r="M32" s="50"/>
    </row>
    <row r="33" spans="2:13" x14ac:dyDescent="0.3">
      <c r="B33" s="50"/>
      <c r="C33" s="50"/>
      <c r="D33" s="50"/>
      <c r="E33" s="50"/>
      <c r="F33" s="50"/>
      <c r="G33" s="50"/>
      <c r="H33" s="50"/>
      <c r="I33" s="50"/>
      <c r="J33" s="50"/>
      <c r="K33" s="50"/>
      <c r="L33" s="50"/>
      <c r="M33" s="50"/>
    </row>
    <row r="34" spans="2:13" x14ac:dyDescent="0.3">
      <c r="B34" s="50"/>
      <c r="C34" s="50"/>
      <c r="D34" s="50"/>
      <c r="E34" s="50"/>
      <c r="F34" s="50"/>
      <c r="G34" s="50"/>
      <c r="H34" s="50"/>
      <c r="I34" s="50"/>
      <c r="J34" s="50"/>
      <c r="K34" s="50"/>
      <c r="L34" s="50"/>
      <c r="M34" s="50"/>
    </row>
    <row r="35" spans="2:13" x14ac:dyDescent="0.3">
      <c r="B35" s="50"/>
      <c r="C35" s="50"/>
      <c r="D35" s="50"/>
      <c r="E35" s="50"/>
      <c r="F35" s="50"/>
      <c r="G35" s="50"/>
      <c r="H35" s="50"/>
      <c r="I35" s="50"/>
      <c r="J35" s="50"/>
      <c r="K35" s="50"/>
      <c r="L35" s="50"/>
      <c r="M35" s="50"/>
    </row>
    <row r="36" spans="2:13" x14ac:dyDescent="0.3">
      <c r="B36" s="50"/>
      <c r="C36" s="50"/>
      <c r="D36" s="50"/>
      <c r="E36" s="50"/>
      <c r="F36" s="50"/>
      <c r="G36" s="50"/>
      <c r="H36" s="50"/>
      <c r="I36" s="50"/>
      <c r="J36" s="50"/>
      <c r="K36" s="50"/>
      <c r="L36" s="50"/>
      <c r="M36" s="50"/>
    </row>
    <row r="37" spans="2:13" x14ac:dyDescent="0.3">
      <c r="B37" s="50"/>
      <c r="C37" s="50"/>
      <c r="D37" s="50"/>
      <c r="E37" s="50"/>
      <c r="F37" s="50"/>
      <c r="G37" s="50"/>
      <c r="H37" s="50"/>
      <c r="I37" s="50"/>
      <c r="J37" s="50"/>
      <c r="K37" s="50"/>
      <c r="L37" s="50"/>
      <c r="M37" s="50"/>
    </row>
    <row r="38" spans="2:13" x14ac:dyDescent="0.3">
      <c r="B38" s="50"/>
      <c r="C38" s="50"/>
      <c r="D38" s="50"/>
      <c r="E38" s="50"/>
      <c r="F38" s="50"/>
      <c r="G38" s="50"/>
      <c r="H38" s="50"/>
      <c r="I38" s="50"/>
      <c r="J38" s="50"/>
      <c r="K38" s="50"/>
      <c r="L38" s="50"/>
      <c r="M38" s="50"/>
    </row>
    <row r="39" spans="2:13" x14ac:dyDescent="0.3">
      <c r="B39" s="50"/>
      <c r="C39" s="50"/>
      <c r="D39" s="50"/>
      <c r="E39" s="50"/>
      <c r="F39" s="50"/>
      <c r="G39" s="50"/>
      <c r="H39" s="50"/>
      <c r="I39" s="50"/>
      <c r="J39" s="50"/>
      <c r="K39" s="50"/>
      <c r="L39" s="50"/>
      <c r="M39" s="50"/>
    </row>
    <row r="40" spans="2:13" x14ac:dyDescent="0.3">
      <c r="B40" s="50"/>
      <c r="C40" s="50"/>
      <c r="D40" s="50"/>
      <c r="E40" s="50"/>
      <c r="F40" s="50"/>
      <c r="G40" s="50"/>
      <c r="H40" s="50"/>
      <c r="I40" s="50"/>
      <c r="J40" s="50"/>
      <c r="K40" s="50"/>
      <c r="L40" s="50"/>
      <c r="M40" s="50"/>
    </row>
    <row r="41" spans="2:13" x14ac:dyDescent="0.3">
      <c r="B41" s="50"/>
      <c r="C41" s="50"/>
      <c r="D41" s="50"/>
      <c r="E41" s="50"/>
      <c r="F41" s="50"/>
      <c r="G41" s="50"/>
      <c r="H41" s="50"/>
      <c r="I41" s="50"/>
      <c r="J41" s="50"/>
      <c r="K41" s="50"/>
      <c r="L41" s="50"/>
      <c r="M41" s="50"/>
    </row>
    <row r="42" spans="2:13" x14ac:dyDescent="0.3">
      <c r="B42" s="50"/>
      <c r="C42" s="50"/>
      <c r="D42" s="50"/>
      <c r="E42" s="50"/>
      <c r="F42" s="50"/>
      <c r="G42" s="50"/>
      <c r="H42" s="50"/>
      <c r="I42" s="50"/>
      <c r="J42" s="50"/>
      <c r="K42" s="50"/>
      <c r="L42" s="50"/>
      <c r="M42" s="50"/>
    </row>
    <row r="43" spans="2:13" x14ac:dyDescent="0.3">
      <c r="B43" s="50"/>
      <c r="C43" s="50"/>
      <c r="D43" s="50"/>
      <c r="E43" s="50"/>
      <c r="F43" s="50"/>
      <c r="G43" s="50"/>
      <c r="H43" s="50"/>
      <c r="I43" s="50"/>
      <c r="J43" s="50"/>
      <c r="K43" s="50"/>
      <c r="L43" s="50"/>
      <c r="M43" s="50"/>
    </row>
    <row r="44" spans="2:13" x14ac:dyDescent="0.3">
      <c r="B44" s="50"/>
      <c r="C44" s="50"/>
      <c r="D44" s="50"/>
      <c r="E44" s="50"/>
      <c r="F44" s="50"/>
      <c r="G44" s="50"/>
      <c r="H44" s="50"/>
      <c r="I44" s="50"/>
      <c r="J44" s="50"/>
      <c r="K44" s="50"/>
      <c r="L44" s="50"/>
      <c r="M44" s="50"/>
    </row>
    <row r="45" spans="2:13" x14ac:dyDescent="0.3">
      <c r="B45" s="50"/>
      <c r="C45" s="50"/>
      <c r="D45" s="50"/>
      <c r="E45" s="50"/>
      <c r="F45" s="50"/>
      <c r="G45" s="50"/>
      <c r="H45" s="50"/>
      <c r="I45" s="50"/>
      <c r="J45" s="50"/>
      <c r="K45" s="50"/>
      <c r="L45" s="50"/>
      <c r="M45" s="50"/>
    </row>
  </sheetData>
  <hyperlinks>
    <hyperlink ref="E7" r:id="rId1" display="www.gov.uk/appeal-planning-decision" xr:uid="{031E6FA1-E46C-40D0-B6CD-008699A2B57C}"/>
  </hyperlinks>
  <pageMargins left="0.7" right="0.7" top="0.75" bottom="0.75" header="0.3" footer="0.3"/>
  <pageSetup paperSize="9" scale="77" orientation="landscape"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145D8-2FBA-42AF-AA31-0DD03538D6B8}">
  <sheetPr>
    <tabColor rgb="FF008080"/>
    <pageSetUpPr fitToPage="1"/>
  </sheetPr>
  <dimension ref="A1:L30"/>
  <sheetViews>
    <sheetView showGridLines="0" workbookViewId="0">
      <selection activeCell="D11" sqref="D11"/>
    </sheetView>
  </sheetViews>
  <sheetFormatPr defaultColWidth="8.85546875" defaultRowHeight="13" x14ac:dyDescent="0.3"/>
  <cols>
    <col min="1" max="1" width="9.140625" style="4" customWidth="1"/>
    <col min="2" max="8" width="11.42578125" style="4" customWidth="1"/>
    <col min="9" max="16384" width="8.85546875" style="4"/>
  </cols>
  <sheetData>
    <row r="1" spans="1:12" ht="17.5" x14ac:dyDescent="0.3">
      <c r="A1" s="1" t="s">
        <v>488</v>
      </c>
      <c r="B1" s="2" t="s">
        <v>489</v>
      </c>
      <c r="C1" s="3"/>
      <c r="D1" s="3"/>
      <c r="E1" s="3"/>
      <c r="F1" s="3"/>
      <c r="G1" s="3"/>
      <c r="H1" s="3"/>
    </row>
    <row r="2" spans="1:12" x14ac:dyDescent="0.3">
      <c r="A2" s="5" t="s">
        <v>28</v>
      </c>
      <c r="B2" s="6" t="s">
        <v>681</v>
      </c>
    </row>
    <row r="3" spans="1:12" x14ac:dyDescent="0.3">
      <c r="A3" s="5"/>
      <c r="B3" s="6"/>
    </row>
    <row r="4" spans="1:12" x14ac:dyDescent="0.3">
      <c r="A4" s="4" t="s">
        <v>88</v>
      </c>
    </row>
    <row r="5" spans="1:12" x14ac:dyDescent="0.3">
      <c r="A5" s="4" t="s">
        <v>40</v>
      </c>
    </row>
    <row r="7" spans="1:12" x14ac:dyDescent="0.3">
      <c r="A7" s="4" t="s">
        <v>51</v>
      </c>
      <c r="D7" s="9" t="s">
        <v>89</v>
      </c>
    </row>
    <row r="8" spans="1:12" x14ac:dyDescent="0.3">
      <c r="A8" s="4" t="s">
        <v>62</v>
      </c>
    </row>
    <row r="9" spans="1:12" x14ac:dyDescent="0.3">
      <c r="A9" s="4" t="s">
        <v>25</v>
      </c>
    </row>
    <row r="11" spans="1:12" x14ac:dyDescent="0.3">
      <c r="A11" s="4" t="s">
        <v>26</v>
      </c>
      <c r="B11" s="10">
        <v>45566</v>
      </c>
    </row>
    <row r="12" spans="1:12" x14ac:dyDescent="0.3">
      <c r="A12" s="4" t="s">
        <v>27</v>
      </c>
      <c r="B12" s="10">
        <v>45658</v>
      </c>
    </row>
    <row r="13" spans="1:12" x14ac:dyDescent="0.3">
      <c r="A13" s="5"/>
    </row>
    <row r="14" spans="1:12" ht="38.25" customHeight="1" x14ac:dyDescent="0.3">
      <c r="A14" s="22" t="s">
        <v>463</v>
      </c>
      <c r="B14" s="26" t="s">
        <v>47</v>
      </c>
      <c r="C14" s="26" t="s">
        <v>48</v>
      </c>
      <c r="D14" s="26" t="s">
        <v>49</v>
      </c>
      <c r="E14" s="27" t="s">
        <v>7</v>
      </c>
      <c r="F14" s="26" t="s">
        <v>485</v>
      </c>
      <c r="G14" s="26" t="s">
        <v>486</v>
      </c>
      <c r="H14" s="26" t="s">
        <v>487</v>
      </c>
      <c r="I14" s="51"/>
      <c r="J14" s="50"/>
      <c r="K14" s="50"/>
      <c r="L14" s="50"/>
    </row>
    <row r="15" spans="1:12" x14ac:dyDescent="0.3">
      <c r="A15" s="15" t="s">
        <v>30</v>
      </c>
      <c r="B15" s="42">
        <v>2090</v>
      </c>
      <c r="C15" s="42">
        <v>504</v>
      </c>
      <c r="D15" s="42">
        <v>923</v>
      </c>
      <c r="E15" s="43">
        <f>SUM(B15:D15)</f>
        <v>3517</v>
      </c>
      <c r="F15" s="40">
        <f>B15/$E15*100%</f>
        <v>0.59425646858117709</v>
      </c>
      <c r="G15" s="40">
        <f t="shared" ref="G15:H19" si="0">C15/$E15*100%</f>
        <v>0.14330395223201592</v>
      </c>
      <c r="H15" s="40">
        <f t="shared" si="0"/>
        <v>0.26243957918680694</v>
      </c>
      <c r="I15" s="50"/>
    </row>
    <row r="16" spans="1:12" x14ac:dyDescent="0.3">
      <c r="A16" s="4" t="s">
        <v>31</v>
      </c>
      <c r="B16" s="42">
        <v>2208</v>
      </c>
      <c r="C16" s="42">
        <v>367</v>
      </c>
      <c r="D16" s="42">
        <v>449</v>
      </c>
      <c r="E16" s="43">
        <f t="shared" ref="E16:E25" si="1">SUM(B16:D16)</f>
        <v>3024</v>
      </c>
      <c r="F16" s="40">
        <f t="shared" ref="F16:H27" si="2">B16/$E16*100%</f>
        <v>0.73015873015873012</v>
      </c>
      <c r="G16" s="40">
        <f t="shared" si="0"/>
        <v>0.12136243386243387</v>
      </c>
      <c r="H16" s="40">
        <f t="shared" si="0"/>
        <v>0.14847883597883599</v>
      </c>
      <c r="I16" s="50"/>
    </row>
    <row r="17" spans="1:9" x14ac:dyDescent="0.3">
      <c r="A17" s="4" t="s">
        <v>8</v>
      </c>
      <c r="B17" s="42">
        <v>1960</v>
      </c>
      <c r="C17" s="42">
        <v>405</v>
      </c>
      <c r="D17" s="42">
        <v>353</v>
      </c>
      <c r="E17" s="43">
        <f t="shared" si="1"/>
        <v>2718</v>
      </c>
      <c r="F17" s="40">
        <f t="shared" si="2"/>
        <v>0.72111846946284031</v>
      </c>
      <c r="G17" s="40">
        <f t="shared" si="0"/>
        <v>0.1490066225165563</v>
      </c>
      <c r="H17" s="40">
        <f t="shared" si="0"/>
        <v>0.12987490802060339</v>
      </c>
      <c r="I17" s="50"/>
    </row>
    <row r="18" spans="1:9" x14ac:dyDescent="0.3">
      <c r="A18" s="4" t="s">
        <v>9</v>
      </c>
      <c r="B18" s="42">
        <v>2007</v>
      </c>
      <c r="C18" s="42">
        <v>296</v>
      </c>
      <c r="D18" s="42">
        <v>324</v>
      </c>
      <c r="E18" s="43">
        <f t="shared" si="1"/>
        <v>2627</v>
      </c>
      <c r="F18" s="40">
        <f t="shared" si="2"/>
        <v>0.76398934145413022</v>
      </c>
      <c r="G18" s="40">
        <f t="shared" si="0"/>
        <v>0.11267605633802817</v>
      </c>
      <c r="H18" s="40">
        <f t="shared" si="0"/>
        <v>0.12333460220784165</v>
      </c>
      <c r="I18" s="50"/>
    </row>
    <row r="19" spans="1:9" x14ac:dyDescent="0.3">
      <c r="A19" s="4" t="s">
        <v>10</v>
      </c>
      <c r="B19" s="42">
        <v>2014</v>
      </c>
      <c r="C19" s="42">
        <v>263</v>
      </c>
      <c r="D19" s="42">
        <v>322</v>
      </c>
      <c r="E19" s="43">
        <f t="shared" si="1"/>
        <v>2599</v>
      </c>
      <c r="F19" s="40">
        <f t="shared" si="2"/>
        <v>0.77491342824163134</v>
      </c>
      <c r="G19" s="40">
        <f t="shared" si="0"/>
        <v>0.10119276644863409</v>
      </c>
      <c r="H19" s="40">
        <f t="shared" si="0"/>
        <v>0.12389380530973451</v>
      </c>
      <c r="I19" s="50"/>
    </row>
    <row r="20" spans="1:9" x14ac:dyDescent="0.3">
      <c r="A20" s="4" t="s">
        <v>11</v>
      </c>
      <c r="B20" s="42">
        <v>1913</v>
      </c>
      <c r="C20" s="42">
        <v>247</v>
      </c>
      <c r="D20" s="42">
        <v>366</v>
      </c>
      <c r="E20" s="43">
        <f t="shared" si="1"/>
        <v>2526</v>
      </c>
      <c r="F20" s="40">
        <f t="shared" si="2"/>
        <v>0.75732383214568488</v>
      </c>
      <c r="G20" s="40">
        <f t="shared" si="2"/>
        <v>9.7783056215360251E-2</v>
      </c>
      <c r="H20" s="40">
        <f t="shared" si="2"/>
        <v>0.14489311163895488</v>
      </c>
      <c r="I20" s="50"/>
    </row>
    <row r="21" spans="1:9" x14ac:dyDescent="0.3">
      <c r="A21" s="4" t="s">
        <v>12</v>
      </c>
      <c r="B21" s="42">
        <v>2047</v>
      </c>
      <c r="C21" s="42">
        <v>237</v>
      </c>
      <c r="D21" s="42">
        <v>541</v>
      </c>
      <c r="E21" s="43">
        <f t="shared" si="1"/>
        <v>2825</v>
      </c>
      <c r="F21" s="40">
        <f t="shared" si="2"/>
        <v>0.72460176991150438</v>
      </c>
      <c r="G21" s="40">
        <f t="shared" si="2"/>
        <v>8.3893805309734518E-2</v>
      </c>
      <c r="H21" s="40">
        <f t="shared" si="2"/>
        <v>0.19150442477876106</v>
      </c>
      <c r="I21" s="50"/>
    </row>
    <row r="22" spans="1:9" x14ac:dyDescent="0.3">
      <c r="A22" s="4" t="s">
        <v>13</v>
      </c>
      <c r="B22" s="42">
        <v>1990</v>
      </c>
      <c r="C22" s="42">
        <v>296</v>
      </c>
      <c r="D22" s="42">
        <v>433</v>
      </c>
      <c r="E22" s="43">
        <f t="shared" si="1"/>
        <v>2719</v>
      </c>
      <c r="F22" s="40">
        <f t="shared" si="2"/>
        <v>0.73188672305994851</v>
      </c>
      <c r="G22" s="40">
        <f t="shared" si="2"/>
        <v>0.10886355277675616</v>
      </c>
      <c r="H22" s="40">
        <f t="shared" si="2"/>
        <v>0.15924972416329533</v>
      </c>
      <c r="I22" s="50"/>
    </row>
    <row r="23" spans="1:9" x14ac:dyDescent="0.3">
      <c r="A23" s="4" t="s">
        <v>14</v>
      </c>
      <c r="B23" s="42">
        <v>2124</v>
      </c>
      <c r="C23" s="42">
        <v>243</v>
      </c>
      <c r="D23" s="42">
        <v>339</v>
      </c>
      <c r="E23" s="43">
        <f t="shared" si="1"/>
        <v>2706</v>
      </c>
      <c r="F23" s="40">
        <f t="shared" si="2"/>
        <v>0.78492239467849223</v>
      </c>
      <c r="G23" s="40">
        <f t="shared" si="2"/>
        <v>8.9800443458980042E-2</v>
      </c>
      <c r="H23" s="40">
        <f t="shared" si="2"/>
        <v>0.12527716186252771</v>
      </c>
      <c r="I23" s="50"/>
    </row>
    <row r="24" spans="1:9" x14ac:dyDescent="0.3">
      <c r="A24" s="4" t="s">
        <v>15</v>
      </c>
      <c r="B24" s="42">
        <v>2248</v>
      </c>
      <c r="C24" s="42">
        <v>213</v>
      </c>
      <c r="D24" s="42">
        <v>261</v>
      </c>
      <c r="E24" s="43">
        <f t="shared" si="1"/>
        <v>2722</v>
      </c>
      <c r="F24" s="40">
        <f t="shared" si="2"/>
        <v>0.82586333578251281</v>
      </c>
      <c r="G24" s="40">
        <f t="shared" si="2"/>
        <v>7.8251285819250546E-2</v>
      </c>
      <c r="H24" s="40">
        <f t="shared" si="2"/>
        <v>9.588537839823659E-2</v>
      </c>
      <c r="I24" s="50"/>
    </row>
    <row r="25" spans="1:9" x14ac:dyDescent="0.3">
      <c r="A25" s="4" t="s">
        <v>640</v>
      </c>
      <c r="B25" s="42">
        <v>1590</v>
      </c>
      <c r="C25" s="42">
        <v>190</v>
      </c>
      <c r="D25" s="42">
        <v>202</v>
      </c>
      <c r="E25" s="43">
        <f t="shared" si="1"/>
        <v>1982</v>
      </c>
      <c r="F25" s="40">
        <f t="shared" si="2"/>
        <v>0.80221997981836524</v>
      </c>
      <c r="G25" s="40">
        <f t="shared" si="2"/>
        <v>9.5862764883955606E-2</v>
      </c>
      <c r="H25" s="40">
        <f t="shared" si="2"/>
        <v>0.10191725529767912</v>
      </c>
      <c r="I25" s="50"/>
    </row>
    <row r="26" spans="1:9" x14ac:dyDescent="0.3">
      <c r="A26" s="4" t="s">
        <v>646</v>
      </c>
      <c r="B26" s="42">
        <v>1856</v>
      </c>
      <c r="C26" s="42">
        <v>245</v>
      </c>
      <c r="D26" s="42">
        <v>193</v>
      </c>
      <c r="E26" s="43">
        <f>SUM(B26:D26)</f>
        <v>2294</v>
      </c>
      <c r="F26" s="40">
        <f t="shared" si="2"/>
        <v>0.80906713164777677</v>
      </c>
      <c r="G26" s="40">
        <f t="shared" si="2"/>
        <v>0.10680034873583261</v>
      </c>
      <c r="H26" s="40">
        <f t="shared" si="2"/>
        <v>8.413251961639058E-2</v>
      </c>
      <c r="I26" s="50"/>
    </row>
    <row r="27" spans="1:9" ht="14.25" customHeight="1" x14ac:dyDescent="0.3">
      <c r="A27" s="4" t="s">
        <v>682</v>
      </c>
      <c r="B27" s="42">
        <v>2020</v>
      </c>
      <c r="C27" s="42">
        <v>262</v>
      </c>
      <c r="D27" s="42">
        <v>236</v>
      </c>
      <c r="E27" s="43">
        <f>SUM(B27:D27)</f>
        <v>2518</v>
      </c>
      <c r="F27" s="40">
        <f t="shared" si="2"/>
        <v>0.80222398729150124</v>
      </c>
      <c r="G27" s="40">
        <f t="shared" si="2"/>
        <v>0.10405083399523431</v>
      </c>
      <c r="H27" s="40">
        <f t="shared" si="2"/>
        <v>9.3725178713264495E-2</v>
      </c>
    </row>
    <row r="28" spans="1:9" ht="14.25" customHeight="1" x14ac:dyDescent="0.3">
      <c r="A28" s="4" t="s">
        <v>702</v>
      </c>
      <c r="B28" s="42">
        <v>2026</v>
      </c>
      <c r="C28" s="42">
        <v>250</v>
      </c>
      <c r="D28" s="42">
        <v>216</v>
      </c>
      <c r="E28" s="43">
        <f>SUM(B28:D28)</f>
        <v>2492</v>
      </c>
      <c r="F28" s="40">
        <f>B28/$E28*100%</f>
        <v>0.8130016051364366</v>
      </c>
      <c r="G28" s="40">
        <f>C28/$E28*100%</f>
        <v>0.10032102728731943</v>
      </c>
      <c r="H28" s="40">
        <f>D28/$E28*100%</f>
        <v>8.6677367576243974E-2</v>
      </c>
    </row>
    <row r="29" spans="1:9" ht="14.25" customHeight="1" x14ac:dyDescent="0.3"/>
    <row r="30" spans="1:9" x14ac:dyDescent="0.3">
      <c r="D30" s="9"/>
      <c r="E30" s="9"/>
    </row>
  </sheetData>
  <hyperlinks>
    <hyperlink ref="D7" r:id="rId1" xr:uid="{3C2E6A22-5535-4CCB-BCC0-0B2486DB29FD}"/>
  </hyperlinks>
  <pageMargins left="0.7" right="0.7" top="0.75" bottom="0.75" header="0.3" footer="0.3"/>
  <pageSetup paperSize="9" scale="74" orientation="landscape"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44847-E99A-4595-A37B-0EF5E5302306}">
  <sheetPr>
    <tabColor rgb="FF008080"/>
    <pageSetUpPr fitToPage="1"/>
  </sheetPr>
  <dimension ref="A1:M72"/>
  <sheetViews>
    <sheetView showGridLines="0" topLeftCell="A49" workbookViewId="0">
      <selection activeCell="A69" sqref="A69:A72"/>
    </sheetView>
  </sheetViews>
  <sheetFormatPr defaultColWidth="8.85546875" defaultRowHeight="13" x14ac:dyDescent="0.3"/>
  <cols>
    <col min="1" max="2" width="8.85546875" style="4"/>
    <col min="3" max="9" width="11.42578125" style="4" customWidth="1"/>
    <col min="10" max="16384" width="8.85546875" style="4"/>
  </cols>
  <sheetData>
    <row r="1" spans="1:13" ht="17.5" x14ac:dyDescent="0.3">
      <c r="A1" s="1" t="s">
        <v>491</v>
      </c>
      <c r="B1" s="2" t="s">
        <v>490</v>
      </c>
      <c r="C1" s="3"/>
      <c r="D1" s="3"/>
      <c r="E1" s="3"/>
      <c r="F1" s="3"/>
      <c r="G1" s="3"/>
      <c r="H1" s="3"/>
      <c r="I1" s="3"/>
    </row>
    <row r="2" spans="1:13" x14ac:dyDescent="0.3">
      <c r="A2" s="5" t="s">
        <v>28</v>
      </c>
      <c r="B2" s="6" t="s">
        <v>703</v>
      </c>
    </row>
    <row r="3" spans="1:13" x14ac:dyDescent="0.3">
      <c r="A3" s="5"/>
      <c r="B3" s="6"/>
    </row>
    <row r="4" spans="1:13" x14ac:dyDescent="0.3">
      <c r="A4" s="4" t="s">
        <v>88</v>
      </c>
    </row>
    <row r="5" spans="1:13" x14ac:dyDescent="0.3">
      <c r="A5" s="4" t="s">
        <v>40</v>
      </c>
    </row>
    <row r="7" spans="1:13" x14ac:dyDescent="0.3">
      <c r="A7" s="4" t="s">
        <v>51</v>
      </c>
      <c r="E7" s="9" t="s">
        <v>89</v>
      </c>
    </row>
    <row r="8" spans="1:13" x14ac:dyDescent="0.3">
      <c r="A8" s="4" t="s">
        <v>62</v>
      </c>
    </row>
    <row r="9" spans="1:13" x14ac:dyDescent="0.3">
      <c r="A9" s="4" t="s">
        <v>25</v>
      </c>
    </row>
    <row r="11" spans="1:13" x14ac:dyDescent="0.3">
      <c r="A11" s="4" t="s">
        <v>26</v>
      </c>
      <c r="B11" s="10">
        <v>45566</v>
      </c>
    </row>
    <row r="12" spans="1:13" x14ac:dyDescent="0.3">
      <c r="A12" s="4" t="s">
        <v>27</v>
      </c>
      <c r="B12" s="10">
        <v>45658</v>
      </c>
    </row>
    <row r="13" spans="1:13" x14ac:dyDescent="0.3">
      <c r="A13" s="5"/>
      <c r="B13" s="6"/>
    </row>
    <row r="14" spans="1:13" ht="38.25" customHeight="1" x14ac:dyDescent="0.3">
      <c r="A14" s="22" t="s">
        <v>482</v>
      </c>
      <c r="B14" s="22" t="s">
        <v>483</v>
      </c>
      <c r="C14" s="26" t="s">
        <v>47</v>
      </c>
      <c r="D14" s="26" t="s">
        <v>48</v>
      </c>
      <c r="E14" s="26" t="s">
        <v>49</v>
      </c>
      <c r="F14" s="27" t="s">
        <v>7</v>
      </c>
      <c r="G14" s="26" t="s">
        <v>485</v>
      </c>
      <c r="H14" s="26" t="s">
        <v>486</v>
      </c>
      <c r="I14" s="26" t="s">
        <v>487</v>
      </c>
      <c r="J14" s="51"/>
      <c r="K14" s="50"/>
      <c r="L14" s="50"/>
      <c r="M14" s="50"/>
    </row>
    <row r="15" spans="1:13" x14ac:dyDescent="0.3">
      <c r="A15" s="4" t="s">
        <v>16</v>
      </c>
      <c r="B15" s="8">
        <v>2010</v>
      </c>
      <c r="C15" s="42">
        <v>450</v>
      </c>
      <c r="D15" s="42">
        <v>128</v>
      </c>
      <c r="E15" s="42">
        <v>143</v>
      </c>
      <c r="F15" s="43">
        <f>SUM(C15:E15)</f>
        <v>721</v>
      </c>
      <c r="G15" s="40">
        <f>C15/$F15*100%</f>
        <v>0.62413314840499301</v>
      </c>
      <c r="H15" s="40">
        <f t="shared" ref="H15:I27" si="0">D15/$F15*100%</f>
        <v>0.17753120665742025</v>
      </c>
      <c r="I15" s="40">
        <f t="shared" si="0"/>
        <v>0.19833564493758668</v>
      </c>
      <c r="J15" s="50"/>
    </row>
    <row r="16" spans="1:13" x14ac:dyDescent="0.3">
      <c r="A16" s="4" t="s">
        <v>17</v>
      </c>
      <c r="B16" s="8">
        <v>2010</v>
      </c>
      <c r="C16" s="42">
        <v>547</v>
      </c>
      <c r="D16" s="42">
        <v>141</v>
      </c>
      <c r="E16" s="42">
        <v>236</v>
      </c>
      <c r="F16" s="43">
        <f t="shared" ref="F16:F67" si="1">SUM(C16:E16)</f>
        <v>924</v>
      </c>
      <c r="G16" s="40">
        <f t="shared" ref="G16:I36" si="2">C16/$F16*100%</f>
        <v>0.59199134199134196</v>
      </c>
      <c r="H16" s="40">
        <f t="shared" si="0"/>
        <v>0.15259740259740259</v>
      </c>
      <c r="I16" s="40">
        <f t="shared" si="0"/>
        <v>0.25541125541125542</v>
      </c>
      <c r="J16" s="50"/>
    </row>
    <row r="17" spans="1:10" x14ac:dyDescent="0.3">
      <c r="A17" s="4" t="s">
        <v>18</v>
      </c>
      <c r="B17" s="8">
        <v>2010</v>
      </c>
      <c r="C17" s="42">
        <v>560</v>
      </c>
      <c r="D17" s="42">
        <v>135</v>
      </c>
      <c r="E17" s="42">
        <v>284</v>
      </c>
      <c r="F17" s="43">
        <f t="shared" si="1"/>
        <v>979</v>
      </c>
      <c r="G17" s="40">
        <f t="shared" si="2"/>
        <v>0.57201225740551587</v>
      </c>
      <c r="H17" s="40">
        <f t="shared" si="0"/>
        <v>0.13789581205311544</v>
      </c>
      <c r="I17" s="40">
        <f t="shared" si="0"/>
        <v>0.29009193054136873</v>
      </c>
      <c r="J17" s="50"/>
    </row>
    <row r="18" spans="1:10" x14ac:dyDescent="0.3">
      <c r="A18" s="4" t="s">
        <v>19</v>
      </c>
      <c r="B18" s="8">
        <v>2011</v>
      </c>
      <c r="C18" s="42">
        <v>533</v>
      </c>
      <c r="D18" s="42">
        <v>100</v>
      </c>
      <c r="E18" s="42">
        <v>260</v>
      </c>
      <c r="F18" s="43">
        <f t="shared" si="1"/>
        <v>893</v>
      </c>
      <c r="G18" s="40">
        <f t="shared" si="2"/>
        <v>0.59686450167973126</v>
      </c>
      <c r="H18" s="40">
        <f t="shared" si="0"/>
        <v>0.11198208286674133</v>
      </c>
      <c r="I18" s="40">
        <f t="shared" si="0"/>
        <v>0.29115341545352741</v>
      </c>
      <c r="J18" s="50"/>
    </row>
    <row r="19" spans="1:10" x14ac:dyDescent="0.3">
      <c r="A19" s="4" t="s">
        <v>16</v>
      </c>
      <c r="B19" s="8">
        <v>2011</v>
      </c>
      <c r="C19" s="42">
        <v>572</v>
      </c>
      <c r="D19" s="42">
        <v>87</v>
      </c>
      <c r="E19" s="42">
        <v>121</v>
      </c>
      <c r="F19" s="43">
        <f t="shared" si="1"/>
        <v>780</v>
      </c>
      <c r="G19" s="40">
        <f t="shared" si="2"/>
        <v>0.73333333333333328</v>
      </c>
      <c r="H19" s="40">
        <f t="shared" si="0"/>
        <v>0.11153846153846154</v>
      </c>
      <c r="I19" s="40">
        <f t="shared" si="0"/>
        <v>0.15512820512820513</v>
      </c>
      <c r="J19" s="50"/>
    </row>
    <row r="20" spans="1:10" x14ac:dyDescent="0.3">
      <c r="A20" s="4" t="s">
        <v>17</v>
      </c>
      <c r="B20" s="8">
        <v>2011</v>
      </c>
      <c r="C20" s="42">
        <v>587</v>
      </c>
      <c r="D20" s="42">
        <v>104</v>
      </c>
      <c r="E20" s="42">
        <v>133</v>
      </c>
      <c r="F20" s="43">
        <f t="shared" si="1"/>
        <v>824</v>
      </c>
      <c r="G20" s="40">
        <f t="shared" si="2"/>
        <v>0.71237864077669899</v>
      </c>
      <c r="H20" s="40">
        <f t="shared" si="0"/>
        <v>0.12621359223300971</v>
      </c>
      <c r="I20" s="40">
        <f t="shared" si="0"/>
        <v>0.16140776699029127</v>
      </c>
      <c r="J20" s="50"/>
    </row>
    <row r="21" spans="1:10" x14ac:dyDescent="0.3">
      <c r="A21" s="4" t="s">
        <v>18</v>
      </c>
      <c r="B21" s="8">
        <v>2011</v>
      </c>
      <c r="C21" s="42">
        <v>569</v>
      </c>
      <c r="D21" s="42">
        <v>92</v>
      </c>
      <c r="E21" s="42">
        <v>109</v>
      </c>
      <c r="F21" s="43">
        <f t="shared" si="1"/>
        <v>770</v>
      </c>
      <c r="G21" s="40">
        <f t="shared" si="2"/>
        <v>0.73896103896103893</v>
      </c>
      <c r="H21" s="40">
        <f t="shared" si="0"/>
        <v>0.11948051948051948</v>
      </c>
      <c r="I21" s="40">
        <f t="shared" si="0"/>
        <v>0.14155844155844155</v>
      </c>
      <c r="J21" s="50"/>
    </row>
    <row r="22" spans="1:10" x14ac:dyDescent="0.3">
      <c r="A22" s="4" t="s">
        <v>19</v>
      </c>
      <c r="B22" s="8">
        <v>2012</v>
      </c>
      <c r="C22" s="42">
        <v>480</v>
      </c>
      <c r="D22" s="42">
        <v>84</v>
      </c>
      <c r="E22" s="42">
        <v>86</v>
      </c>
      <c r="F22" s="43">
        <f t="shared" si="1"/>
        <v>650</v>
      </c>
      <c r="G22" s="40">
        <f t="shared" si="2"/>
        <v>0.7384615384615385</v>
      </c>
      <c r="H22" s="40">
        <f t="shared" si="0"/>
        <v>0.12923076923076923</v>
      </c>
      <c r="I22" s="40">
        <f t="shared" si="0"/>
        <v>0.13230769230769232</v>
      </c>
      <c r="J22" s="50"/>
    </row>
    <row r="23" spans="1:10" x14ac:dyDescent="0.3">
      <c r="A23" s="4" t="s">
        <v>16</v>
      </c>
      <c r="B23" s="8">
        <v>2012</v>
      </c>
      <c r="C23" s="42">
        <v>506</v>
      </c>
      <c r="D23" s="42">
        <v>102</v>
      </c>
      <c r="E23" s="42">
        <v>81</v>
      </c>
      <c r="F23" s="43">
        <f t="shared" si="1"/>
        <v>689</v>
      </c>
      <c r="G23" s="40">
        <f t="shared" si="2"/>
        <v>0.73439767779390419</v>
      </c>
      <c r="H23" s="40">
        <f t="shared" si="0"/>
        <v>0.14804063860667635</v>
      </c>
      <c r="I23" s="40">
        <f t="shared" si="0"/>
        <v>0.11756168359941944</v>
      </c>
      <c r="J23" s="50"/>
    </row>
    <row r="24" spans="1:10" x14ac:dyDescent="0.3">
      <c r="A24" s="4" t="s">
        <v>17</v>
      </c>
      <c r="B24" s="8">
        <v>2012</v>
      </c>
      <c r="C24" s="42">
        <v>537</v>
      </c>
      <c r="D24" s="42">
        <v>116</v>
      </c>
      <c r="E24" s="42">
        <v>97</v>
      </c>
      <c r="F24" s="43">
        <f t="shared" si="1"/>
        <v>750</v>
      </c>
      <c r="G24" s="40">
        <f t="shared" si="2"/>
        <v>0.71599999999999997</v>
      </c>
      <c r="H24" s="40">
        <f t="shared" si="0"/>
        <v>0.15466666666666667</v>
      </c>
      <c r="I24" s="40">
        <f t="shared" si="0"/>
        <v>0.12933333333333333</v>
      </c>
      <c r="J24" s="50"/>
    </row>
    <row r="25" spans="1:10" x14ac:dyDescent="0.3">
      <c r="A25" s="4" t="s">
        <v>18</v>
      </c>
      <c r="B25" s="8">
        <v>2012</v>
      </c>
      <c r="C25" s="42">
        <v>467</v>
      </c>
      <c r="D25" s="42">
        <v>94</v>
      </c>
      <c r="E25" s="42">
        <v>99</v>
      </c>
      <c r="F25" s="43">
        <f t="shared" si="1"/>
        <v>660</v>
      </c>
      <c r="G25" s="40">
        <f t="shared" si="2"/>
        <v>0.70757575757575752</v>
      </c>
      <c r="H25" s="40">
        <f t="shared" si="0"/>
        <v>0.14242424242424243</v>
      </c>
      <c r="I25" s="40">
        <f t="shared" si="0"/>
        <v>0.15</v>
      </c>
      <c r="J25" s="50"/>
    </row>
    <row r="26" spans="1:10" x14ac:dyDescent="0.3">
      <c r="A26" s="4" t="s">
        <v>19</v>
      </c>
      <c r="B26" s="8">
        <v>2013</v>
      </c>
      <c r="C26" s="42">
        <v>450</v>
      </c>
      <c r="D26" s="42">
        <v>93</v>
      </c>
      <c r="E26" s="42">
        <v>76</v>
      </c>
      <c r="F26" s="43">
        <f t="shared" si="1"/>
        <v>619</v>
      </c>
      <c r="G26" s="40">
        <f t="shared" si="2"/>
        <v>0.72697899838449109</v>
      </c>
      <c r="H26" s="40">
        <f t="shared" si="0"/>
        <v>0.15024232633279483</v>
      </c>
      <c r="I26" s="40">
        <f t="shared" si="0"/>
        <v>0.12277867528271405</v>
      </c>
      <c r="J26" s="50"/>
    </row>
    <row r="27" spans="1:10" x14ac:dyDescent="0.3">
      <c r="A27" s="4" t="s">
        <v>16</v>
      </c>
      <c r="B27" s="8">
        <v>2013</v>
      </c>
      <c r="C27" s="42">
        <v>460</v>
      </c>
      <c r="D27" s="42">
        <v>90</v>
      </c>
      <c r="E27" s="42">
        <v>74</v>
      </c>
      <c r="F27" s="43">
        <f t="shared" si="1"/>
        <v>624</v>
      </c>
      <c r="G27" s="40">
        <f t="shared" si="2"/>
        <v>0.73717948717948723</v>
      </c>
      <c r="H27" s="40">
        <f t="shared" si="0"/>
        <v>0.14423076923076922</v>
      </c>
      <c r="I27" s="40">
        <f t="shared" si="0"/>
        <v>0.11858974358974358</v>
      </c>
      <c r="J27" s="50"/>
    </row>
    <row r="28" spans="1:10" x14ac:dyDescent="0.3">
      <c r="A28" s="4" t="s">
        <v>17</v>
      </c>
      <c r="B28" s="8">
        <v>2013</v>
      </c>
      <c r="C28" s="42">
        <v>527</v>
      </c>
      <c r="D28" s="42">
        <v>66</v>
      </c>
      <c r="E28" s="42">
        <v>89</v>
      </c>
      <c r="F28" s="43">
        <f t="shared" si="1"/>
        <v>682</v>
      </c>
      <c r="G28" s="40">
        <f t="shared" si="2"/>
        <v>0.77272727272727271</v>
      </c>
      <c r="H28" s="40">
        <f t="shared" si="2"/>
        <v>9.6774193548387094E-2</v>
      </c>
      <c r="I28" s="40">
        <f t="shared" si="2"/>
        <v>0.13049853372434017</v>
      </c>
      <c r="J28" s="50"/>
    </row>
    <row r="29" spans="1:10" x14ac:dyDescent="0.3">
      <c r="A29" s="4" t="s">
        <v>18</v>
      </c>
      <c r="B29" s="8">
        <v>2013</v>
      </c>
      <c r="C29" s="42">
        <v>489</v>
      </c>
      <c r="D29" s="42">
        <v>60</v>
      </c>
      <c r="E29" s="42">
        <v>104</v>
      </c>
      <c r="F29" s="43">
        <f t="shared" si="1"/>
        <v>653</v>
      </c>
      <c r="G29" s="40">
        <f t="shared" si="2"/>
        <v>0.74885145482388971</v>
      </c>
      <c r="H29" s="40">
        <f t="shared" si="2"/>
        <v>9.1883614088820828E-2</v>
      </c>
      <c r="I29" s="40">
        <f t="shared" si="2"/>
        <v>0.15926493108728942</v>
      </c>
      <c r="J29" s="50"/>
    </row>
    <row r="30" spans="1:10" x14ac:dyDescent="0.3">
      <c r="A30" s="4" t="s">
        <v>19</v>
      </c>
      <c r="B30" s="8">
        <v>2014</v>
      </c>
      <c r="C30" s="42">
        <v>531</v>
      </c>
      <c r="D30" s="42">
        <v>80</v>
      </c>
      <c r="E30" s="42">
        <v>57</v>
      </c>
      <c r="F30" s="43">
        <f t="shared" si="1"/>
        <v>668</v>
      </c>
      <c r="G30" s="40">
        <f t="shared" si="2"/>
        <v>0.79491017964071853</v>
      </c>
      <c r="H30" s="40">
        <f t="shared" si="2"/>
        <v>0.11976047904191617</v>
      </c>
      <c r="I30" s="40">
        <f t="shared" si="2"/>
        <v>8.5329341317365276E-2</v>
      </c>
      <c r="J30" s="50"/>
    </row>
    <row r="31" spans="1:10" x14ac:dyDescent="0.3">
      <c r="A31" s="4" t="s">
        <v>16</v>
      </c>
      <c r="B31" s="8">
        <v>2014</v>
      </c>
      <c r="C31" s="42">
        <v>511</v>
      </c>
      <c r="D31" s="42">
        <v>69</v>
      </c>
      <c r="E31" s="42">
        <v>86</v>
      </c>
      <c r="F31" s="43">
        <f t="shared" si="1"/>
        <v>666</v>
      </c>
      <c r="G31" s="40">
        <f t="shared" si="2"/>
        <v>0.76726726726726724</v>
      </c>
      <c r="H31" s="40">
        <f t="shared" si="2"/>
        <v>0.1036036036036036</v>
      </c>
      <c r="I31" s="40">
        <f t="shared" si="2"/>
        <v>0.12912912912912913</v>
      </c>
      <c r="J31" s="50"/>
    </row>
    <row r="32" spans="1:10" x14ac:dyDescent="0.3">
      <c r="A32" s="4" t="s">
        <v>17</v>
      </c>
      <c r="B32" s="8">
        <v>2014</v>
      </c>
      <c r="C32" s="42">
        <v>468</v>
      </c>
      <c r="D32" s="42">
        <v>63</v>
      </c>
      <c r="E32" s="42">
        <v>89</v>
      </c>
      <c r="F32" s="43">
        <f t="shared" si="1"/>
        <v>620</v>
      </c>
      <c r="G32" s="40">
        <f t="shared" si="2"/>
        <v>0.75483870967741939</v>
      </c>
      <c r="H32" s="40">
        <f t="shared" si="2"/>
        <v>0.10161290322580645</v>
      </c>
      <c r="I32" s="40">
        <f t="shared" si="2"/>
        <v>0.1435483870967742</v>
      </c>
      <c r="J32" s="50"/>
    </row>
    <row r="33" spans="1:10" x14ac:dyDescent="0.3">
      <c r="A33" s="4" t="s">
        <v>18</v>
      </c>
      <c r="B33" s="8">
        <v>2014</v>
      </c>
      <c r="C33" s="42">
        <v>473</v>
      </c>
      <c r="D33" s="42">
        <v>52</v>
      </c>
      <c r="E33" s="42">
        <v>86</v>
      </c>
      <c r="F33" s="43">
        <f t="shared" si="1"/>
        <v>611</v>
      </c>
      <c r="G33" s="40">
        <f t="shared" si="2"/>
        <v>0.77414075286415707</v>
      </c>
      <c r="H33" s="40">
        <f t="shared" si="2"/>
        <v>8.5106382978723402E-2</v>
      </c>
      <c r="I33" s="40">
        <f t="shared" si="2"/>
        <v>0.14075286415711949</v>
      </c>
      <c r="J33" s="50"/>
    </row>
    <row r="34" spans="1:10" x14ac:dyDescent="0.3">
      <c r="A34" s="4" t="s">
        <v>19</v>
      </c>
      <c r="B34" s="8">
        <v>2015</v>
      </c>
      <c r="C34" s="42">
        <v>562</v>
      </c>
      <c r="D34" s="42">
        <v>79</v>
      </c>
      <c r="E34" s="42">
        <v>61</v>
      </c>
      <c r="F34" s="43">
        <f t="shared" si="1"/>
        <v>702</v>
      </c>
      <c r="G34" s="40">
        <f t="shared" si="2"/>
        <v>0.80056980056980054</v>
      </c>
      <c r="H34" s="40">
        <f t="shared" si="2"/>
        <v>0.11253561253561253</v>
      </c>
      <c r="I34" s="40">
        <f t="shared" si="2"/>
        <v>8.68945868945869E-2</v>
      </c>
      <c r="J34" s="50"/>
    </row>
    <row r="35" spans="1:10" x14ac:dyDescent="0.3">
      <c r="A35" s="4" t="s">
        <v>16</v>
      </c>
      <c r="B35" s="8">
        <v>2015</v>
      </c>
      <c r="C35" s="42">
        <v>498</v>
      </c>
      <c r="D35" s="42">
        <v>74</v>
      </c>
      <c r="E35" s="42">
        <v>76</v>
      </c>
      <c r="F35" s="43">
        <f t="shared" si="1"/>
        <v>648</v>
      </c>
      <c r="G35" s="40">
        <f t="shared" si="2"/>
        <v>0.76851851851851849</v>
      </c>
      <c r="H35" s="40">
        <f t="shared" si="2"/>
        <v>0.11419753086419752</v>
      </c>
      <c r="I35" s="40">
        <f t="shared" si="2"/>
        <v>0.11728395061728394</v>
      </c>
      <c r="J35" s="50"/>
    </row>
    <row r="36" spans="1:10" x14ac:dyDescent="0.3">
      <c r="A36" s="4" t="s">
        <v>17</v>
      </c>
      <c r="B36" s="8">
        <v>2015</v>
      </c>
      <c r="C36" s="42">
        <v>468</v>
      </c>
      <c r="D36" s="42">
        <v>42</v>
      </c>
      <c r="E36" s="42">
        <v>100</v>
      </c>
      <c r="F36" s="43">
        <f t="shared" si="1"/>
        <v>610</v>
      </c>
      <c r="G36" s="40">
        <f t="shared" si="2"/>
        <v>0.76721311475409837</v>
      </c>
      <c r="H36" s="40">
        <f t="shared" si="2"/>
        <v>6.8852459016393447E-2</v>
      </c>
      <c r="I36" s="40">
        <f t="shared" si="2"/>
        <v>0.16393442622950818</v>
      </c>
      <c r="J36" s="50"/>
    </row>
    <row r="37" spans="1:10" x14ac:dyDescent="0.3">
      <c r="A37" s="4" t="s">
        <v>18</v>
      </c>
      <c r="B37" s="8">
        <v>2015</v>
      </c>
      <c r="C37" s="42">
        <v>500</v>
      </c>
      <c r="D37" s="42">
        <v>77</v>
      </c>
      <c r="E37" s="42">
        <v>92</v>
      </c>
      <c r="F37" s="44">
        <f t="shared" si="1"/>
        <v>669</v>
      </c>
      <c r="G37" s="40">
        <f t="shared" ref="G37:I52" si="3">C37/$F37*100%</f>
        <v>0.74738415545590431</v>
      </c>
      <c r="H37" s="40">
        <f t="shared" si="3"/>
        <v>0.11509715994020926</v>
      </c>
      <c r="I37" s="40">
        <f t="shared" si="3"/>
        <v>0.13751868460388639</v>
      </c>
    </row>
    <row r="38" spans="1:10" x14ac:dyDescent="0.3">
      <c r="A38" s="4" t="s">
        <v>19</v>
      </c>
      <c r="B38" s="8">
        <v>2016</v>
      </c>
      <c r="C38" s="42">
        <v>447</v>
      </c>
      <c r="D38" s="42">
        <v>54</v>
      </c>
      <c r="E38" s="42">
        <v>98</v>
      </c>
      <c r="F38" s="44">
        <f t="shared" si="1"/>
        <v>599</v>
      </c>
      <c r="G38" s="40">
        <f t="shared" si="3"/>
        <v>0.74624373956594325</v>
      </c>
      <c r="H38" s="40">
        <f t="shared" si="3"/>
        <v>9.0150250417362271E-2</v>
      </c>
      <c r="I38" s="40">
        <f t="shared" si="3"/>
        <v>0.1636060100166945</v>
      </c>
    </row>
    <row r="39" spans="1:10" x14ac:dyDescent="0.3">
      <c r="A39" s="4" t="s">
        <v>16</v>
      </c>
      <c r="B39" s="8">
        <v>2016</v>
      </c>
      <c r="C39" s="42">
        <v>579</v>
      </c>
      <c r="D39" s="42">
        <v>77</v>
      </c>
      <c r="E39" s="42">
        <v>102</v>
      </c>
      <c r="F39" s="44">
        <f t="shared" si="1"/>
        <v>758</v>
      </c>
      <c r="G39" s="40">
        <f t="shared" si="3"/>
        <v>0.76385224274406327</v>
      </c>
      <c r="H39" s="40">
        <f t="shared" si="3"/>
        <v>0.10158311345646438</v>
      </c>
      <c r="I39" s="40">
        <f t="shared" si="3"/>
        <v>0.13456464379947231</v>
      </c>
    </row>
    <row r="40" spans="1:10" x14ac:dyDescent="0.3">
      <c r="A40" s="4" t="s">
        <v>17</v>
      </c>
      <c r="B40" s="8">
        <v>2016</v>
      </c>
      <c r="C40" s="42">
        <v>544</v>
      </c>
      <c r="D40" s="42">
        <v>52</v>
      </c>
      <c r="E40" s="42">
        <v>155</v>
      </c>
      <c r="F40" s="44">
        <f t="shared" si="1"/>
        <v>751</v>
      </c>
      <c r="G40" s="40">
        <f t="shared" si="3"/>
        <v>0.72436750998668442</v>
      </c>
      <c r="H40" s="40">
        <f t="shared" si="3"/>
        <v>6.92410119840213E-2</v>
      </c>
      <c r="I40" s="40">
        <f t="shared" si="3"/>
        <v>0.20639147802929428</v>
      </c>
    </row>
    <row r="41" spans="1:10" x14ac:dyDescent="0.3">
      <c r="A41" s="4" t="s">
        <v>18</v>
      </c>
      <c r="B41" s="8">
        <v>2016</v>
      </c>
      <c r="C41" s="42">
        <v>451</v>
      </c>
      <c r="D41" s="42">
        <v>63</v>
      </c>
      <c r="E41" s="42">
        <v>115</v>
      </c>
      <c r="F41" s="44">
        <f t="shared" si="1"/>
        <v>629</v>
      </c>
      <c r="G41" s="40">
        <f t="shared" si="3"/>
        <v>0.71701112877583462</v>
      </c>
      <c r="H41" s="40">
        <f t="shared" si="3"/>
        <v>0.10015898251192369</v>
      </c>
      <c r="I41" s="40">
        <f t="shared" si="3"/>
        <v>0.18282988871224165</v>
      </c>
    </row>
    <row r="42" spans="1:10" x14ac:dyDescent="0.3">
      <c r="A42" s="4" t="s">
        <v>19</v>
      </c>
      <c r="B42" s="8">
        <v>2017</v>
      </c>
      <c r="C42" s="42">
        <v>473</v>
      </c>
      <c r="D42" s="42">
        <v>45</v>
      </c>
      <c r="E42" s="42">
        <v>169</v>
      </c>
      <c r="F42" s="44">
        <f t="shared" si="1"/>
        <v>687</v>
      </c>
      <c r="G42" s="40">
        <f t="shared" si="3"/>
        <v>0.68850072780203786</v>
      </c>
      <c r="H42" s="40">
        <f t="shared" si="3"/>
        <v>6.5502183406113537E-2</v>
      </c>
      <c r="I42" s="40">
        <f t="shared" si="3"/>
        <v>0.24599708879184862</v>
      </c>
    </row>
    <row r="43" spans="1:10" x14ac:dyDescent="0.3">
      <c r="A43" s="4" t="s">
        <v>16</v>
      </c>
      <c r="B43" s="8">
        <v>2017</v>
      </c>
      <c r="C43" s="42">
        <v>496</v>
      </c>
      <c r="D43" s="42">
        <v>57</v>
      </c>
      <c r="E43" s="42">
        <v>131</v>
      </c>
      <c r="F43" s="44">
        <f t="shared" si="1"/>
        <v>684</v>
      </c>
      <c r="G43" s="40">
        <f t="shared" si="3"/>
        <v>0.72514619883040932</v>
      </c>
      <c r="H43" s="40">
        <f t="shared" si="3"/>
        <v>8.3333333333333329E-2</v>
      </c>
      <c r="I43" s="40">
        <f t="shared" si="3"/>
        <v>0.19152046783625731</v>
      </c>
    </row>
    <row r="44" spans="1:10" x14ac:dyDescent="0.3">
      <c r="A44" s="4" t="s">
        <v>17</v>
      </c>
      <c r="B44" s="8">
        <v>2017</v>
      </c>
      <c r="C44" s="42">
        <v>523</v>
      </c>
      <c r="D44" s="42">
        <v>66</v>
      </c>
      <c r="E44" s="42">
        <v>126</v>
      </c>
      <c r="F44" s="44">
        <f t="shared" si="1"/>
        <v>715</v>
      </c>
      <c r="G44" s="40">
        <f t="shared" si="3"/>
        <v>0.73146853146853141</v>
      </c>
      <c r="H44" s="40">
        <f t="shared" si="3"/>
        <v>9.2307692307692313E-2</v>
      </c>
      <c r="I44" s="40">
        <f t="shared" si="3"/>
        <v>0.17622377622377622</v>
      </c>
    </row>
    <row r="45" spans="1:10" x14ac:dyDescent="0.3">
      <c r="A45" s="4" t="s">
        <v>18</v>
      </c>
      <c r="B45" s="8">
        <v>2017</v>
      </c>
      <c r="C45" s="42">
        <v>465</v>
      </c>
      <c r="D45" s="42">
        <v>77</v>
      </c>
      <c r="E45" s="42">
        <v>85</v>
      </c>
      <c r="F45" s="44">
        <f t="shared" si="1"/>
        <v>627</v>
      </c>
      <c r="G45" s="40">
        <f t="shared" si="3"/>
        <v>0.74162679425837319</v>
      </c>
      <c r="H45" s="40">
        <f t="shared" si="3"/>
        <v>0.12280701754385964</v>
      </c>
      <c r="I45" s="40">
        <f t="shared" si="3"/>
        <v>0.13556618819776714</v>
      </c>
    </row>
    <row r="46" spans="1:10" x14ac:dyDescent="0.3">
      <c r="A46" s="4" t="s">
        <v>19</v>
      </c>
      <c r="B46" s="8">
        <v>2018</v>
      </c>
      <c r="C46" s="42">
        <v>506</v>
      </c>
      <c r="D46" s="42">
        <v>96</v>
      </c>
      <c r="E46" s="42">
        <v>91</v>
      </c>
      <c r="F46" s="44">
        <f t="shared" si="1"/>
        <v>693</v>
      </c>
      <c r="G46" s="40">
        <f t="shared" si="3"/>
        <v>0.73015873015873012</v>
      </c>
      <c r="H46" s="40">
        <f t="shared" si="3"/>
        <v>0.13852813852813853</v>
      </c>
      <c r="I46" s="40">
        <f t="shared" si="3"/>
        <v>0.13131313131313133</v>
      </c>
    </row>
    <row r="47" spans="1:10" x14ac:dyDescent="0.3">
      <c r="A47" s="4" t="s">
        <v>16</v>
      </c>
      <c r="B47" s="8">
        <v>2018</v>
      </c>
      <c r="C47" s="42">
        <v>547</v>
      </c>
      <c r="D47" s="42">
        <v>56</v>
      </c>
      <c r="E47" s="42">
        <v>70</v>
      </c>
      <c r="F47" s="44">
        <f t="shared" si="1"/>
        <v>673</v>
      </c>
      <c r="G47" s="40">
        <f t="shared" si="3"/>
        <v>0.81277860326894502</v>
      </c>
      <c r="H47" s="40">
        <f t="shared" si="3"/>
        <v>8.3209509658246653E-2</v>
      </c>
      <c r="I47" s="40">
        <f t="shared" si="3"/>
        <v>0.10401188707280833</v>
      </c>
    </row>
    <row r="48" spans="1:10" x14ac:dyDescent="0.3">
      <c r="A48" s="4" t="s">
        <v>17</v>
      </c>
      <c r="B48" s="8">
        <v>2018</v>
      </c>
      <c r="C48" s="42">
        <v>500</v>
      </c>
      <c r="D48" s="42">
        <v>37</v>
      </c>
      <c r="E48" s="42">
        <v>155</v>
      </c>
      <c r="F48" s="44">
        <f t="shared" si="1"/>
        <v>692</v>
      </c>
      <c r="G48" s="40">
        <f t="shared" si="3"/>
        <v>0.7225433526011561</v>
      </c>
      <c r="H48" s="40">
        <f t="shared" si="3"/>
        <v>5.346820809248555E-2</v>
      </c>
      <c r="I48" s="40">
        <f t="shared" si="3"/>
        <v>0.22398843930635839</v>
      </c>
    </row>
    <row r="49" spans="1:9" x14ac:dyDescent="0.3">
      <c r="A49" s="4" t="s">
        <v>18</v>
      </c>
      <c r="B49" s="8">
        <v>2018</v>
      </c>
      <c r="C49" s="42">
        <v>557</v>
      </c>
      <c r="D49" s="42">
        <v>83</v>
      </c>
      <c r="E49" s="42">
        <v>70</v>
      </c>
      <c r="F49" s="44">
        <f t="shared" si="1"/>
        <v>710</v>
      </c>
      <c r="G49" s="40">
        <f t="shared" si="3"/>
        <v>0.78450704225352108</v>
      </c>
      <c r="H49" s="40">
        <f t="shared" si="3"/>
        <v>0.11690140845070422</v>
      </c>
      <c r="I49" s="40">
        <f t="shared" si="3"/>
        <v>9.8591549295774641E-2</v>
      </c>
    </row>
    <row r="50" spans="1:9" x14ac:dyDescent="0.3">
      <c r="A50" s="4" t="s">
        <v>19</v>
      </c>
      <c r="B50" s="8">
        <v>2019</v>
      </c>
      <c r="C50" s="42">
        <v>520</v>
      </c>
      <c r="D50" s="42">
        <v>67</v>
      </c>
      <c r="E50" s="42">
        <v>44</v>
      </c>
      <c r="F50" s="44">
        <f t="shared" si="1"/>
        <v>631</v>
      </c>
      <c r="G50" s="40">
        <f t="shared" si="3"/>
        <v>0.82408874801901744</v>
      </c>
      <c r="H50" s="40">
        <f t="shared" si="3"/>
        <v>0.10618066561014262</v>
      </c>
      <c r="I50" s="40">
        <f t="shared" si="3"/>
        <v>6.9730586370839939E-2</v>
      </c>
    </row>
    <row r="51" spans="1:9" x14ac:dyDescent="0.3">
      <c r="A51" s="4" t="s">
        <v>16</v>
      </c>
      <c r="B51" s="8">
        <v>2019</v>
      </c>
      <c r="C51" s="42">
        <v>499</v>
      </c>
      <c r="D51" s="42">
        <v>57</v>
      </c>
      <c r="E51" s="42">
        <v>72</v>
      </c>
      <c r="F51" s="44">
        <f t="shared" si="1"/>
        <v>628</v>
      </c>
      <c r="G51" s="40">
        <f t="shared" si="3"/>
        <v>0.79458598726114649</v>
      </c>
      <c r="H51" s="40">
        <f t="shared" si="3"/>
        <v>9.0764331210191077E-2</v>
      </c>
      <c r="I51" s="40">
        <f t="shared" si="3"/>
        <v>0.11464968152866242</v>
      </c>
    </row>
    <row r="52" spans="1:9" x14ac:dyDescent="0.3">
      <c r="A52" s="4" t="s">
        <v>17</v>
      </c>
      <c r="B52" s="8">
        <v>2019</v>
      </c>
      <c r="C52" s="42">
        <v>580</v>
      </c>
      <c r="D52" s="42">
        <v>40</v>
      </c>
      <c r="E52" s="42">
        <v>64</v>
      </c>
      <c r="F52" s="44">
        <f t="shared" si="1"/>
        <v>684</v>
      </c>
      <c r="G52" s="40">
        <f t="shared" si="3"/>
        <v>0.84795321637426901</v>
      </c>
      <c r="H52" s="40">
        <f t="shared" si="3"/>
        <v>5.8479532163742687E-2</v>
      </c>
      <c r="I52" s="40">
        <f t="shared" si="3"/>
        <v>9.3567251461988299E-2</v>
      </c>
    </row>
    <row r="53" spans="1:9" x14ac:dyDescent="0.3">
      <c r="A53" s="4" t="s">
        <v>18</v>
      </c>
      <c r="B53" s="8">
        <v>2019</v>
      </c>
      <c r="C53" s="42">
        <v>583</v>
      </c>
      <c r="D53" s="42">
        <v>69</v>
      </c>
      <c r="E53" s="42">
        <v>50</v>
      </c>
      <c r="F53" s="44">
        <f t="shared" si="1"/>
        <v>702</v>
      </c>
      <c r="G53" s="40">
        <f t="shared" ref="G53:I68" si="4">C53/$F53*100%</f>
        <v>0.83048433048433046</v>
      </c>
      <c r="H53" s="40">
        <f t="shared" si="4"/>
        <v>9.8290598290598288E-2</v>
      </c>
      <c r="I53" s="40">
        <f t="shared" si="4"/>
        <v>7.1225071225071226E-2</v>
      </c>
    </row>
    <row r="54" spans="1:9" x14ac:dyDescent="0.3">
      <c r="A54" s="4" t="s">
        <v>19</v>
      </c>
      <c r="B54" s="8">
        <v>2020</v>
      </c>
      <c r="C54" s="42">
        <v>586</v>
      </c>
      <c r="D54" s="42">
        <v>47</v>
      </c>
      <c r="E54" s="42">
        <v>75</v>
      </c>
      <c r="F54" s="44">
        <f t="shared" si="1"/>
        <v>708</v>
      </c>
      <c r="G54" s="40">
        <f t="shared" si="4"/>
        <v>0.82768361581920902</v>
      </c>
      <c r="H54" s="40">
        <f t="shared" si="4"/>
        <v>6.6384180790960451E-2</v>
      </c>
      <c r="I54" s="40">
        <f t="shared" si="4"/>
        <v>0.1059322033898305</v>
      </c>
    </row>
    <row r="55" spans="1:9" x14ac:dyDescent="0.3">
      <c r="A55" s="4" t="s">
        <v>16</v>
      </c>
      <c r="B55" s="8">
        <v>2020</v>
      </c>
      <c r="C55" s="42">
        <v>275</v>
      </c>
      <c r="D55" s="42">
        <v>33</v>
      </c>
      <c r="E55" s="42">
        <v>46</v>
      </c>
      <c r="F55" s="44">
        <f t="shared" si="1"/>
        <v>354</v>
      </c>
      <c r="G55" s="40">
        <f t="shared" si="4"/>
        <v>0.7768361581920904</v>
      </c>
      <c r="H55" s="40">
        <f t="shared" si="4"/>
        <v>9.3220338983050849E-2</v>
      </c>
      <c r="I55" s="40">
        <f t="shared" si="4"/>
        <v>0.12994350282485875</v>
      </c>
    </row>
    <row r="56" spans="1:9" x14ac:dyDescent="0.3">
      <c r="A56" s="4" t="s">
        <v>17</v>
      </c>
      <c r="B56" s="8">
        <v>2020</v>
      </c>
      <c r="C56" s="42">
        <v>420</v>
      </c>
      <c r="D56" s="42">
        <v>48</v>
      </c>
      <c r="E56" s="42">
        <v>36</v>
      </c>
      <c r="F56" s="44">
        <f t="shared" si="1"/>
        <v>504</v>
      </c>
      <c r="G56" s="40">
        <f t="shared" si="4"/>
        <v>0.83333333333333337</v>
      </c>
      <c r="H56" s="40">
        <f t="shared" si="4"/>
        <v>9.5238095238095233E-2</v>
      </c>
      <c r="I56" s="40">
        <f t="shared" si="4"/>
        <v>7.1428571428571425E-2</v>
      </c>
    </row>
    <row r="57" spans="1:9" x14ac:dyDescent="0.3">
      <c r="A57" s="4" t="s">
        <v>18</v>
      </c>
      <c r="B57" s="8">
        <v>2020</v>
      </c>
      <c r="C57" s="42">
        <v>469</v>
      </c>
      <c r="D57" s="42">
        <v>77</v>
      </c>
      <c r="E57" s="42">
        <v>82</v>
      </c>
      <c r="F57" s="45">
        <f t="shared" si="1"/>
        <v>628</v>
      </c>
      <c r="G57" s="40">
        <f t="shared" si="4"/>
        <v>0.74681528662420382</v>
      </c>
      <c r="H57" s="40">
        <f t="shared" si="4"/>
        <v>0.12261146496815287</v>
      </c>
      <c r="I57" s="40">
        <f t="shared" si="4"/>
        <v>0.13057324840764331</v>
      </c>
    </row>
    <row r="58" spans="1:9" x14ac:dyDescent="0.3">
      <c r="A58" s="4" t="s">
        <v>19</v>
      </c>
      <c r="B58" s="8">
        <v>2021</v>
      </c>
      <c r="C58" s="42">
        <v>426</v>
      </c>
      <c r="D58" s="42">
        <v>32</v>
      </c>
      <c r="E58" s="42">
        <v>38</v>
      </c>
      <c r="F58" s="44">
        <f t="shared" si="1"/>
        <v>496</v>
      </c>
      <c r="G58" s="40">
        <f t="shared" si="4"/>
        <v>0.8588709677419355</v>
      </c>
      <c r="H58" s="40">
        <f t="shared" si="4"/>
        <v>6.4516129032258063E-2</v>
      </c>
      <c r="I58" s="40">
        <f t="shared" si="4"/>
        <v>7.6612903225806453E-2</v>
      </c>
    </row>
    <row r="59" spans="1:9" x14ac:dyDescent="0.3">
      <c r="A59" s="4" t="s">
        <v>16</v>
      </c>
      <c r="B59" s="8">
        <v>2021</v>
      </c>
      <c r="C59" s="42">
        <v>454</v>
      </c>
      <c r="D59" s="42">
        <v>52</v>
      </c>
      <c r="E59" s="42">
        <v>55</v>
      </c>
      <c r="F59" s="44">
        <f t="shared" si="1"/>
        <v>561</v>
      </c>
      <c r="G59" s="40">
        <f t="shared" si="4"/>
        <v>0.80926916221033873</v>
      </c>
      <c r="H59" s="40">
        <f t="shared" si="4"/>
        <v>9.2691622103386814E-2</v>
      </c>
      <c r="I59" s="40">
        <f t="shared" si="4"/>
        <v>9.8039215686274508E-2</v>
      </c>
    </row>
    <row r="60" spans="1:9" x14ac:dyDescent="0.3">
      <c r="A60" s="4" t="s">
        <v>17</v>
      </c>
      <c r="B60" s="8">
        <v>2021</v>
      </c>
      <c r="C60" s="42">
        <v>472</v>
      </c>
      <c r="D60" s="42">
        <v>78</v>
      </c>
      <c r="E60" s="42">
        <v>40</v>
      </c>
      <c r="F60" s="44">
        <f t="shared" si="1"/>
        <v>590</v>
      </c>
      <c r="G60" s="40">
        <f t="shared" si="4"/>
        <v>0.8</v>
      </c>
      <c r="H60" s="40">
        <f t="shared" si="4"/>
        <v>0.13220338983050847</v>
      </c>
      <c r="I60" s="40">
        <f t="shared" si="4"/>
        <v>6.7796610169491525E-2</v>
      </c>
    </row>
    <row r="61" spans="1:9" x14ac:dyDescent="0.3">
      <c r="A61" s="4" t="s">
        <v>18</v>
      </c>
      <c r="B61" s="8">
        <v>2021</v>
      </c>
      <c r="C61" s="42">
        <v>513</v>
      </c>
      <c r="D61" s="42">
        <v>56</v>
      </c>
      <c r="E61" s="42">
        <v>59</v>
      </c>
      <c r="F61" s="44">
        <f t="shared" si="1"/>
        <v>628</v>
      </c>
      <c r="G61" s="40">
        <f t="shared" si="4"/>
        <v>0.81687898089171973</v>
      </c>
      <c r="H61" s="40">
        <f t="shared" si="4"/>
        <v>8.9171974522292988E-2</v>
      </c>
      <c r="I61" s="40">
        <f t="shared" si="4"/>
        <v>9.3949044585987268E-2</v>
      </c>
    </row>
    <row r="62" spans="1:9" x14ac:dyDescent="0.3">
      <c r="A62" s="4" t="s">
        <v>19</v>
      </c>
      <c r="B62" s="8">
        <v>2022</v>
      </c>
      <c r="C62" s="42">
        <v>417</v>
      </c>
      <c r="D62" s="42">
        <v>59</v>
      </c>
      <c r="E62" s="42">
        <v>39</v>
      </c>
      <c r="F62" s="44">
        <f t="shared" si="1"/>
        <v>515</v>
      </c>
      <c r="G62" s="40">
        <f t="shared" si="4"/>
        <v>0.80970873786407771</v>
      </c>
      <c r="H62" s="40">
        <f t="shared" si="4"/>
        <v>0.1145631067961165</v>
      </c>
      <c r="I62" s="40">
        <f t="shared" si="4"/>
        <v>7.5728155339805828E-2</v>
      </c>
    </row>
    <row r="63" spans="1:9" x14ac:dyDescent="0.3">
      <c r="A63" s="4" t="s">
        <v>16</v>
      </c>
      <c r="B63" s="8">
        <v>2022</v>
      </c>
      <c r="C63" s="42">
        <v>514</v>
      </c>
      <c r="D63" s="42">
        <v>70</v>
      </c>
      <c r="E63" s="42">
        <v>104</v>
      </c>
      <c r="F63" s="44">
        <f t="shared" si="1"/>
        <v>688</v>
      </c>
      <c r="G63" s="40">
        <f t="shared" si="4"/>
        <v>0.74709302325581395</v>
      </c>
      <c r="H63" s="40">
        <f t="shared" si="4"/>
        <v>0.10174418604651163</v>
      </c>
      <c r="I63" s="40">
        <f t="shared" si="4"/>
        <v>0.15116279069767441</v>
      </c>
    </row>
    <row r="64" spans="1:9" ht="14.25" customHeight="1" x14ac:dyDescent="0.3">
      <c r="A64" s="4" t="s">
        <v>17</v>
      </c>
      <c r="B64" s="8">
        <v>2022</v>
      </c>
      <c r="C64" s="42">
        <v>520</v>
      </c>
      <c r="D64" s="42">
        <v>53</v>
      </c>
      <c r="E64" s="42">
        <v>49</v>
      </c>
      <c r="F64" s="44">
        <f t="shared" si="1"/>
        <v>622</v>
      </c>
      <c r="G64" s="40">
        <f t="shared" si="4"/>
        <v>0.83601286173633438</v>
      </c>
      <c r="H64" s="40">
        <f t="shared" si="4"/>
        <v>8.5209003215434079E-2</v>
      </c>
      <c r="I64" s="40">
        <f t="shared" si="4"/>
        <v>7.8778135048231515E-2</v>
      </c>
    </row>
    <row r="65" spans="1:9" ht="14.25" customHeight="1" x14ac:dyDescent="0.3">
      <c r="A65" s="4" t="s">
        <v>18</v>
      </c>
      <c r="B65" s="8">
        <v>2022</v>
      </c>
      <c r="C65" s="42">
        <v>507</v>
      </c>
      <c r="D65" s="42">
        <v>77</v>
      </c>
      <c r="E65" s="42">
        <v>37</v>
      </c>
      <c r="F65" s="44">
        <f t="shared" si="1"/>
        <v>621</v>
      </c>
      <c r="G65" s="40">
        <f t="shared" si="4"/>
        <v>0.81642512077294682</v>
      </c>
      <c r="H65" s="40">
        <f t="shared" si="4"/>
        <v>0.12399355877616747</v>
      </c>
      <c r="I65" s="40">
        <f t="shared" si="4"/>
        <v>5.9581320450885669E-2</v>
      </c>
    </row>
    <row r="66" spans="1:9" ht="14.25" customHeight="1" x14ac:dyDescent="0.3">
      <c r="A66" s="4" t="s">
        <v>19</v>
      </c>
      <c r="B66" s="8">
        <v>2023</v>
      </c>
      <c r="C66" s="42">
        <v>479</v>
      </c>
      <c r="D66" s="42">
        <v>62</v>
      </c>
      <c r="E66" s="42">
        <v>46</v>
      </c>
      <c r="F66" s="44">
        <f t="shared" si="1"/>
        <v>587</v>
      </c>
      <c r="G66" s="40">
        <f t="shared" si="4"/>
        <v>0.81601362862010218</v>
      </c>
      <c r="H66" s="40">
        <f t="shared" si="4"/>
        <v>0.10562180579216354</v>
      </c>
      <c r="I66" s="40">
        <f t="shared" si="4"/>
        <v>7.8364565587734247E-2</v>
      </c>
    </row>
    <row r="67" spans="1:9" x14ac:dyDescent="0.3">
      <c r="A67" s="4" t="s">
        <v>16</v>
      </c>
      <c r="B67" s="8">
        <v>2023</v>
      </c>
      <c r="C67" s="42">
        <v>504</v>
      </c>
      <c r="D67" s="42">
        <v>44</v>
      </c>
      <c r="E67" s="78">
        <v>57</v>
      </c>
      <c r="F67" s="79">
        <f t="shared" si="1"/>
        <v>605</v>
      </c>
      <c r="G67" s="40">
        <f t="shared" si="4"/>
        <v>0.83305785123966947</v>
      </c>
      <c r="H67" s="40">
        <f t="shared" si="4"/>
        <v>7.2727272727272724E-2</v>
      </c>
      <c r="I67" s="40">
        <f t="shared" si="4"/>
        <v>9.4214876033057851E-2</v>
      </c>
    </row>
    <row r="68" spans="1:9" x14ac:dyDescent="0.3">
      <c r="A68" s="4" t="s">
        <v>17</v>
      </c>
      <c r="B68" s="8">
        <v>2023</v>
      </c>
      <c r="C68" s="42">
        <v>524</v>
      </c>
      <c r="D68" s="42">
        <v>75</v>
      </c>
      <c r="E68" s="42">
        <v>44</v>
      </c>
      <c r="F68" s="44">
        <f>SUM(C68:E68)</f>
        <v>643</v>
      </c>
      <c r="G68" s="40">
        <f t="shared" si="4"/>
        <v>0.81493001555209954</v>
      </c>
      <c r="H68" s="40">
        <f t="shared" si="4"/>
        <v>0.1166407465007776</v>
      </c>
      <c r="I68" s="40">
        <f t="shared" si="4"/>
        <v>6.8429237947122856E-2</v>
      </c>
    </row>
    <row r="69" spans="1:9" ht="14.5" x14ac:dyDescent="0.3">
      <c r="A69" s="4" t="s">
        <v>20</v>
      </c>
      <c r="B69" s="8">
        <v>2023</v>
      </c>
      <c r="C69" s="42">
        <v>517</v>
      </c>
      <c r="D69" s="42">
        <v>92</v>
      </c>
      <c r="E69" s="42">
        <v>45</v>
      </c>
      <c r="F69" s="44">
        <f>SUM(C69:E69)</f>
        <v>654</v>
      </c>
      <c r="G69" s="40">
        <f t="shared" ref="G69:I71" si="5">C69/$F69*100%</f>
        <v>0.79051987767584098</v>
      </c>
      <c r="H69" s="40">
        <f t="shared" si="5"/>
        <v>0.14067278287461774</v>
      </c>
      <c r="I69" s="40">
        <f t="shared" si="5"/>
        <v>6.8807339449541288E-2</v>
      </c>
    </row>
    <row r="70" spans="1:9" ht="14.5" x14ac:dyDescent="0.3">
      <c r="A70" s="4" t="s">
        <v>21</v>
      </c>
      <c r="B70" s="8">
        <v>2024</v>
      </c>
      <c r="C70" s="42">
        <v>481</v>
      </c>
      <c r="D70" s="42">
        <v>39</v>
      </c>
      <c r="E70" s="42">
        <v>70</v>
      </c>
      <c r="F70" s="44">
        <f>SUM(C70:E70)</f>
        <v>590</v>
      </c>
      <c r="G70" s="40">
        <f t="shared" si="5"/>
        <v>0.81525423728813562</v>
      </c>
      <c r="H70" s="40">
        <f t="shared" si="5"/>
        <v>6.6101694915254236E-2</v>
      </c>
      <c r="I70" s="40">
        <f t="shared" si="5"/>
        <v>0.11864406779661017</v>
      </c>
    </row>
    <row r="71" spans="1:9" ht="14.5" x14ac:dyDescent="0.3">
      <c r="A71" s="4" t="s">
        <v>22</v>
      </c>
      <c r="B71" s="8">
        <v>2024</v>
      </c>
      <c r="C71" s="42">
        <v>533</v>
      </c>
      <c r="D71" s="42">
        <v>64</v>
      </c>
      <c r="E71" s="42">
        <v>28</v>
      </c>
      <c r="F71" s="44">
        <f>SUM(C71:E71)</f>
        <v>625</v>
      </c>
      <c r="G71" s="40">
        <f t="shared" si="5"/>
        <v>0.8528</v>
      </c>
      <c r="H71" s="40">
        <f t="shared" si="5"/>
        <v>0.1024</v>
      </c>
      <c r="I71" s="40">
        <f t="shared" si="5"/>
        <v>4.48E-2</v>
      </c>
    </row>
    <row r="72" spans="1:9" ht="14.5" x14ac:dyDescent="0.3">
      <c r="A72" s="4" t="s">
        <v>23</v>
      </c>
      <c r="B72" s="8">
        <v>2024</v>
      </c>
      <c r="C72" s="42">
        <v>472</v>
      </c>
      <c r="D72" s="42">
        <v>69</v>
      </c>
      <c r="E72" s="42">
        <v>60</v>
      </c>
      <c r="F72" s="44">
        <f>SUM(C72:E72)</f>
        <v>601</v>
      </c>
      <c r="G72" s="40">
        <f>C72/$F72*100%</f>
        <v>0.78535773710482526</v>
      </c>
      <c r="H72" s="40">
        <f>D72/$F72*100%</f>
        <v>0.11480865224625623</v>
      </c>
      <c r="I72" s="40">
        <f>E72/$F72*100%</f>
        <v>9.9833610648918464E-2</v>
      </c>
    </row>
  </sheetData>
  <hyperlinks>
    <hyperlink ref="E7" r:id="rId1" xr:uid="{71DF2EE7-B3DB-4B46-96B2-2866193B64DD}"/>
  </hyperlinks>
  <pageMargins left="0.7" right="0.7" top="0.75" bottom="0.75" header="0.3" footer="0.3"/>
  <pageSetup paperSize="9" scale="46" orientation="landscape"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B121-62E8-4D0F-97C4-3B282FCEBE34}">
  <sheetPr>
    <tabColor rgb="FF008080"/>
    <pageSetUpPr fitToPage="1"/>
  </sheetPr>
  <dimension ref="A1:J31"/>
  <sheetViews>
    <sheetView showGridLines="0" zoomScaleNormal="100" workbookViewId="0">
      <selection activeCell="E12" sqref="E12"/>
    </sheetView>
  </sheetViews>
  <sheetFormatPr defaultColWidth="8.85546875" defaultRowHeight="13" x14ac:dyDescent="0.3"/>
  <cols>
    <col min="1" max="1" width="9.140625" style="4" customWidth="1"/>
    <col min="2" max="2" width="11.140625" style="4" customWidth="1"/>
    <col min="3" max="10" width="11.42578125" style="4" customWidth="1"/>
    <col min="11" max="16384" width="8.85546875" style="4"/>
  </cols>
  <sheetData>
    <row r="1" spans="1:10" ht="17.5" x14ac:dyDescent="0.3">
      <c r="A1" s="1" t="s">
        <v>496</v>
      </c>
      <c r="B1" s="2" t="s">
        <v>497</v>
      </c>
      <c r="C1" s="3"/>
      <c r="D1" s="3"/>
      <c r="E1" s="3"/>
      <c r="F1" s="3"/>
      <c r="G1" s="3"/>
      <c r="H1" s="3"/>
      <c r="I1" s="3"/>
      <c r="J1" s="3"/>
    </row>
    <row r="2" spans="1:10" x14ac:dyDescent="0.3">
      <c r="A2" s="5" t="s">
        <v>28</v>
      </c>
      <c r="B2" s="6" t="s">
        <v>681</v>
      </c>
    </row>
    <row r="3" spans="1:10" x14ac:dyDescent="0.3">
      <c r="A3" s="5"/>
      <c r="B3" s="6"/>
    </row>
    <row r="4" spans="1:10" x14ac:dyDescent="0.3">
      <c r="A4" s="4" t="s">
        <v>88</v>
      </c>
    </row>
    <row r="5" spans="1:10" x14ac:dyDescent="0.3">
      <c r="A5" s="4" t="s">
        <v>95</v>
      </c>
    </row>
    <row r="6" spans="1:10" x14ac:dyDescent="0.3">
      <c r="A6" s="4" t="s">
        <v>96</v>
      </c>
    </row>
    <row r="7" spans="1:10" x14ac:dyDescent="0.3">
      <c r="A7" s="4" t="s">
        <v>97</v>
      </c>
    </row>
    <row r="8" spans="1:10" x14ac:dyDescent="0.3">
      <c r="A8" s="4" t="s">
        <v>40</v>
      </c>
    </row>
    <row r="10" spans="1:10" x14ac:dyDescent="0.3">
      <c r="A10" s="4" t="s">
        <v>51</v>
      </c>
      <c r="D10" s="9" t="s">
        <v>89</v>
      </c>
      <c r="E10" s="4" t="s">
        <v>35</v>
      </c>
    </row>
    <row r="11" spans="1:10" x14ac:dyDescent="0.3">
      <c r="A11" s="4" t="s">
        <v>62</v>
      </c>
    </row>
    <row r="12" spans="1:10" x14ac:dyDescent="0.3">
      <c r="A12" s="4" t="s">
        <v>25</v>
      </c>
    </row>
    <row r="14" spans="1:10" x14ac:dyDescent="0.3">
      <c r="A14" s="4" t="s">
        <v>26</v>
      </c>
      <c r="B14" s="10">
        <v>45566</v>
      </c>
    </row>
    <row r="15" spans="1:10" x14ac:dyDescent="0.3">
      <c r="A15" s="4" t="s">
        <v>27</v>
      </c>
      <c r="B15" s="10">
        <v>45658</v>
      </c>
    </row>
    <row r="16" spans="1:10" ht="13.75" customHeight="1" x14ac:dyDescent="0.3"/>
    <row r="17" spans="1:10" ht="42.75" customHeight="1" x14ac:dyDescent="0.3">
      <c r="A17" s="22" t="s">
        <v>463</v>
      </c>
      <c r="B17" s="26" t="s">
        <v>90</v>
      </c>
      <c r="C17" s="26" t="s">
        <v>91</v>
      </c>
      <c r="D17" s="26" t="s">
        <v>92</v>
      </c>
      <c r="E17" s="51" t="s">
        <v>93</v>
      </c>
      <c r="F17" s="26" t="s">
        <v>94</v>
      </c>
      <c r="G17" s="26" t="s">
        <v>492</v>
      </c>
      <c r="H17" s="26" t="s">
        <v>493</v>
      </c>
      <c r="I17" s="51" t="s">
        <v>494</v>
      </c>
      <c r="J17" s="26" t="s">
        <v>495</v>
      </c>
    </row>
    <row r="18" spans="1:10" x14ac:dyDescent="0.3">
      <c r="A18" s="15" t="s">
        <v>30</v>
      </c>
      <c r="B18" s="43">
        <v>2339</v>
      </c>
      <c r="C18" s="42">
        <v>1004</v>
      </c>
      <c r="D18" s="42">
        <v>731</v>
      </c>
      <c r="E18" s="42">
        <v>266</v>
      </c>
      <c r="F18" s="42">
        <v>338</v>
      </c>
      <c r="G18" s="40">
        <f>C18/$B$18*100%</f>
        <v>0.42924326635314236</v>
      </c>
      <c r="H18" s="40">
        <f>D18/$B$18*100%</f>
        <v>0.31252672082086363</v>
      </c>
      <c r="I18" s="40">
        <f>E18/$B$18*100%</f>
        <v>0.11372381359555365</v>
      </c>
      <c r="J18" s="40">
        <f>F18/$B$18*100%</f>
        <v>0.14450619923044036</v>
      </c>
    </row>
    <row r="19" spans="1:10" x14ac:dyDescent="0.3">
      <c r="A19" s="4" t="s">
        <v>31</v>
      </c>
      <c r="B19" s="43">
        <v>1766</v>
      </c>
      <c r="C19" s="42">
        <v>808</v>
      </c>
      <c r="D19" s="42">
        <v>535</v>
      </c>
      <c r="E19" s="42">
        <v>135</v>
      </c>
      <c r="F19" s="42">
        <v>275</v>
      </c>
      <c r="G19" s="40">
        <f>C19/$B$19*100%</f>
        <v>0.45753114382785959</v>
      </c>
      <c r="H19" s="40">
        <f>D19/$B$19*100%</f>
        <v>0.30294450736126838</v>
      </c>
      <c r="I19" s="40">
        <f>E19/$B$19*100%</f>
        <v>7.6443941109852781E-2</v>
      </c>
      <c r="J19" s="40">
        <f>F19/$B$19*100%</f>
        <v>0.15571913929784825</v>
      </c>
    </row>
    <row r="20" spans="1:10" x14ac:dyDescent="0.3">
      <c r="A20" s="4" t="s">
        <v>8</v>
      </c>
      <c r="B20" s="43">
        <v>1298</v>
      </c>
      <c r="C20" s="42">
        <v>618</v>
      </c>
      <c r="D20" s="42">
        <v>354</v>
      </c>
      <c r="E20" s="42">
        <v>89</v>
      </c>
      <c r="F20" s="42">
        <v>232</v>
      </c>
      <c r="G20" s="40">
        <f>C20/$B$20*100%</f>
        <v>0.4761171032357473</v>
      </c>
      <c r="H20" s="40">
        <f>D20/$B$20*100%</f>
        <v>0.27272727272727271</v>
      </c>
      <c r="I20" s="40">
        <f>E20/$B$20*100%</f>
        <v>6.8567026194144842E-2</v>
      </c>
      <c r="J20" s="40">
        <f>F20/$B$20*100%</f>
        <v>0.17873651771956856</v>
      </c>
    </row>
    <row r="21" spans="1:10" x14ac:dyDescent="0.3">
      <c r="A21" s="4" t="s">
        <v>9</v>
      </c>
      <c r="B21" s="43">
        <v>1629</v>
      </c>
      <c r="C21" s="42">
        <v>770</v>
      </c>
      <c r="D21" s="42">
        <v>416</v>
      </c>
      <c r="E21" s="42">
        <v>142</v>
      </c>
      <c r="F21" s="42">
        <v>292</v>
      </c>
      <c r="G21" s="40">
        <f>C21/$B$21*100%</f>
        <v>0.47268262737875999</v>
      </c>
      <c r="H21" s="40">
        <f>D21/$B$21*100%</f>
        <v>0.25537139349294047</v>
      </c>
      <c r="I21" s="40">
        <f>E21/$B$21*100%</f>
        <v>8.7170042971147943E-2</v>
      </c>
      <c r="J21" s="40">
        <f>F21/$B$21*100%</f>
        <v>0.17925107427869857</v>
      </c>
    </row>
    <row r="22" spans="1:10" x14ac:dyDescent="0.3">
      <c r="A22" s="4" t="s">
        <v>10</v>
      </c>
      <c r="B22" s="43">
        <v>1138</v>
      </c>
      <c r="C22" s="42">
        <v>537</v>
      </c>
      <c r="D22" s="42">
        <v>320</v>
      </c>
      <c r="E22" s="42">
        <v>95</v>
      </c>
      <c r="F22" s="42">
        <v>183</v>
      </c>
      <c r="G22" s="40">
        <f>C22/$B$22*100%</f>
        <v>0.47188049209138838</v>
      </c>
      <c r="H22" s="40">
        <f>D22/$B$22*100%</f>
        <v>0.28119507908611602</v>
      </c>
      <c r="I22" s="40">
        <f>E22/$B$22*100%</f>
        <v>8.347978910369068E-2</v>
      </c>
      <c r="J22" s="40">
        <f>F22/$B$22*100%</f>
        <v>0.16080843585237259</v>
      </c>
    </row>
    <row r="23" spans="1:10" x14ac:dyDescent="0.3">
      <c r="A23" s="4" t="s">
        <v>11</v>
      </c>
      <c r="B23" s="43">
        <v>1659</v>
      </c>
      <c r="C23" s="42">
        <v>772</v>
      </c>
      <c r="D23" s="42">
        <v>448</v>
      </c>
      <c r="E23" s="42">
        <v>150</v>
      </c>
      <c r="F23" s="42">
        <v>279</v>
      </c>
      <c r="G23" s="40">
        <f t="shared" ref="G23:J23" si="0">C23/$B$23*100%</f>
        <v>0.46534056660638939</v>
      </c>
      <c r="H23" s="40">
        <f t="shared" si="0"/>
        <v>0.27004219409282698</v>
      </c>
      <c r="I23" s="40">
        <f t="shared" si="0"/>
        <v>9.0415913200723327E-2</v>
      </c>
      <c r="J23" s="40">
        <f t="shared" si="0"/>
        <v>0.16817359855334538</v>
      </c>
    </row>
    <row r="24" spans="1:10" ht="12.75" customHeight="1" x14ac:dyDescent="0.3">
      <c r="A24" s="4" t="s">
        <v>12</v>
      </c>
      <c r="B24" s="43">
        <v>1506</v>
      </c>
      <c r="C24" s="42">
        <v>725</v>
      </c>
      <c r="D24" s="42">
        <v>382</v>
      </c>
      <c r="E24" s="42">
        <v>141</v>
      </c>
      <c r="F24" s="42">
        <v>241</v>
      </c>
      <c r="G24" s="40">
        <f>C24/$B$24*100%</f>
        <v>0.48140770252324039</v>
      </c>
      <c r="H24" s="40">
        <f>D24/$B$24*100%</f>
        <v>0.25365205843293492</v>
      </c>
      <c r="I24" s="40">
        <f>E24/$B$24*100%</f>
        <v>9.3625498007968128E-2</v>
      </c>
      <c r="J24" s="40">
        <f>F24/$B$24*100%</f>
        <v>0.1600265604249668</v>
      </c>
    </row>
    <row r="25" spans="1:10" ht="12.75" customHeight="1" x14ac:dyDescent="0.3">
      <c r="A25" s="4" t="s">
        <v>13</v>
      </c>
      <c r="B25" s="43">
        <v>1093</v>
      </c>
      <c r="C25" s="42">
        <v>573</v>
      </c>
      <c r="D25" s="42">
        <v>262</v>
      </c>
      <c r="E25" s="42">
        <v>154</v>
      </c>
      <c r="F25" s="42">
        <v>94</v>
      </c>
      <c r="G25" s="40">
        <f>C25/$B25*100%</f>
        <v>0.52424519670631287</v>
      </c>
      <c r="H25" s="40">
        <f t="shared" ref="H25:J28" si="1">D25/$B25*100%</f>
        <v>0.23970722781335774</v>
      </c>
      <c r="I25" s="40">
        <f t="shared" si="1"/>
        <v>0.14089661482159194</v>
      </c>
      <c r="J25" s="40">
        <f t="shared" si="1"/>
        <v>8.6001829826166512E-2</v>
      </c>
    </row>
    <row r="26" spans="1:10" ht="12.75" customHeight="1" x14ac:dyDescent="0.3">
      <c r="A26" s="4" t="s">
        <v>14</v>
      </c>
      <c r="B26" s="43">
        <v>1295</v>
      </c>
      <c r="C26" s="42">
        <v>555</v>
      </c>
      <c r="D26" s="42">
        <v>391</v>
      </c>
      <c r="E26" s="42">
        <v>154</v>
      </c>
      <c r="F26" s="42">
        <v>164</v>
      </c>
      <c r="G26" s="40">
        <f t="shared" ref="G26:J30" si="2">C26/$B26*100%</f>
        <v>0.42857142857142855</v>
      </c>
      <c r="H26" s="40">
        <f t="shared" si="1"/>
        <v>0.30193050193050192</v>
      </c>
      <c r="I26" s="40">
        <f t="shared" si="1"/>
        <v>0.11891891891891893</v>
      </c>
      <c r="J26" s="40">
        <f t="shared" si="1"/>
        <v>0.12664092664092663</v>
      </c>
    </row>
    <row r="27" spans="1:10" ht="12.75" customHeight="1" x14ac:dyDescent="0.3">
      <c r="A27" s="4" t="s">
        <v>15</v>
      </c>
      <c r="B27" s="43">
        <v>1525</v>
      </c>
      <c r="C27" s="42">
        <v>656</v>
      </c>
      <c r="D27" s="42">
        <v>497</v>
      </c>
      <c r="E27" s="42">
        <v>87</v>
      </c>
      <c r="F27" s="42">
        <v>247</v>
      </c>
      <c r="G27" s="40">
        <f t="shared" si="2"/>
        <v>0.43016393442622952</v>
      </c>
      <c r="H27" s="40">
        <f t="shared" si="1"/>
        <v>0.32590163934426231</v>
      </c>
      <c r="I27" s="40">
        <f t="shared" si="1"/>
        <v>5.7049180327868855E-2</v>
      </c>
      <c r="J27" s="40">
        <f t="shared" si="1"/>
        <v>0.16196721311475409</v>
      </c>
    </row>
    <row r="28" spans="1:10" ht="12.75" customHeight="1" x14ac:dyDescent="0.3">
      <c r="A28" s="4" t="s">
        <v>640</v>
      </c>
      <c r="B28" s="43">
        <v>1324</v>
      </c>
      <c r="C28" s="42">
        <v>512</v>
      </c>
      <c r="D28" s="42">
        <v>482</v>
      </c>
      <c r="E28" s="42">
        <v>93</v>
      </c>
      <c r="F28" s="42">
        <v>205</v>
      </c>
      <c r="G28" s="40">
        <f t="shared" si="2"/>
        <v>0.38670694864048338</v>
      </c>
      <c r="H28" s="40">
        <f t="shared" si="1"/>
        <v>0.36404833836858008</v>
      </c>
      <c r="I28" s="40">
        <f t="shared" si="1"/>
        <v>7.02416918429003E-2</v>
      </c>
      <c r="J28" s="40">
        <f t="shared" si="1"/>
        <v>0.15483383685800603</v>
      </c>
    </row>
    <row r="29" spans="1:10" x14ac:dyDescent="0.3">
      <c r="A29" s="4" t="s">
        <v>646</v>
      </c>
      <c r="B29" s="43">
        <v>1189</v>
      </c>
      <c r="C29" s="42">
        <v>446</v>
      </c>
      <c r="D29" s="42">
        <v>410</v>
      </c>
      <c r="E29" s="42">
        <v>111</v>
      </c>
      <c r="F29" s="42">
        <v>205</v>
      </c>
      <c r="G29" s="40">
        <f t="shared" si="2"/>
        <v>0.37510513036164844</v>
      </c>
      <c r="H29" s="40">
        <f t="shared" si="2"/>
        <v>0.34482758620689657</v>
      </c>
      <c r="I29" s="40">
        <f t="shared" si="2"/>
        <v>9.3355761143818342E-2</v>
      </c>
      <c r="J29" s="40">
        <f t="shared" si="2"/>
        <v>0.17241379310344829</v>
      </c>
    </row>
    <row r="30" spans="1:10" x14ac:dyDescent="0.3">
      <c r="A30" s="4" t="s">
        <v>682</v>
      </c>
      <c r="B30" s="43">
        <v>1223</v>
      </c>
      <c r="C30" s="42">
        <v>440</v>
      </c>
      <c r="D30" s="42">
        <v>415</v>
      </c>
      <c r="E30" s="42">
        <v>141</v>
      </c>
      <c r="F30" s="42">
        <v>194</v>
      </c>
      <c r="G30" s="40">
        <f t="shared" si="2"/>
        <v>0.35977105478331972</v>
      </c>
      <c r="H30" s="40">
        <f t="shared" si="2"/>
        <v>0.33932951757972202</v>
      </c>
      <c r="I30" s="40">
        <f t="shared" si="2"/>
        <v>0.11529026982829109</v>
      </c>
      <c r="J30" s="40">
        <f t="shared" si="2"/>
        <v>0.15862632869991825</v>
      </c>
    </row>
    <row r="31" spans="1:10" x14ac:dyDescent="0.3">
      <c r="A31" s="4" t="s">
        <v>702</v>
      </c>
      <c r="B31" s="43">
        <v>1333</v>
      </c>
      <c r="C31" s="42">
        <v>494</v>
      </c>
      <c r="D31" s="42">
        <v>441</v>
      </c>
      <c r="E31" s="42">
        <v>110</v>
      </c>
      <c r="F31" s="42">
        <v>246</v>
      </c>
      <c r="G31" s="40">
        <f>C31/$B31*100%</f>
        <v>0.37059264816204052</v>
      </c>
      <c r="H31" s="40">
        <f>D31/$B31*100%</f>
        <v>0.33083270817704424</v>
      </c>
      <c r="I31" s="40">
        <f>E31/$B31*100%</f>
        <v>8.2520630157539382E-2</v>
      </c>
      <c r="J31" s="40">
        <f>F31/$B31*100%</f>
        <v>0.18454613653413354</v>
      </c>
    </row>
  </sheetData>
  <hyperlinks>
    <hyperlink ref="D10" r:id="rId1" xr:uid="{EF93DFE4-A4C1-4261-ABD3-ED96413E9FF5}"/>
  </hyperlinks>
  <pageMargins left="0.7" right="0.7" top="0.75" bottom="0.75" header="0.3" footer="0.3"/>
  <pageSetup paperSize="9" scale="76" orientation="landscape"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1661E-2631-41E8-9F23-F768AE0872CF}">
  <sheetPr>
    <tabColor rgb="FF008080"/>
    <pageSetUpPr fitToPage="1"/>
  </sheetPr>
  <dimension ref="A1:P75"/>
  <sheetViews>
    <sheetView showGridLines="0" zoomScaleNormal="100" workbookViewId="0"/>
  </sheetViews>
  <sheetFormatPr defaultColWidth="8.85546875" defaultRowHeight="13" x14ac:dyDescent="0.3"/>
  <cols>
    <col min="1" max="2" width="8.85546875" style="4"/>
    <col min="3" max="11" width="11.42578125" style="4" customWidth="1"/>
    <col min="12" max="16384" width="8.85546875" style="4"/>
  </cols>
  <sheetData>
    <row r="1" spans="1:11" ht="17.5" x14ac:dyDescent="0.3">
      <c r="A1" s="1" t="s">
        <v>499</v>
      </c>
      <c r="B1" s="2" t="s">
        <v>498</v>
      </c>
      <c r="C1" s="3"/>
      <c r="D1" s="3"/>
      <c r="E1" s="3"/>
      <c r="F1" s="3"/>
      <c r="G1" s="3"/>
      <c r="H1" s="3"/>
      <c r="I1" s="3"/>
      <c r="J1" s="3"/>
      <c r="K1" s="3"/>
    </row>
    <row r="2" spans="1:11" x14ac:dyDescent="0.3">
      <c r="A2" s="5" t="s">
        <v>28</v>
      </c>
      <c r="B2" s="6" t="s">
        <v>703</v>
      </c>
    </row>
    <row r="3" spans="1:11" x14ac:dyDescent="0.3">
      <c r="A3" s="5"/>
      <c r="B3" s="6"/>
    </row>
    <row r="4" spans="1:11" x14ac:dyDescent="0.3">
      <c r="A4" s="4" t="s">
        <v>88</v>
      </c>
    </row>
    <row r="5" spans="1:11" x14ac:dyDescent="0.3">
      <c r="A5" s="4" t="s">
        <v>95</v>
      </c>
    </row>
    <row r="6" spans="1:11" x14ac:dyDescent="0.3">
      <c r="A6" s="4" t="s">
        <v>96</v>
      </c>
    </row>
    <row r="7" spans="1:11" x14ac:dyDescent="0.3">
      <c r="A7" s="4" t="s">
        <v>97</v>
      </c>
    </row>
    <row r="8" spans="1:11" x14ac:dyDescent="0.3">
      <c r="A8" s="4" t="s">
        <v>40</v>
      </c>
    </row>
    <row r="10" spans="1:11" x14ac:dyDescent="0.3">
      <c r="A10" s="4" t="s">
        <v>51</v>
      </c>
      <c r="E10" s="9" t="s">
        <v>89</v>
      </c>
      <c r="F10" s="4" t="s">
        <v>35</v>
      </c>
    </row>
    <row r="11" spans="1:11" x14ac:dyDescent="0.3">
      <c r="A11" s="4" t="s">
        <v>62</v>
      </c>
    </row>
    <row r="12" spans="1:11" x14ac:dyDescent="0.3">
      <c r="A12" s="4" t="s">
        <v>25</v>
      </c>
    </row>
    <row r="14" spans="1:11" x14ac:dyDescent="0.3">
      <c r="A14" s="4" t="s">
        <v>26</v>
      </c>
      <c r="B14" s="10">
        <v>45566</v>
      </c>
    </row>
    <row r="15" spans="1:11" x14ac:dyDescent="0.3">
      <c r="A15" s="4" t="s">
        <v>27</v>
      </c>
      <c r="B15" s="10">
        <v>45658</v>
      </c>
    </row>
    <row r="16" spans="1:11" ht="13.75" customHeight="1" x14ac:dyDescent="0.3"/>
    <row r="17" spans="1:13" ht="42.75" customHeight="1" x14ac:dyDescent="0.3">
      <c r="A17" s="22" t="s">
        <v>482</v>
      </c>
      <c r="B17" s="22" t="s">
        <v>483</v>
      </c>
      <c r="C17" s="26" t="s">
        <v>90</v>
      </c>
      <c r="D17" s="26" t="s">
        <v>91</v>
      </c>
      <c r="E17" s="26" t="s">
        <v>92</v>
      </c>
      <c r="F17" s="51" t="s">
        <v>93</v>
      </c>
      <c r="G17" s="26" t="s">
        <v>94</v>
      </c>
      <c r="H17" s="26" t="s">
        <v>492</v>
      </c>
      <c r="I17" s="26" t="s">
        <v>493</v>
      </c>
      <c r="J17" s="51" t="s">
        <v>494</v>
      </c>
      <c r="K17" s="26" t="s">
        <v>495</v>
      </c>
    </row>
    <row r="18" spans="1:13" ht="14.25" customHeight="1" x14ac:dyDescent="0.3">
      <c r="A18" s="4" t="s">
        <v>16</v>
      </c>
      <c r="B18" s="8">
        <v>2010</v>
      </c>
      <c r="C18" s="43">
        <v>450</v>
      </c>
      <c r="D18" s="42">
        <v>153</v>
      </c>
      <c r="E18" s="42">
        <v>166</v>
      </c>
      <c r="F18" s="42">
        <v>61</v>
      </c>
      <c r="G18" s="42">
        <v>70</v>
      </c>
      <c r="H18" s="40">
        <f>D18/$C$18*100%</f>
        <v>0.34</v>
      </c>
      <c r="I18" s="40">
        <f t="shared" ref="I18:J18" si="0">E18/$C$18*100%</f>
        <v>0.36888888888888888</v>
      </c>
      <c r="J18" s="40">
        <f t="shared" si="0"/>
        <v>0.13555555555555557</v>
      </c>
      <c r="K18" s="40">
        <f>G18/$C$18*100%</f>
        <v>0.15555555555555556</v>
      </c>
    </row>
    <row r="19" spans="1:13" ht="14.25" customHeight="1" x14ac:dyDescent="0.3">
      <c r="A19" s="4" t="s">
        <v>17</v>
      </c>
      <c r="B19" s="8">
        <v>2010</v>
      </c>
      <c r="C19" s="43">
        <v>436</v>
      </c>
      <c r="D19" s="42">
        <v>196</v>
      </c>
      <c r="E19" s="42">
        <v>129</v>
      </c>
      <c r="F19" s="42">
        <v>51</v>
      </c>
      <c r="G19" s="42">
        <v>60</v>
      </c>
      <c r="H19" s="40">
        <f>D19/$C$19*100%</f>
        <v>0.44954128440366975</v>
      </c>
      <c r="I19" s="40">
        <f t="shared" ref="I19:J19" si="1">E19/$C$19*100%</f>
        <v>0.29587155963302753</v>
      </c>
      <c r="J19" s="40">
        <f t="shared" si="1"/>
        <v>0.11697247706422019</v>
      </c>
      <c r="K19" s="40">
        <f>G19/$C$19*100%</f>
        <v>0.13761467889908258</v>
      </c>
    </row>
    <row r="20" spans="1:13" ht="14.25" customHeight="1" x14ac:dyDescent="0.3">
      <c r="A20" s="4" t="s">
        <v>18</v>
      </c>
      <c r="B20" s="8">
        <v>2010</v>
      </c>
      <c r="C20" s="43">
        <v>732</v>
      </c>
      <c r="D20" s="42">
        <v>323</v>
      </c>
      <c r="E20" s="42">
        <v>222</v>
      </c>
      <c r="F20" s="42">
        <v>82</v>
      </c>
      <c r="G20" s="42">
        <v>105</v>
      </c>
      <c r="H20" s="40">
        <f>D20/$C$20*100%</f>
        <v>0.44125683060109289</v>
      </c>
      <c r="I20" s="40">
        <f t="shared" ref="I20:J20" si="2">E20/$C$20*100%</f>
        <v>0.30327868852459017</v>
      </c>
      <c r="J20" s="40">
        <f t="shared" si="2"/>
        <v>0.11202185792349727</v>
      </c>
      <c r="K20" s="40">
        <f>G20/$C$20*100%</f>
        <v>0.14344262295081966</v>
      </c>
    </row>
    <row r="21" spans="1:13" ht="14.25" customHeight="1" x14ac:dyDescent="0.3">
      <c r="A21" s="4" t="s">
        <v>19</v>
      </c>
      <c r="B21" s="8">
        <v>2011</v>
      </c>
      <c r="C21" s="43">
        <v>721</v>
      </c>
      <c r="D21" s="42">
        <v>332</v>
      </c>
      <c r="E21" s="42">
        <v>214</v>
      </c>
      <c r="F21" s="42">
        <v>72</v>
      </c>
      <c r="G21" s="42">
        <v>103</v>
      </c>
      <c r="H21" s="40">
        <f>D21/$C$21*100%</f>
        <v>0.46047156726768379</v>
      </c>
      <c r="I21" s="40">
        <f t="shared" ref="I21:J21" si="3">E21/$C$21*100%</f>
        <v>0.29680998613037446</v>
      </c>
      <c r="J21" s="40">
        <f t="shared" si="3"/>
        <v>9.9861303744798888E-2</v>
      </c>
      <c r="K21" s="40">
        <f>G21/$C$21*100%</f>
        <v>0.14285714285714285</v>
      </c>
    </row>
    <row r="22" spans="1:13" ht="14.25" customHeight="1" x14ac:dyDescent="0.3">
      <c r="A22" s="4" t="s">
        <v>16</v>
      </c>
      <c r="B22" s="8">
        <v>2011</v>
      </c>
      <c r="C22" s="43">
        <v>458</v>
      </c>
      <c r="D22" s="42">
        <v>210</v>
      </c>
      <c r="E22" s="42">
        <v>151</v>
      </c>
      <c r="F22" s="42">
        <v>32</v>
      </c>
      <c r="G22" s="42">
        <v>62</v>
      </c>
      <c r="H22" s="40">
        <f>D22/$C$22*100%</f>
        <v>0.45851528384279477</v>
      </c>
      <c r="I22" s="40">
        <f t="shared" ref="I22:J22" si="4">E22/$C$22*100%</f>
        <v>0.3296943231441048</v>
      </c>
      <c r="J22" s="40">
        <f t="shared" si="4"/>
        <v>6.9868995633187769E-2</v>
      </c>
      <c r="K22" s="40">
        <f>G22/$C$22*100%</f>
        <v>0.13537117903930132</v>
      </c>
    </row>
    <row r="23" spans="1:13" ht="14.25" customHeight="1" x14ac:dyDescent="0.3">
      <c r="A23" s="4" t="s">
        <v>17</v>
      </c>
      <c r="B23" s="8">
        <v>2011</v>
      </c>
      <c r="C23" s="43">
        <v>446</v>
      </c>
      <c r="D23" s="42">
        <v>211</v>
      </c>
      <c r="E23" s="42">
        <v>128</v>
      </c>
      <c r="F23" s="42">
        <v>34</v>
      </c>
      <c r="G23" s="42">
        <v>72</v>
      </c>
      <c r="H23" s="40">
        <f>D23/$C$23*100%</f>
        <v>0.47309417040358742</v>
      </c>
      <c r="I23" s="40">
        <f t="shared" ref="I23:J23" si="5">E23/$C$23*100%</f>
        <v>0.28699551569506726</v>
      </c>
      <c r="J23" s="40">
        <f t="shared" si="5"/>
        <v>7.623318385650224E-2</v>
      </c>
      <c r="K23" s="40">
        <f>G23/$C$23*100%</f>
        <v>0.16143497757847533</v>
      </c>
    </row>
    <row r="24" spans="1:13" ht="14.25" customHeight="1" x14ac:dyDescent="0.3">
      <c r="A24" s="4" t="s">
        <v>18</v>
      </c>
      <c r="B24" s="8">
        <v>2011</v>
      </c>
      <c r="C24" s="43">
        <v>455</v>
      </c>
      <c r="D24" s="42">
        <v>205</v>
      </c>
      <c r="E24" s="42">
        <v>141</v>
      </c>
      <c r="F24" s="42">
        <v>35</v>
      </c>
      <c r="G24" s="42">
        <v>70</v>
      </c>
      <c r="H24" s="40">
        <f>D24/$C$24*100%</f>
        <v>0.45054945054945056</v>
      </c>
      <c r="I24" s="40">
        <f t="shared" ref="I24:J24" si="6">E24/$C$24*100%</f>
        <v>0.3098901098901099</v>
      </c>
      <c r="J24" s="40">
        <f t="shared" si="6"/>
        <v>7.6923076923076927E-2</v>
      </c>
      <c r="K24" s="40">
        <f>G24/$C$24*100%</f>
        <v>0.15384615384615385</v>
      </c>
    </row>
    <row r="25" spans="1:13" ht="14.25" customHeight="1" x14ac:dyDescent="0.3">
      <c r="A25" s="4" t="s">
        <v>19</v>
      </c>
      <c r="B25" s="8">
        <v>2012</v>
      </c>
      <c r="C25" s="43">
        <v>407</v>
      </c>
      <c r="D25" s="42">
        <v>182</v>
      </c>
      <c r="E25" s="42">
        <v>115</v>
      </c>
      <c r="F25" s="42">
        <v>34</v>
      </c>
      <c r="G25" s="42">
        <v>71</v>
      </c>
      <c r="H25" s="40">
        <f>D25/$C$25*100%</f>
        <v>0.44717444717444715</v>
      </c>
      <c r="I25" s="40">
        <f t="shared" ref="I25:J25" si="7">E25/$C$25*100%</f>
        <v>0.28255528255528256</v>
      </c>
      <c r="J25" s="40">
        <f t="shared" si="7"/>
        <v>8.3538083538083535E-2</v>
      </c>
      <c r="K25" s="40">
        <f>G25/$C$25*100%</f>
        <v>0.17444717444717445</v>
      </c>
    </row>
    <row r="26" spans="1:13" ht="14.25" customHeight="1" x14ac:dyDescent="0.3">
      <c r="A26" s="4" t="s">
        <v>16</v>
      </c>
      <c r="B26" s="8">
        <v>2012</v>
      </c>
      <c r="C26" s="43">
        <v>354</v>
      </c>
      <c r="D26" s="42">
        <v>171</v>
      </c>
      <c r="E26" s="42">
        <v>93</v>
      </c>
      <c r="F26" s="42">
        <v>21</v>
      </c>
      <c r="G26" s="42">
        <v>69</v>
      </c>
      <c r="H26" s="40">
        <f>D26/$C$26*100%</f>
        <v>0.48305084745762711</v>
      </c>
      <c r="I26" s="40">
        <f t="shared" ref="I26:J26" si="8">E26/$C$26*100%</f>
        <v>0.26271186440677968</v>
      </c>
      <c r="J26" s="40">
        <f t="shared" si="8"/>
        <v>5.9322033898305086E-2</v>
      </c>
      <c r="K26" s="40">
        <f>G26/$C$26*100%</f>
        <v>0.19491525423728814</v>
      </c>
    </row>
    <row r="27" spans="1:13" ht="14.25" customHeight="1" x14ac:dyDescent="0.3">
      <c r="A27" s="4" t="s">
        <v>17</v>
      </c>
      <c r="B27" s="8">
        <v>2012</v>
      </c>
      <c r="C27" s="43">
        <v>369</v>
      </c>
      <c r="D27" s="42">
        <v>175</v>
      </c>
      <c r="E27" s="42">
        <v>106</v>
      </c>
      <c r="F27" s="42">
        <v>22</v>
      </c>
      <c r="G27" s="42">
        <v>65</v>
      </c>
      <c r="H27" s="40">
        <f>D27/$C$27*100%</f>
        <v>0.4742547425474255</v>
      </c>
      <c r="I27" s="40">
        <f t="shared" ref="I27:J27" si="9">E27/$C$27*100%</f>
        <v>0.2872628726287263</v>
      </c>
      <c r="J27" s="40">
        <f t="shared" si="9"/>
        <v>5.9620596205962058E-2</v>
      </c>
      <c r="K27" s="40">
        <f>G27/$C$27*100%</f>
        <v>0.17615176151761516</v>
      </c>
    </row>
    <row r="28" spans="1:13" ht="14.25" customHeight="1" x14ac:dyDescent="0.3">
      <c r="A28" s="4" t="s">
        <v>18</v>
      </c>
      <c r="B28" s="8">
        <v>2012</v>
      </c>
      <c r="C28" s="43">
        <v>355</v>
      </c>
      <c r="D28" s="42">
        <v>171</v>
      </c>
      <c r="E28" s="42">
        <v>97</v>
      </c>
      <c r="F28" s="42">
        <v>24</v>
      </c>
      <c r="G28" s="42">
        <v>62</v>
      </c>
      <c r="H28" s="40">
        <f>D28/$C$28*100%</f>
        <v>0.48169014084507045</v>
      </c>
      <c r="I28" s="40">
        <f t="shared" ref="I28:J28" si="10">E28/$C$28*100%</f>
        <v>0.27323943661971833</v>
      </c>
      <c r="J28" s="40">
        <f t="shared" si="10"/>
        <v>6.7605633802816895E-2</v>
      </c>
      <c r="K28" s="40">
        <f>G28/$C$28*100%</f>
        <v>0.17464788732394365</v>
      </c>
    </row>
    <row r="29" spans="1:13" ht="14.25" customHeight="1" x14ac:dyDescent="0.3">
      <c r="A29" s="4" t="s">
        <v>19</v>
      </c>
      <c r="B29" s="8">
        <v>2013</v>
      </c>
      <c r="C29" s="43">
        <v>220</v>
      </c>
      <c r="D29" s="42">
        <v>101</v>
      </c>
      <c r="E29" s="42">
        <v>58</v>
      </c>
      <c r="F29" s="42">
        <v>22</v>
      </c>
      <c r="G29" s="42">
        <v>36</v>
      </c>
      <c r="H29" s="40">
        <f>D29/$C$29*100%</f>
        <v>0.45909090909090911</v>
      </c>
      <c r="I29" s="40">
        <f t="shared" ref="I29:J29" si="11">E29/$C$29*100%</f>
        <v>0.26363636363636361</v>
      </c>
      <c r="J29" s="40">
        <f t="shared" si="11"/>
        <v>0.1</v>
      </c>
      <c r="K29" s="40">
        <f>G29/$C$29*100%</f>
        <v>0.16363636363636364</v>
      </c>
    </row>
    <row r="30" spans="1:13" ht="14.25" customHeight="1" x14ac:dyDescent="0.3">
      <c r="A30" s="4" t="s">
        <v>16</v>
      </c>
      <c r="B30" s="8">
        <v>2013</v>
      </c>
      <c r="C30" s="43">
        <v>315</v>
      </c>
      <c r="D30" s="42">
        <v>159</v>
      </c>
      <c r="E30" s="42">
        <v>84</v>
      </c>
      <c r="F30" s="42">
        <v>19</v>
      </c>
      <c r="G30" s="42">
        <v>51</v>
      </c>
      <c r="H30" s="40">
        <f>D30/$C$30*100%</f>
        <v>0.50476190476190474</v>
      </c>
      <c r="I30" s="40">
        <f t="shared" ref="I30:J30" si="12">E30/$C$30*100%</f>
        <v>0.26666666666666666</v>
      </c>
      <c r="J30" s="40">
        <f t="shared" si="12"/>
        <v>6.0317460317460318E-2</v>
      </c>
      <c r="K30" s="40">
        <f>G30/$C$30*100%</f>
        <v>0.16190476190476191</v>
      </c>
      <c r="M30" s="24"/>
    </row>
    <row r="31" spans="1:13" ht="14.25" customHeight="1" x14ac:dyDescent="0.3">
      <c r="A31" s="4" t="s">
        <v>17</v>
      </c>
      <c r="B31" s="8">
        <v>2013</v>
      </c>
      <c r="C31" s="43">
        <v>521</v>
      </c>
      <c r="D31" s="42">
        <v>240</v>
      </c>
      <c r="E31" s="42">
        <v>132</v>
      </c>
      <c r="F31" s="42">
        <v>42</v>
      </c>
      <c r="G31" s="42">
        <v>105</v>
      </c>
      <c r="H31" s="40">
        <f>D31/$C$31*100%</f>
        <v>0.46065259117082535</v>
      </c>
      <c r="I31" s="40">
        <f t="shared" ref="I31:J31" si="13">E31/$C$31*100%</f>
        <v>0.25335892514395392</v>
      </c>
      <c r="J31" s="40">
        <f t="shared" si="13"/>
        <v>8.0614203454894437E-2</v>
      </c>
      <c r="K31" s="40">
        <f>G31/$C$31*100%</f>
        <v>0.20153550863723607</v>
      </c>
      <c r="M31" s="24"/>
    </row>
    <row r="32" spans="1:13" ht="14.25" customHeight="1" x14ac:dyDescent="0.3">
      <c r="A32" s="4" t="s">
        <v>18</v>
      </c>
      <c r="B32" s="8">
        <v>2013</v>
      </c>
      <c r="C32" s="43">
        <v>392</v>
      </c>
      <c r="D32" s="42">
        <v>173</v>
      </c>
      <c r="E32" s="42">
        <v>95</v>
      </c>
      <c r="F32" s="42">
        <v>37</v>
      </c>
      <c r="G32" s="42">
        <v>83</v>
      </c>
      <c r="H32" s="40">
        <f>D32/$C$32*100%</f>
        <v>0.44132653061224492</v>
      </c>
      <c r="I32" s="40">
        <f t="shared" ref="I32:J32" si="14">E32/$C$32*100%</f>
        <v>0.2423469387755102</v>
      </c>
      <c r="J32" s="40">
        <f t="shared" si="14"/>
        <v>9.438775510204081E-2</v>
      </c>
      <c r="K32" s="40">
        <f>G32/$C$32*100%</f>
        <v>0.21173469387755103</v>
      </c>
      <c r="M32" s="24"/>
    </row>
    <row r="33" spans="1:16" ht="14.25" customHeight="1" x14ac:dyDescent="0.3">
      <c r="A33" s="4" t="s">
        <v>19</v>
      </c>
      <c r="B33" s="8">
        <v>2014</v>
      </c>
      <c r="C33" s="43">
        <v>401</v>
      </c>
      <c r="D33" s="42">
        <v>198</v>
      </c>
      <c r="E33" s="42">
        <v>105</v>
      </c>
      <c r="F33" s="42">
        <v>44</v>
      </c>
      <c r="G33" s="42">
        <v>53</v>
      </c>
      <c r="H33" s="40">
        <f>D33/$C$33*100%</f>
        <v>0.49376558603491272</v>
      </c>
      <c r="I33" s="40">
        <f t="shared" ref="I33:J33" si="15">E33/$C$33*100%</f>
        <v>0.26184538653366585</v>
      </c>
      <c r="J33" s="40">
        <f t="shared" si="15"/>
        <v>0.10972568578553615</v>
      </c>
      <c r="K33" s="40">
        <f>G33/$C$33*100%</f>
        <v>0.13216957605985039</v>
      </c>
      <c r="M33" s="24"/>
    </row>
    <row r="34" spans="1:16" ht="14.25" customHeight="1" x14ac:dyDescent="0.3">
      <c r="A34" s="4" t="s">
        <v>16</v>
      </c>
      <c r="B34" s="8">
        <v>2014</v>
      </c>
      <c r="C34" s="43">
        <v>281</v>
      </c>
      <c r="D34" s="42">
        <v>137</v>
      </c>
      <c r="E34" s="42">
        <v>76</v>
      </c>
      <c r="F34" s="42">
        <v>19</v>
      </c>
      <c r="G34" s="42">
        <v>48</v>
      </c>
      <c r="H34" s="40">
        <f>D34/$C$34*100%</f>
        <v>0.48754448398576511</v>
      </c>
      <c r="I34" s="40">
        <f t="shared" ref="I34:J34" si="16">E34/$C$34*100%</f>
        <v>0.27046263345195731</v>
      </c>
      <c r="J34" s="40">
        <f t="shared" si="16"/>
        <v>6.7615658362989328E-2</v>
      </c>
      <c r="K34" s="40">
        <f>G34/$C$34*100%</f>
        <v>0.1708185053380783</v>
      </c>
      <c r="M34" s="24"/>
    </row>
    <row r="35" spans="1:16" ht="14.25" customHeight="1" x14ac:dyDescent="0.3">
      <c r="A35" s="4" t="s">
        <v>17</v>
      </c>
      <c r="B35" s="8">
        <v>2014</v>
      </c>
      <c r="C35" s="43">
        <v>254</v>
      </c>
      <c r="D35" s="42">
        <v>108</v>
      </c>
      <c r="E35" s="42">
        <v>67</v>
      </c>
      <c r="F35" s="42">
        <v>22</v>
      </c>
      <c r="G35" s="42">
        <v>57</v>
      </c>
      <c r="H35" s="40">
        <f>D35/$C$35*100%</f>
        <v>0.42519685039370081</v>
      </c>
      <c r="I35" s="40">
        <f t="shared" ref="I35:J35" si="17">E35/$C$35*100%</f>
        <v>0.26377952755905509</v>
      </c>
      <c r="J35" s="40">
        <f t="shared" si="17"/>
        <v>8.6614173228346455E-2</v>
      </c>
      <c r="K35" s="40">
        <f>G35/$C$35*100%</f>
        <v>0.22440944881889763</v>
      </c>
      <c r="M35" s="24"/>
    </row>
    <row r="36" spans="1:16" ht="14.25" customHeight="1" x14ac:dyDescent="0.3">
      <c r="A36" s="4" t="s">
        <v>18</v>
      </c>
      <c r="B36" s="8">
        <v>2014</v>
      </c>
      <c r="C36" s="43">
        <v>263</v>
      </c>
      <c r="D36" s="42">
        <v>114</v>
      </c>
      <c r="E36" s="42">
        <v>78</v>
      </c>
      <c r="F36" s="42">
        <v>27</v>
      </c>
      <c r="G36" s="42">
        <v>43</v>
      </c>
      <c r="H36" s="40">
        <f>D36/$C$36*100%</f>
        <v>0.43346007604562736</v>
      </c>
      <c r="I36" s="40">
        <f t="shared" ref="I36:J36" si="18">E36/$C$36*100%</f>
        <v>0.29657794676806082</v>
      </c>
      <c r="J36" s="40">
        <f t="shared" si="18"/>
        <v>0.10266159695817491</v>
      </c>
      <c r="K36" s="40">
        <f>G36/$C$36*100%</f>
        <v>0.1634980988593156</v>
      </c>
      <c r="M36" s="24"/>
    </row>
    <row r="37" spans="1:16" ht="14.25" customHeight="1" x14ac:dyDescent="0.3">
      <c r="A37" s="4" t="s">
        <v>19</v>
      </c>
      <c r="B37" s="8">
        <v>2015</v>
      </c>
      <c r="C37" s="43">
        <v>340</v>
      </c>
      <c r="D37" s="42">
        <v>178</v>
      </c>
      <c r="E37" s="42">
        <v>99</v>
      </c>
      <c r="F37" s="42">
        <v>27</v>
      </c>
      <c r="G37" s="42">
        <v>35</v>
      </c>
      <c r="H37" s="40">
        <f>D37/$C$37*100%</f>
        <v>0.52352941176470591</v>
      </c>
      <c r="I37" s="40">
        <f t="shared" ref="I37:J37" si="19">E37/$C$37*100%</f>
        <v>0.29117647058823531</v>
      </c>
      <c r="J37" s="40">
        <f t="shared" si="19"/>
        <v>7.9411764705882348E-2</v>
      </c>
      <c r="K37" s="40">
        <f>G37/$C$37*100%</f>
        <v>0.10294117647058823</v>
      </c>
      <c r="M37" s="24"/>
    </row>
    <row r="38" spans="1:16" ht="14.25" customHeight="1" x14ac:dyDescent="0.3">
      <c r="A38" s="4" t="s">
        <v>16</v>
      </c>
      <c r="B38" s="8">
        <v>2015</v>
      </c>
      <c r="C38" s="43">
        <v>323</v>
      </c>
      <c r="D38" s="42">
        <v>161</v>
      </c>
      <c r="E38" s="42">
        <v>79</v>
      </c>
      <c r="F38" s="42">
        <v>20</v>
      </c>
      <c r="G38" s="42">
        <v>60</v>
      </c>
      <c r="H38" s="40">
        <f>D38/$C$38*100%</f>
        <v>0.49845201238390091</v>
      </c>
      <c r="I38" s="40">
        <f t="shared" ref="I38:J38" si="20">E38/$C$38*100%</f>
        <v>0.24458204334365324</v>
      </c>
      <c r="J38" s="40">
        <f t="shared" si="20"/>
        <v>6.1919504643962849E-2</v>
      </c>
      <c r="K38" s="40">
        <f>G38/$C$38*100%</f>
        <v>0.18575851393188855</v>
      </c>
      <c r="M38" s="24"/>
      <c r="P38" s="24"/>
    </row>
    <row r="39" spans="1:16" ht="14.25" customHeight="1" x14ac:dyDescent="0.3">
      <c r="A39" s="4" t="s">
        <v>17</v>
      </c>
      <c r="B39" s="8">
        <v>2015</v>
      </c>
      <c r="C39" s="43">
        <v>468</v>
      </c>
      <c r="D39" s="42">
        <v>210</v>
      </c>
      <c r="E39" s="42">
        <v>127</v>
      </c>
      <c r="F39" s="42">
        <v>53</v>
      </c>
      <c r="G39" s="42">
        <v>77</v>
      </c>
      <c r="H39" s="40">
        <f>D39/$C$39*100%</f>
        <v>0.44871794871794873</v>
      </c>
      <c r="I39" s="40">
        <f t="shared" ref="I39:J39" si="21">E39/$C$39*100%</f>
        <v>0.27136752136752135</v>
      </c>
      <c r="J39" s="40">
        <f t="shared" si="21"/>
        <v>0.11324786324786325</v>
      </c>
      <c r="K39" s="40">
        <f>G39/$C$39*100%</f>
        <v>0.16452991452991453</v>
      </c>
      <c r="M39" s="24"/>
      <c r="P39" s="24"/>
    </row>
    <row r="40" spans="1:16" ht="14.25" customHeight="1" x14ac:dyDescent="0.3">
      <c r="A40" s="4" t="s">
        <v>18</v>
      </c>
      <c r="B40" s="8">
        <v>2015</v>
      </c>
      <c r="C40" s="43">
        <v>351</v>
      </c>
      <c r="D40" s="42">
        <v>148</v>
      </c>
      <c r="E40" s="42">
        <v>111</v>
      </c>
      <c r="F40" s="42">
        <v>31</v>
      </c>
      <c r="G40" s="42">
        <v>58</v>
      </c>
      <c r="H40" s="40">
        <f>D40/$C$40*100%</f>
        <v>0.42165242165242167</v>
      </c>
      <c r="I40" s="40">
        <f>E40/$C$40*100%</f>
        <v>0.31623931623931623</v>
      </c>
      <c r="J40" s="40">
        <f>F40/$C$40*100%</f>
        <v>8.8319088319088315E-2</v>
      </c>
      <c r="K40" s="40">
        <f>G40/$C$40*100%</f>
        <v>0.16524216524216523</v>
      </c>
      <c r="M40" s="24"/>
      <c r="P40" s="24"/>
    </row>
    <row r="41" spans="1:16" x14ac:dyDescent="0.3">
      <c r="A41" s="4" t="s">
        <v>19</v>
      </c>
      <c r="B41" s="8">
        <v>2016</v>
      </c>
      <c r="C41" s="43">
        <v>517</v>
      </c>
      <c r="D41" s="42">
        <v>253</v>
      </c>
      <c r="E41" s="42">
        <v>131</v>
      </c>
      <c r="F41" s="42">
        <v>46</v>
      </c>
      <c r="G41" s="42">
        <v>84</v>
      </c>
      <c r="H41" s="40">
        <f>D41/$C$41*100%</f>
        <v>0.48936170212765956</v>
      </c>
      <c r="I41" s="40">
        <f>E41/$C$41*100%</f>
        <v>0.25338491295938104</v>
      </c>
      <c r="J41" s="40">
        <f>F41/$C$41*100%</f>
        <v>8.8974854932301742E-2</v>
      </c>
      <c r="K41" s="40">
        <f>G41/$C$41*100%</f>
        <v>0.16247582205029013</v>
      </c>
    </row>
    <row r="42" spans="1:16" x14ac:dyDescent="0.3">
      <c r="A42" s="4" t="s">
        <v>16</v>
      </c>
      <c r="B42" s="8">
        <v>2016</v>
      </c>
      <c r="C42" s="43">
        <v>331</v>
      </c>
      <c r="D42" s="42">
        <v>161</v>
      </c>
      <c r="E42" s="42">
        <v>86</v>
      </c>
      <c r="F42" s="42">
        <v>33</v>
      </c>
      <c r="G42" s="42">
        <v>47</v>
      </c>
      <c r="H42" s="40">
        <f>D42/$C42*100%</f>
        <v>0.48640483383685801</v>
      </c>
      <c r="I42" s="40">
        <f t="shared" ref="I42:K49" si="22">E42/$C42*100%</f>
        <v>0.25981873111782477</v>
      </c>
      <c r="J42" s="40">
        <f t="shared" si="22"/>
        <v>9.9697885196374625E-2</v>
      </c>
      <c r="K42" s="40">
        <f t="shared" si="22"/>
        <v>0.1419939577039275</v>
      </c>
    </row>
    <row r="43" spans="1:16" x14ac:dyDescent="0.3">
      <c r="A43" s="4" t="s">
        <v>17</v>
      </c>
      <c r="B43" s="8">
        <v>2016</v>
      </c>
      <c r="C43" s="43">
        <v>349</v>
      </c>
      <c r="D43" s="42">
        <v>174</v>
      </c>
      <c r="E43" s="42">
        <v>87</v>
      </c>
      <c r="F43" s="42">
        <v>28</v>
      </c>
      <c r="G43" s="42">
        <v>57</v>
      </c>
      <c r="H43" s="40">
        <f t="shared" ref="H43:K58" si="23">D43/$C43*100%</f>
        <v>0.49856733524355301</v>
      </c>
      <c r="I43" s="40">
        <f t="shared" si="22"/>
        <v>0.24928366762177651</v>
      </c>
      <c r="J43" s="40">
        <f t="shared" si="22"/>
        <v>8.0229226361031525E-2</v>
      </c>
      <c r="K43" s="40">
        <f t="shared" si="22"/>
        <v>0.16332378223495703</v>
      </c>
    </row>
    <row r="44" spans="1:16" x14ac:dyDescent="0.3">
      <c r="A44" s="4" t="s">
        <v>18</v>
      </c>
      <c r="B44" s="8">
        <v>2016</v>
      </c>
      <c r="C44" s="43">
        <v>430</v>
      </c>
      <c r="D44" s="42">
        <v>212</v>
      </c>
      <c r="E44" s="42">
        <v>96</v>
      </c>
      <c r="F44" s="42">
        <v>30</v>
      </c>
      <c r="G44" s="42">
        <v>90</v>
      </c>
      <c r="H44" s="40">
        <f t="shared" si="23"/>
        <v>0.49302325581395351</v>
      </c>
      <c r="I44" s="40">
        <f t="shared" si="22"/>
        <v>0.22325581395348837</v>
      </c>
      <c r="J44" s="40">
        <f t="shared" si="22"/>
        <v>6.9767441860465115E-2</v>
      </c>
      <c r="K44" s="40">
        <f t="shared" si="22"/>
        <v>0.20930232558139536</v>
      </c>
    </row>
    <row r="45" spans="1:16" x14ac:dyDescent="0.3">
      <c r="A45" s="4" t="s">
        <v>19</v>
      </c>
      <c r="B45" s="8">
        <v>2017</v>
      </c>
      <c r="C45" s="43">
        <v>396</v>
      </c>
      <c r="D45" s="42">
        <v>178</v>
      </c>
      <c r="E45" s="42">
        <v>113</v>
      </c>
      <c r="F45" s="42">
        <v>50</v>
      </c>
      <c r="G45" s="42">
        <v>47</v>
      </c>
      <c r="H45" s="40">
        <f t="shared" si="23"/>
        <v>0.4494949494949495</v>
      </c>
      <c r="I45" s="40">
        <f t="shared" si="22"/>
        <v>0.28535353535353536</v>
      </c>
      <c r="J45" s="40">
        <f t="shared" si="22"/>
        <v>0.12626262626262627</v>
      </c>
      <c r="K45" s="40">
        <f t="shared" si="22"/>
        <v>0.11868686868686869</v>
      </c>
    </row>
    <row r="46" spans="1:16" x14ac:dyDescent="0.3">
      <c r="A46" s="4" t="s">
        <v>16</v>
      </c>
      <c r="B46" s="8">
        <v>2017</v>
      </c>
      <c r="C46" s="43">
        <v>276</v>
      </c>
      <c r="D46" s="42">
        <v>142</v>
      </c>
      <c r="E46" s="42">
        <v>71</v>
      </c>
      <c r="F46" s="42">
        <v>36</v>
      </c>
      <c r="G46" s="42">
        <v>26</v>
      </c>
      <c r="H46" s="40">
        <f t="shared" si="23"/>
        <v>0.51449275362318836</v>
      </c>
      <c r="I46" s="40">
        <f t="shared" si="22"/>
        <v>0.25724637681159418</v>
      </c>
      <c r="J46" s="40">
        <f t="shared" si="22"/>
        <v>0.13043478260869565</v>
      </c>
      <c r="K46" s="40">
        <f t="shared" si="22"/>
        <v>9.420289855072464E-2</v>
      </c>
    </row>
    <row r="47" spans="1:16" x14ac:dyDescent="0.3">
      <c r="A47" s="4" t="s">
        <v>17</v>
      </c>
      <c r="B47" s="8">
        <v>2017</v>
      </c>
      <c r="C47" s="43">
        <v>248</v>
      </c>
      <c r="D47" s="42">
        <v>119</v>
      </c>
      <c r="E47" s="42">
        <v>56</v>
      </c>
      <c r="F47" s="42">
        <v>46</v>
      </c>
      <c r="G47" s="42">
        <v>23</v>
      </c>
      <c r="H47" s="40">
        <f t="shared" si="23"/>
        <v>0.47983870967741937</v>
      </c>
      <c r="I47" s="40">
        <f t="shared" si="22"/>
        <v>0.22580645161290322</v>
      </c>
      <c r="J47" s="40">
        <f t="shared" si="22"/>
        <v>0.18548387096774194</v>
      </c>
      <c r="K47" s="40">
        <f t="shared" si="22"/>
        <v>9.2741935483870969E-2</v>
      </c>
    </row>
    <row r="48" spans="1:16" x14ac:dyDescent="0.3">
      <c r="A48" s="4" t="s">
        <v>18</v>
      </c>
      <c r="B48" s="8">
        <v>2017</v>
      </c>
      <c r="C48" s="43">
        <v>294</v>
      </c>
      <c r="D48" s="42">
        <v>156</v>
      </c>
      <c r="E48" s="42">
        <v>74</v>
      </c>
      <c r="F48" s="42">
        <v>38</v>
      </c>
      <c r="G48" s="42">
        <v>24</v>
      </c>
      <c r="H48" s="40">
        <f t="shared" si="23"/>
        <v>0.53061224489795922</v>
      </c>
      <c r="I48" s="40">
        <f t="shared" si="22"/>
        <v>0.25170068027210885</v>
      </c>
      <c r="J48" s="40">
        <f t="shared" si="22"/>
        <v>0.12925170068027211</v>
      </c>
      <c r="K48" s="40">
        <f t="shared" si="22"/>
        <v>8.1632653061224483E-2</v>
      </c>
    </row>
    <row r="49" spans="1:11" x14ac:dyDescent="0.3">
      <c r="A49" s="4" t="s">
        <v>19</v>
      </c>
      <c r="B49" s="8">
        <v>2018</v>
      </c>
      <c r="C49" s="43">
        <v>275</v>
      </c>
      <c r="D49" s="42">
        <v>156</v>
      </c>
      <c r="E49" s="42">
        <v>61</v>
      </c>
      <c r="F49" s="42">
        <v>34</v>
      </c>
      <c r="G49" s="42">
        <v>21</v>
      </c>
      <c r="H49" s="40">
        <f t="shared" si="23"/>
        <v>0.56727272727272726</v>
      </c>
      <c r="I49" s="40">
        <f t="shared" si="22"/>
        <v>0.22181818181818183</v>
      </c>
      <c r="J49" s="40">
        <f t="shared" si="22"/>
        <v>0.12363636363636364</v>
      </c>
      <c r="K49" s="40">
        <f t="shared" si="22"/>
        <v>7.636363636363637E-2</v>
      </c>
    </row>
    <row r="50" spans="1:11" x14ac:dyDescent="0.3">
      <c r="A50" s="4" t="s">
        <v>16</v>
      </c>
      <c r="B50" s="8">
        <v>2018</v>
      </c>
      <c r="C50" s="43">
        <v>332</v>
      </c>
      <c r="D50" s="42">
        <v>144</v>
      </c>
      <c r="E50" s="42">
        <v>97</v>
      </c>
      <c r="F50" s="42">
        <v>48</v>
      </c>
      <c r="G50" s="42">
        <v>37</v>
      </c>
      <c r="H50" s="40">
        <f t="shared" si="23"/>
        <v>0.43373493975903615</v>
      </c>
      <c r="I50" s="40">
        <f t="shared" si="23"/>
        <v>0.29216867469879521</v>
      </c>
      <c r="J50" s="40">
        <f t="shared" si="23"/>
        <v>0.14457831325301204</v>
      </c>
      <c r="K50" s="40">
        <f t="shared" si="23"/>
        <v>0.11144578313253012</v>
      </c>
    </row>
    <row r="51" spans="1:11" x14ac:dyDescent="0.3">
      <c r="A51" s="4" t="s">
        <v>17</v>
      </c>
      <c r="B51" s="8">
        <v>2018</v>
      </c>
      <c r="C51" s="43">
        <v>337</v>
      </c>
      <c r="D51" s="42">
        <v>137</v>
      </c>
      <c r="E51" s="42">
        <v>102</v>
      </c>
      <c r="F51" s="42">
        <v>45</v>
      </c>
      <c r="G51" s="42">
        <v>46</v>
      </c>
      <c r="H51" s="40">
        <f t="shared" si="23"/>
        <v>0.40652818991097922</v>
      </c>
      <c r="I51" s="40">
        <f t="shared" si="23"/>
        <v>0.30267062314540061</v>
      </c>
      <c r="J51" s="40">
        <f t="shared" si="23"/>
        <v>0.13353115727002968</v>
      </c>
      <c r="K51" s="40">
        <f t="shared" si="23"/>
        <v>0.13649851632047477</v>
      </c>
    </row>
    <row r="52" spans="1:11" x14ac:dyDescent="0.3">
      <c r="A52" s="4" t="s">
        <v>18</v>
      </c>
      <c r="B52" s="8">
        <v>2018</v>
      </c>
      <c r="C52" s="43">
        <v>317</v>
      </c>
      <c r="D52" s="42">
        <v>141</v>
      </c>
      <c r="E52" s="42">
        <v>100</v>
      </c>
      <c r="F52" s="42">
        <v>28</v>
      </c>
      <c r="G52" s="42">
        <v>40</v>
      </c>
      <c r="H52" s="40">
        <f t="shared" si="23"/>
        <v>0.44479495268138802</v>
      </c>
      <c r="I52" s="40">
        <f t="shared" si="23"/>
        <v>0.31545741324921134</v>
      </c>
      <c r="J52" s="40">
        <f t="shared" si="23"/>
        <v>8.8328075709779186E-2</v>
      </c>
      <c r="K52" s="40">
        <f t="shared" si="23"/>
        <v>0.12618296529968454</v>
      </c>
    </row>
    <row r="53" spans="1:11" x14ac:dyDescent="0.3">
      <c r="A53" s="4" t="s">
        <v>19</v>
      </c>
      <c r="B53" s="8">
        <v>2019</v>
      </c>
      <c r="C53" s="43">
        <v>309</v>
      </c>
      <c r="D53" s="42">
        <v>133</v>
      </c>
      <c r="E53" s="42">
        <v>92</v>
      </c>
      <c r="F53" s="42">
        <v>33</v>
      </c>
      <c r="G53" s="42">
        <v>41</v>
      </c>
      <c r="H53" s="40">
        <f t="shared" si="23"/>
        <v>0.43042071197411003</v>
      </c>
      <c r="I53" s="40">
        <f t="shared" si="23"/>
        <v>0.29773462783171523</v>
      </c>
      <c r="J53" s="40">
        <f t="shared" si="23"/>
        <v>0.10679611650485436</v>
      </c>
      <c r="K53" s="40">
        <f t="shared" si="23"/>
        <v>0.13268608414239483</v>
      </c>
    </row>
    <row r="54" spans="1:11" x14ac:dyDescent="0.3">
      <c r="A54" s="4" t="s">
        <v>16</v>
      </c>
      <c r="B54" s="8">
        <v>2019</v>
      </c>
      <c r="C54" s="43">
        <v>270</v>
      </c>
      <c r="D54" s="42">
        <v>106</v>
      </c>
      <c r="E54" s="42">
        <v>96</v>
      </c>
      <c r="F54" s="42">
        <v>20</v>
      </c>
      <c r="G54" s="42">
        <v>45</v>
      </c>
      <c r="H54" s="40">
        <f t="shared" si="23"/>
        <v>0.3925925925925926</v>
      </c>
      <c r="I54" s="40">
        <f t="shared" si="23"/>
        <v>0.35555555555555557</v>
      </c>
      <c r="J54" s="40">
        <f t="shared" si="23"/>
        <v>7.407407407407407E-2</v>
      </c>
      <c r="K54" s="40">
        <f t="shared" si="23"/>
        <v>0.16666666666666666</v>
      </c>
    </row>
    <row r="55" spans="1:11" x14ac:dyDescent="0.3">
      <c r="A55" s="4" t="s">
        <v>17</v>
      </c>
      <c r="B55" s="8">
        <v>2019</v>
      </c>
      <c r="C55" s="43">
        <v>300</v>
      </c>
      <c r="D55" s="42">
        <v>119</v>
      </c>
      <c r="E55" s="42">
        <v>101</v>
      </c>
      <c r="F55" s="42">
        <v>15</v>
      </c>
      <c r="G55" s="42">
        <v>60</v>
      </c>
      <c r="H55" s="40">
        <f t="shared" si="23"/>
        <v>0.39666666666666667</v>
      </c>
      <c r="I55" s="40">
        <f t="shared" si="23"/>
        <v>0.33666666666666667</v>
      </c>
      <c r="J55" s="40">
        <f t="shared" si="23"/>
        <v>0.05</v>
      </c>
      <c r="K55" s="40">
        <f t="shared" si="23"/>
        <v>0.2</v>
      </c>
    </row>
    <row r="56" spans="1:11" x14ac:dyDescent="0.3">
      <c r="A56" s="4" t="s">
        <v>18</v>
      </c>
      <c r="B56" s="8">
        <v>2019</v>
      </c>
      <c r="C56" s="43">
        <v>401</v>
      </c>
      <c r="D56" s="42">
        <v>173</v>
      </c>
      <c r="E56" s="42">
        <v>126</v>
      </c>
      <c r="F56" s="42">
        <v>26</v>
      </c>
      <c r="G56" s="42">
        <v>64</v>
      </c>
      <c r="H56" s="40">
        <f t="shared" si="23"/>
        <v>0.4314214463840399</v>
      </c>
      <c r="I56" s="40">
        <f t="shared" si="23"/>
        <v>0.31421446384039903</v>
      </c>
      <c r="J56" s="40">
        <f t="shared" si="23"/>
        <v>6.4837905236907731E-2</v>
      </c>
      <c r="K56" s="40">
        <f t="shared" si="23"/>
        <v>0.15960099750623441</v>
      </c>
    </row>
    <row r="57" spans="1:11" x14ac:dyDescent="0.3">
      <c r="A57" s="4" t="s">
        <v>19</v>
      </c>
      <c r="B57" s="8">
        <v>2020</v>
      </c>
      <c r="C57" s="43">
        <v>554</v>
      </c>
      <c r="D57" s="42">
        <v>258</v>
      </c>
      <c r="E57" s="42">
        <v>174</v>
      </c>
      <c r="F57" s="42">
        <v>26</v>
      </c>
      <c r="G57" s="42">
        <v>78</v>
      </c>
      <c r="H57" s="40">
        <f t="shared" si="23"/>
        <v>0.46570397111913359</v>
      </c>
      <c r="I57" s="40">
        <f t="shared" si="23"/>
        <v>0.3140794223826715</v>
      </c>
      <c r="J57" s="40">
        <f t="shared" si="23"/>
        <v>4.6931407942238268E-2</v>
      </c>
      <c r="K57" s="40">
        <f t="shared" si="23"/>
        <v>0.1407942238267148</v>
      </c>
    </row>
    <row r="58" spans="1:11" x14ac:dyDescent="0.3">
      <c r="A58" s="4" t="s">
        <v>16</v>
      </c>
      <c r="B58" s="8">
        <v>2020</v>
      </c>
      <c r="C58" s="43">
        <v>269</v>
      </c>
      <c r="D58" s="42">
        <v>103</v>
      </c>
      <c r="E58" s="42">
        <v>98</v>
      </c>
      <c r="F58" s="42">
        <v>17</v>
      </c>
      <c r="G58" s="42">
        <v>44</v>
      </c>
      <c r="H58" s="40">
        <f t="shared" si="23"/>
        <v>0.38289962825278812</v>
      </c>
      <c r="I58" s="40">
        <f t="shared" si="23"/>
        <v>0.36431226765799257</v>
      </c>
      <c r="J58" s="40">
        <f t="shared" si="23"/>
        <v>6.3197026022304828E-2</v>
      </c>
      <c r="K58" s="40">
        <f t="shared" si="23"/>
        <v>0.16356877323420074</v>
      </c>
    </row>
    <row r="59" spans="1:11" x14ac:dyDescent="0.3">
      <c r="A59" s="4" t="s">
        <v>17</v>
      </c>
      <c r="B59" s="8">
        <v>2020</v>
      </c>
      <c r="C59" s="43">
        <v>420</v>
      </c>
      <c r="D59" s="42">
        <v>175</v>
      </c>
      <c r="E59" s="42">
        <v>157</v>
      </c>
      <c r="F59" s="42">
        <v>26</v>
      </c>
      <c r="G59" s="42">
        <v>56</v>
      </c>
      <c r="H59" s="40">
        <f t="shared" ref="H59:K74" si="24">D59/$C59*100%</f>
        <v>0.41666666666666669</v>
      </c>
      <c r="I59" s="40">
        <f t="shared" si="24"/>
        <v>0.37380952380952381</v>
      </c>
      <c r="J59" s="40">
        <f t="shared" si="24"/>
        <v>6.1904761904761907E-2</v>
      </c>
      <c r="K59" s="40">
        <f t="shared" si="24"/>
        <v>0.13333333333333333</v>
      </c>
    </row>
    <row r="60" spans="1:11" x14ac:dyDescent="0.3">
      <c r="A60" s="4" t="s">
        <v>18</v>
      </c>
      <c r="B60" s="8">
        <v>2020</v>
      </c>
      <c r="C60" s="43">
        <v>393</v>
      </c>
      <c r="D60" s="42">
        <v>150</v>
      </c>
      <c r="E60" s="42">
        <v>137</v>
      </c>
      <c r="F60" s="42">
        <v>25</v>
      </c>
      <c r="G60" s="42">
        <v>66</v>
      </c>
      <c r="H60" s="40">
        <f t="shared" si="24"/>
        <v>0.38167938931297712</v>
      </c>
      <c r="I60" s="40">
        <f t="shared" si="24"/>
        <v>0.34860050890585242</v>
      </c>
      <c r="J60" s="40">
        <f t="shared" si="24"/>
        <v>6.3613231552162849E-2</v>
      </c>
      <c r="K60" s="40">
        <f t="shared" si="24"/>
        <v>0.16793893129770993</v>
      </c>
    </row>
    <row r="61" spans="1:11" x14ac:dyDescent="0.3">
      <c r="A61" s="4" t="s">
        <v>19</v>
      </c>
      <c r="B61" s="8">
        <v>2021</v>
      </c>
      <c r="C61" s="43">
        <v>242</v>
      </c>
      <c r="D61" s="42">
        <v>84</v>
      </c>
      <c r="E61" s="42">
        <v>90</v>
      </c>
      <c r="F61" s="42">
        <v>25</v>
      </c>
      <c r="G61" s="42">
        <v>39</v>
      </c>
      <c r="H61" s="40">
        <f t="shared" si="24"/>
        <v>0.34710743801652894</v>
      </c>
      <c r="I61" s="40">
        <f t="shared" si="24"/>
        <v>0.37190082644628097</v>
      </c>
      <c r="J61" s="40">
        <f t="shared" si="24"/>
        <v>0.10330578512396695</v>
      </c>
      <c r="K61" s="40">
        <f t="shared" si="24"/>
        <v>0.16115702479338842</v>
      </c>
    </row>
    <row r="62" spans="1:11" x14ac:dyDescent="0.3">
      <c r="A62" s="4" t="s">
        <v>16</v>
      </c>
      <c r="B62" s="8">
        <v>2021</v>
      </c>
      <c r="C62" s="43">
        <v>234</v>
      </c>
      <c r="D62" s="42">
        <v>80</v>
      </c>
      <c r="E62" s="42">
        <v>82</v>
      </c>
      <c r="F62" s="42">
        <v>33</v>
      </c>
      <c r="G62" s="42">
        <v>35</v>
      </c>
      <c r="H62" s="40">
        <f t="shared" si="24"/>
        <v>0.34188034188034189</v>
      </c>
      <c r="I62" s="40">
        <f t="shared" si="24"/>
        <v>0.3504273504273504</v>
      </c>
      <c r="J62" s="40">
        <f t="shared" si="24"/>
        <v>0.14102564102564102</v>
      </c>
      <c r="K62" s="40">
        <f t="shared" si="24"/>
        <v>0.14957264957264957</v>
      </c>
    </row>
    <row r="63" spans="1:11" x14ac:dyDescent="0.3">
      <c r="A63" s="4" t="s">
        <v>17</v>
      </c>
      <c r="B63" s="8">
        <v>2021</v>
      </c>
      <c r="C63" s="43">
        <v>299</v>
      </c>
      <c r="D63" s="42">
        <v>122</v>
      </c>
      <c r="E63" s="42">
        <v>99</v>
      </c>
      <c r="F63" s="42">
        <v>21</v>
      </c>
      <c r="G63" s="42">
        <v>53</v>
      </c>
      <c r="H63" s="40">
        <f t="shared" si="24"/>
        <v>0.40802675585284282</v>
      </c>
      <c r="I63" s="40">
        <f t="shared" si="24"/>
        <v>0.33110367892976589</v>
      </c>
      <c r="J63" s="40">
        <f t="shared" si="24"/>
        <v>7.0234113712374577E-2</v>
      </c>
      <c r="K63" s="40">
        <f t="shared" si="24"/>
        <v>0.17725752508361203</v>
      </c>
    </row>
    <row r="64" spans="1:11" x14ac:dyDescent="0.3">
      <c r="A64" s="4" t="s">
        <v>18</v>
      </c>
      <c r="B64" s="8">
        <v>2021</v>
      </c>
      <c r="C64" s="43">
        <v>283</v>
      </c>
      <c r="D64" s="42">
        <v>107</v>
      </c>
      <c r="E64" s="42">
        <v>103</v>
      </c>
      <c r="F64" s="42">
        <v>20</v>
      </c>
      <c r="G64" s="42">
        <v>48</v>
      </c>
      <c r="H64" s="40">
        <f t="shared" si="24"/>
        <v>0.37809187279151946</v>
      </c>
      <c r="I64" s="40">
        <f t="shared" si="24"/>
        <v>0.36395759717314485</v>
      </c>
      <c r="J64" s="40">
        <f t="shared" si="24"/>
        <v>7.0671378091872794E-2</v>
      </c>
      <c r="K64" s="40">
        <f t="shared" si="24"/>
        <v>0.16961130742049471</v>
      </c>
    </row>
    <row r="65" spans="1:11" x14ac:dyDescent="0.3">
      <c r="A65" s="4" t="s">
        <v>19</v>
      </c>
      <c r="B65" s="8">
        <v>2022</v>
      </c>
      <c r="C65" s="43">
        <v>373</v>
      </c>
      <c r="D65" s="42">
        <v>137</v>
      </c>
      <c r="E65" s="42">
        <v>126</v>
      </c>
      <c r="F65" s="42">
        <v>37</v>
      </c>
      <c r="G65" s="42">
        <v>69</v>
      </c>
      <c r="H65" s="40">
        <f t="shared" si="24"/>
        <v>0.36729222520107241</v>
      </c>
      <c r="I65" s="40">
        <f t="shared" si="24"/>
        <v>0.33780160857908847</v>
      </c>
      <c r="J65" s="40">
        <f t="shared" si="24"/>
        <v>9.9195710455764072E-2</v>
      </c>
      <c r="K65" s="40">
        <f t="shared" si="24"/>
        <v>0.18498659517426275</v>
      </c>
    </row>
    <row r="66" spans="1:11" x14ac:dyDescent="0.3">
      <c r="A66" s="4" t="s">
        <v>16</v>
      </c>
      <c r="B66" s="8">
        <v>2022</v>
      </c>
      <c r="C66" s="43">
        <v>306</v>
      </c>
      <c r="D66" s="42">
        <v>109</v>
      </c>
      <c r="E66" s="42">
        <v>95</v>
      </c>
      <c r="F66" s="42">
        <v>42</v>
      </c>
      <c r="G66" s="42">
        <v>55</v>
      </c>
      <c r="H66" s="40">
        <f t="shared" si="24"/>
        <v>0.3562091503267974</v>
      </c>
      <c r="I66" s="40">
        <f t="shared" si="24"/>
        <v>0.31045751633986929</v>
      </c>
      <c r="J66" s="40">
        <f t="shared" si="24"/>
        <v>0.13725490196078433</v>
      </c>
      <c r="K66" s="40">
        <f t="shared" si="24"/>
        <v>0.17973856209150327</v>
      </c>
    </row>
    <row r="67" spans="1:11" x14ac:dyDescent="0.3">
      <c r="A67" s="4" t="s">
        <v>17</v>
      </c>
      <c r="B67" s="8">
        <v>2022</v>
      </c>
      <c r="C67" s="43">
        <v>326</v>
      </c>
      <c r="D67" s="42">
        <v>126</v>
      </c>
      <c r="E67" s="42">
        <v>107</v>
      </c>
      <c r="F67" s="42">
        <v>33</v>
      </c>
      <c r="G67" s="42">
        <v>50</v>
      </c>
      <c r="H67" s="40">
        <f t="shared" si="24"/>
        <v>0.38650306748466257</v>
      </c>
      <c r="I67" s="40">
        <f t="shared" si="24"/>
        <v>0.32822085889570551</v>
      </c>
      <c r="J67" s="40">
        <f t="shared" si="24"/>
        <v>0.10122699386503067</v>
      </c>
      <c r="K67" s="40">
        <f t="shared" si="24"/>
        <v>0.15337423312883436</v>
      </c>
    </row>
    <row r="68" spans="1:11" x14ac:dyDescent="0.3">
      <c r="A68" s="4" t="s">
        <v>18</v>
      </c>
      <c r="B68" s="8">
        <v>2022</v>
      </c>
      <c r="C68" s="43">
        <v>268</v>
      </c>
      <c r="D68" s="42">
        <v>105</v>
      </c>
      <c r="E68" s="42">
        <v>87</v>
      </c>
      <c r="F68" s="42">
        <v>33</v>
      </c>
      <c r="G68" s="42">
        <v>37</v>
      </c>
      <c r="H68" s="40">
        <f t="shared" si="24"/>
        <v>0.39179104477611942</v>
      </c>
      <c r="I68" s="40">
        <f t="shared" si="24"/>
        <v>0.32462686567164178</v>
      </c>
      <c r="J68" s="40">
        <f t="shared" si="24"/>
        <v>0.12313432835820895</v>
      </c>
      <c r="K68" s="40">
        <f t="shared" si="24"/>
        <v>0.13805970149253732</v>
      </c>
    </row>
    <row r="69" spans="1:11" x14ac:dyDescent="0.3">
      <c r="A69" s="4" t="s">
        <v>19</v>
      </c>
      <c r="B69" s="8">
        <v>2023</v>
      </c>
      <c r="C69" s="43">
        <v>323</v>
      </c>
      <c r="D69" s="42">
        <v>100</v>
      </c>
      <c r="E69" s="42">
        <v>126</v>
      </c>
      <c r="F69" s="42">
        <v>33</v>
      </c>
      <c r="G69" s="42">
        <v>52</v>
      </c>
      <c r="H69" s="40">
        <f t="shared" si="24"/>
        <v>0.30959752321981426</v>
      </c>
      <c r="I69" s="40">
        <f t="shared" si="24"/>
        <v>0.39009287925696595</v>
      </c>
      <c r="J69" s="40">
        <f t="shared" si="24"/>
        <v>0.1021671826625387</v>
      </c>
      <c r="K69" s="40">
        <f t="shared" si="24"/>
        <v>0.1609907120743034</v>
      </c>
    </row>
    <row r="70" spans="1:11" x14ac:dyDescent="0.3">
      <c r="A70" s="4" t="s">
        <v>16</v>
      </c>
      <c r="B70" s="8">
        <v>2023</v>
      </c>
      <c r="C70" s="43">
        <v>259</v>
      </c>
      <c r="D70" s="42">
        <v>90</v>
      </c>
      <c r="E70" s="42">
        <v>92</v>
      </c>
      <c r="F70" s="42">
        <v>21</v>
      </c>
      <c r="G70" s="42">
        <v>50</v>
      </c>
      <c r="H70" s="40">
        <f t="shared" si="24"/>
        <v>0.34749034749034752</v>
      </c>
      <c r="I70" s="40">
        <f t="shared" si="24"/>
        <v>0.35521235521235522</v>
      </c>
      <c r="J70" s="40">
        <f t="shared" si="24"/>
        <v>8.1081081081081086E-2</v>
      </c>
      <c r="K70" s="40">
        <f t="shared" si="24"/>
        <v>0.19305019305019305</v>
      </c>
    </row>
    <row r="71" spans="1:11" x14ac:dyDescent="0.3">
      <c r="A71" s="4" t="s">
        <v>17</v>
      </c>
      <c r="B71" s="8">
        <v>2023</v>
      </c>
      <c r="C71" s="43">
        <v>391</v>
      </c>
      <c r="D71" s="42">
        <v>161</v>
      </c>
      <c r="E71" s="42">
        <v>123</v>
      </c>
      <c r="F71" s="42">
        <v>33</v>
      </c>
      <c r="G71" s="42">
        <v>62</v>
      </c>
      <c r="H71" s="40">
        <f t="shared" si="24"/>
        <v>0.41176470588235292</v>
      </c>
      <c r="I71" s="40">
        <f t="shared" si="24"/>
        <v>0.31457800511508949</v>
      </c>
      <c r="J71" s="40">
        <f t="shared" si="24"/>
        <v>8.4398976982097182E-2</v>
      </c>
      <c r="K71" s="40">
        <f t="shared" si="24"/>
        <v>0.15856777493606139</v>
      </c>
    </row>
    <row r="72" spans="1:11" ht="14.5" x14ac:dyDescent="0.3">
      <c r="A72" s="4" t="s">
        <v>20</v>
      </c>
      <c r="B72" s="8">
        <v>2023</v>
      </c>
      <c r="C72" s="43">
        <v>336</v>
      </c>
      <c r="D72" s="42">
        <v>124</v>
      </c>
      <c r="E72" s="42">
        <v>110</v>
      </c>
      <c r="F72" s="42">
        <v>25</v>
      </c>
      <c r="G72" s="42">
        <v>67</v>
      </c>
      <c r="H72" s="40">
        <f t="shared" si="24"/>
        <v>0.36904761904761907</v>
      </c>
      <c r="I72" s="40">
        <f t="shared" si="24"/>
        <v>0.32738095238095238</v>
      </c>
      <c r="J72" s="40">
        <f t="shared" si="24"/>
        <v>7.4404761904761904E-2</v>
      </c>
      <c r="K72" s="40">
        <f t="shared" si="24"/>
        <v>0.19940476190476192</v>
      </c>
    </row>
    <row r="73" spans="1:11" ht="14.5" x14ac:dyDescent="0.3">
      <c r="A73" s="4" t="s">
        <v>21</v>
      </c>
      <c r="B73" s="8">
        <v>2024</v>
      </c>
      <c r="C73" s="43">
        <v>347</v>
      </c>
      <c r="D73" s="42">
        <v>119</v>
      </c>
      <c r="E73" s="42">
        <v>116</v>
      </c>
      <c r="F73" s="42">
        <v>31</v>
      </c>
      <c r="G73" s="42">
        <v>67</v>
      </c>
      <c r="H73" s="40">
        <f t="shared" si="24"/>
        <v>0.34293948126801155</v>
      </c>
      <c r="I73" s="40">
        <f t="shared" si="24"/>
        <v>0.33429394812680113</v>
      </c>
      <c r="J73" s="40">
        <f t="shared" si="24"/>
        <v>8.9337175792507204E-2</v>
      </c>
      <c r="K73" s="40">
        <f t="shared" si="24"/>
        <v>0.1930835734870317</v>
      </c>
    </row>
    <row r="74" spans="1:11" ht="14.5" x14ac:dyDescent="0.3">
      <c r="A74" s="4" t="s">
        <v>22</v>
      </c>
      <c r="B74" s="8">
        <v>2024</v>
      </c>
      <c r="C74" s="43">
        <v>278</v>
      </c>
      <c r="D74" s="42">
        <v>93</v>
      </c>
      <c r="E74" s="42">
        <v>104</v>
      </c>
      <c r="F74" s="42">
        <v>29</v>
      </c>
      <c r="G74" s="42">
        <v>41</v>
      </c>
      <c r="H74" s="40">
        <f t="shared" si="24"/>
        <v>0.3345323741007194</v>
      </c>
      <c r="I74" s="40">
        <f t="shared" si="24"/>
        <v>0.37410071942446044</v>
      </c>
      <c r="J74" s="40">
        <f t="shared" si="24"/>
        <v>0.10431654676258993</v>
      </c>
      <c r="K74" s="40">
        <f t="shared" si="24"/>
        <v>0.14748201438848921</v>
      </c>
    </row>
    <row r="75" spans="1:11" ht="14.5" x14ac:dyDescent="0.3">
      <c r="A75" s="4" t="s">
        <v>23</v>
      </c>
      <c r="B75" s="8">
        <v>2024</v>
      </c>
      <c r="C75" s="43">
        <v>254</v>
      </c>
      <c r="D75" s="42">
        <v>85</v>
      </c>
      <c r="E75" s="42">
        <v>94</v>
      </c>
      <c r="F75" s="42">
        <v>34</v>
      </c>
      <c r="G75" s="42">
        <v>30</v>
      </c>
      <c r="H75" s="40">
        <f>D75/$C75*100%</f>
        <v>0.3346456692913386</v>
      </c>
      <c r="I75" s="40">
        <f>E75/$C75*100%</f>
        <v>0.37007874015748032</v>
      </c>
      <c r="J75" s="40">
        <f>F75/$C75*100%</f>
        <v>0.13385826771653545</v>
      </c>
      <c r="K75" s="40">
        <f>G75/$C75*100%</f>
        <v>0.11811023622047244</v>
      </c>
    </row>
  </sheetData>
  <hyperlinks>
    <hyperlink ref="E10" r:id="rId1" xr:uid="{E11547D1-44FB-4C88-8B6C-1DA562C31D6A}"/>
  </hyperlinks>
  <pageMargins left="0.7" right="0.7" top="0.75" bottom="0.75" header="0.3" footer="0.3"/>
  <pageSetup paperSize="9" scale="43"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29904-1195-4843-8A03-CA858A6EE509}">
  <dimension ref="A1:D39"/>
  <sheetViews>
    <sheetView topLeftCell="A13" zoomScale="80" zoomScaleNormal="80" workbookViewId="0">
      <selection activeCell="B35" sqref="B35"/>
    </sheetView>
  </sheetViews>
  <sheetFormatPr defaultRowHeight="13.5" x14ac:dyDescent="0.25"/>
  <cols>
    <col min="2" max="2" width="88.85546875" customWidth="1"/>
  </cols>
  <sheetData>
    <row r="1" spans="1:4" x14ac:dyDescent="0.25">
      <c r="B1" t="s">
        <v>639</v>
      </c>
    </row>
    <row r="2" spans="1:4" ht="35.9" customHeight="1" x14ac:dyDescent="0.3">
      <c r="A2" s="37" t="s">
        <v>1</v>
      </c>
      <c r="B2" s="37" t="s">
        <v>2</v>
      </c>
    </row>
    <row r="3" spans="1:4" x14ac:dyDescent="0.25">
      <c r="A3" s="74" t="s">
        <v>509</v>
      </c>
      <c r="B3" s="74" t="s">
        <v>610</v>
      </c>
    </row>
    <row r="4" spans="1:4" x14ac:dyDescent="0.25">
      <c r="A4" s="74" t="s">
        <v>508</v>
      </c>
      <c r="B4" s="74" t="s">
        <v>611</v>
      </c>
      <c r="D4" s="70"/>
    </row>
    <row r="5" spans="1:4" x14ac:dyDescent="0.25">
      <c r="A5" s="74" t="s">
        <v>575</v>
      </c>
      <c r="B5" s="74" t="s">
        <v>576</v>
      </c>
    </row>
    <row r="6" spans="1:4" x14ac:dyDescent="0.25">
      <c r="A6" s="74" t="s">
        <v>577</v>
      </c>
      <c r="B6" s="74" t="s">
        <v>612</v>
      </c>
    </row>
    <row r="7" spans="1:4" x14ac:dyDescent="0.25">
      <c r="A7" s="74" t="s">
        <v>512</v>
      </c>
      <c r="B7" s="74" t="s">
        <v>513</v>
      </c>
    </row>
    <row r="8" spans="1:4" x14ac:dyDescent="0.25">
      <c r="A8" s="74" t="s">
        <v>511</v>
      </c>
      <c r="B8" s="74" t="s">
        <v>613</v>
      </c>
    </row>
    <row r="9" spans="1:4" x14ac:dyDescent="0.25">
      <c r="A9" s="74" t="s">
        <v>517</v>
      </c>
      <c r="B9" s="74" t="s">
        <v>518</v>
      </c>
    </row>
    <row r="10" spans="1:4" x14ac:dyDescent="0.25">
      <c r="A10" s="74" t="s">
        <v>519</v>
      </c>
      <c r="B10" s="74" t="s">
        <v>614</v>
      </c>
    </row>
    <row r="11" spans="1:4" ht="28" customHeight="1" x14ac:dyDescent="0.25">
      <c r="A11" s="74" t="s">
        <v>521</v>
      </c>
      <c r="B11" s="74" t="s">
        <v>616</v>
      </c>
    </row>
    <row r="12" spans="1:4" x14ac:dyDescent="0.25">
      <c r="A12" s="74" t="s">
        <v>523</v>
      </c>
      <c r="B12" s="74" t="s">
        <v>617</v>
      </c>
    </row>
    <row r="13" spans="1:4" x14ac:dyDescent="0.25">
      <c r="A13" s="74" t="s">
        <v>550</v>
      </c>
      <c r="B13" s="74" t="s">
        <v>618</v>
      </c>
    </row>
    <row r="14" spans="1:4" x14ac:dyDescent="0.25">
      <c r="A14" s="74" t="s">
        <v>552</v>
      </c>
      <c r="B14" s="74" t="s">
        <v>619</v>
      </c>
    </row>
    <row r="15" spans="1:4" x14ac:dyDescent="0.25">
      <c r="A15" s="74" t="s">
        <v>541</v>
      </c>
      <c r="B15" s="74" t="s">
        <v>620</v>
      </c>
    </row>
    <row r="16" spans="1:4" x14ac:dyDescent="0.25">
      <c r="A16" s="74" t="s">
        <v>543</v>
      </c>
      <c r="B16" s="74" t="s">
        <v>621</v>
      </c>
    </row>
    <row r="17" spans="1:2" x14ac:dyDescent="0.25">
      <c r="A17" s="74" t="s">
        <v>537</v>
      </c>
      <c r="B17" s="74" t="s">
        <v>538</v>
      </c>
    </row>
    <row r="18" spans="1:2" x14ac:dyDescent="0.25">
      <c r="A18" s="74" t="s">
        <v>539</v>
      </c>
      <c r="B18" s="74" t="s">
        <v>622</v>
      </c>
    </row>
    <row r="19" spans="1:2" x14ac:dyDescent="0.25">
      <c r="A19" s="74" t="s">
        <v>557</v>
      </c>
      <c r="B19" s="74" t="s">
        <v>558</v>
      </c>
    </row>
    <row r="20" spans="1:2" x14ac:dyDescent="0.25">
      <c r="A20" s="74" t="s">
        <v>559</v>
      </c>
      <c r="B20" s="74" t="s">
        <v>623</v>
      </c>
    </row>
    <row r="21" spans="1:2" x14ac:dyDescent="0.25">
      <c r="A21" s="74" t="s">
        <v>480</v>
      </c>
      <c r="B21" s="74" t="s">
        <v>624</v>
      </c>
    </row>
    <row r="22" spans="1:2" x14ac:dyDescent="0.25">
      <c r="A22" s="74" t="s">
        <v>615</v>
      </c>
      <c r="B22" s="74" t="s">
        <v>625</v>
      </c>
    </row>
    <row r="23" spans="1:2" x14ac:dyDescent="0.25">
      <c r="A23" s="74" t="s">
        <v>3</v>
      </c>
      <c r="B23" s="74" t="s">
        <v>630</v>
      </c>
    </row>
    <row r="24" spans="1:2" x14ac:dyDescent="0.25">
      <c r="A24" s="74" t="s">
        <v>4</v>
      </c>
      <c r="B24" s="74" t="s">
        <v>631</v>
      </c>
    </row>
    <row r="25" spans="1:2" ht="24" customHeight="1" x14ac:dyDescent="0.25">
      <c r="A25" s="74" t="s">
        <v>488</v>
      </c>
      <c r="B25" s="74" t="s">
        <v>626</v>
      </c>
    </row>
    <row r="26" spans="1:2" x14ac:dyDescent="0.25">
      <c r="A26" s="74" t="s">
        <v>491</v>
      </c>
      <c r="B26" s="74" t="s">
        <v>627</v>
      </c>
    </row>
    <row r="27" spans="1:2" x14ac:dyDescent="0.25">
      <c r="A27" s="74" t="s">
        <v>496</v>
      </c>
      <c r="B27" s="74" t="s">
        <v>628</v>
      </c>
    </row>
    <row r="28" spans="1:2" x14ac:dyDescent="0.25">
      <c r="A28" s="74" t="s">
        <v>499</v>
      </c>
      <c r="B28" s="74" t="s">
        <v>629</v>
      </c>
    </row>
    <row r="29" spans="1:2" x14ac:dyDescent="0.25">
      <c r="A29" s="74" t="s">
        <v>6</v>
      </c>
      <c r="B29" s="74" t="s">
        <v>632</v>
      </c>
    </row>
    <row r="30" spans="1:2" ht="25.5" customHeight="1" x14ac:dyDescent="0.25">
      <c r="A30" s="74" t="s">
        <v>647</v>
      </c>
      <c r="B30" s="74" t="s">
        <v>654</v>
      </c>
    </row>
    <row r="31" spans="1:2" x14ac:dyDescent="0.25">
      <c r="A31" s="74" t="s">
        <v>648</v>
      </c>
      <c r="B31" s="74" t="s">
        <v>655</v>
      </c>
    </row>
    <row r="32" spans="1:2" ht="25.4" customHeight="1" x14ac:dyDescent="0.25">
      <c r="A32" s="74" t="s">
        <v>584</v>
      </c>
      <c r="B32" s="74" t="s">
        <v>633</v>
      </c>
    </row>
    <row r="33" spans="1:2" x14ac:dyDescent="0.25">
      <c r="A33" s="74" t="s">
        <v>585</v>
      </c>
      <c r="B33" s="74" t="s">
        <v>634</v>
      </c>
    </row>
    <row r="34" spans="1:2" x14ac:dyDescent="0.25">
      <c r="A34" s="74" t="s">
        <v>586</v>
      </c>
      <c r="B34" s="74" t="s">
        <v>635</v>
      </c>
    </row>
    <row r="35" spans="1:2" x14ac:dyDescent="0.25">
      <c r="A35" s="74" t="s">
        <v>587</v>
      </c>
      <c r="B35" s="74" t="s">
        <v>636</v>
      </c>
    </row>
    <row r="36" spans="1:2" x14ac:dyDescent="0.25">
      <c r="A36" s="74" t="s">
        <v>588</v>
      </c>
      <c r="B36" s="74" t="s">
        <v>637</v>
      </c>
    </row>
    <row r="37" spans="1:2" x14ac:dyDescent="0.25">
      <c r="A37" s="74" t="s">
        <v>589</v>
      </c>
      <c r="B37" s="74" t="s">
        <v>638</v>
      </c>
    </row>
    <row r="38" spans="1:2" x14ac:dyDescent="0.25">
      <c r="A38" s="75"/>
      <c r="B38" s="75"/>
    </row>
    <row r="39" spans="1:2" x14ac:dyDescent="0.25">
      <c r="A39" s="38"/>
      <c r="B39" s="38"/>
    </row>
  </sheetData>
  <phoneticPr fontId="22" type="noConversion"/>
  <hyperlinks>
    <hyperlink ref="B3" location="'1.1a Infrastructure - annual'!A1" display="Nationally Significant Infrastructure Projects - by type of application - annual" xr:uid="{40A4C819-DBFD-4901-ACE7-0DC812422D05}"/>
    <hyperlink ref="B5" location="'1.2a Development Plans annual'!A1" display="Development Plans - by type of plan - annual" xr:uid="{5F03311C-2245-4E68-B18F-4770213633C0}"/>
    <hyperlink ref="B7" location="'1.3a CIL - annual'!A1" display="Community Infrastructure Levy - annual" xr:uid="{F26F1BBD-DF45-4D62-88B0-51FA63B0AFA9}"/>
    <hyperlink ref="B9" location="'1.4a Call ins &amp; Recovered annu '!A1" display="Called In Planning Applications &amp; recovered s78 appeals - annual" xr:uid="{A99CE71B-6C08-42D4-A175-652EADA1D255}"/>
    <hyperlink ref="B11" location="'2.1a s78 rec''d annual'!A1" display="s78 planning appeals - received by procedure type - annual" xr:uid="{6C8B94E0-E65B-4536-AB16-FA00FA35CB4C}"/>
    <hyperlink ref="B13" location="' 2.2a s78 rec''d by dev type ann'!A1" display="s78 planning appeals - received by development type group - annual" xr:uid="{06D02588-ACDA-42C2-8AA9-FE21102AECA1}"/>
    <hyperlink ref="B15" location="'2.3a s78 rec''d by dev type annu'!A1" display="s78 planning appeals - received by development type - annual" xr:uid="{7E5967A0-87C5-4746-8AC7-D8E9A423C923}"/>
    <hyperlink ref="B17" location="'2.4a s78 dec''d annual'!A1" display="s78 planning appeals - decided &amp; allowed by procedure type - annual" xr:uid="{6DE7B2E1-2CB6-4E65-9020-612E0BE6CD7A}"/>
    <hyperlink ref="B19" location="'2.5a s78 dwellings annual'!A1" display="s78 planning appeals - dwellings decided &amp; allowed - annual" xr:uid="{682BA8FE-59EB-4458-B4C6-B2BB9D181251}"/>
    <hyperlink ref="B21" location="'2.6a HAS Annual'!A1" display="Householder appeals - received, decided &amp; allowed - annual" xr:uid="{7DF85F61-87F0-462D-9EB7-C772A87CC6A0}"/>
    <hyperlink ref="B23" location="'2.7 CAS &amp; ADV'!A1" display="Commercial appeals and Advertisement appeals - received, decided &amp; allowed" xr:uid="{783DDB64-EB9E-4F3B-A191-5FA9478E3DA9}"/>
    <hyperlink ref="B24" location="'2.8 s20, s106 &amp; s106BC'!A1" display="s20 Listed Building appeals, s106 Planning Obligation appeals &amp; s106BC (affordable housing) appeals" xr:uid="{59A4E185-D106-442B-B5AB-C37C784D7EFD}"/>
    <hyperlink ref="B25" location="'3.1a s174 rec''d annual'!A1" display="s174 enforcement notice appeals - received by procedure type - annual" xr:uid="{D88898CD-EAF1-4B3E-9F8F-0F41FCE041F3}"/>
    <hyperlink ref="B32" location="'5.1a Shire Districts '!A1" display="Decisions by local planning authority - Shire District - s78 planning appeals, Householder appeals and s174 Enforcement Notice appeals - annual" xr:uid="{567AE511-68A5-4C0A-A8D4-1D575E783E65}"/>
    <hyperlink ref="B30" location="'4.1a Specialist Casework Recd'!A1" display="Specialist Casework Received- annual" xr:uid="{224D5627-30ED-437C-A5D3-98BE3C2841E4}"/>
    <hyperlink ref="B29" location="'3.3 s39 &amp; LDCs'!A1" display="s39 Listed Building Enforcement Notice appeals &amp; Lawful Development Certficate appeals" xr:uid="{BF228410-3E88-4CE6-808A-A8D96F6B9F99}"/>
    <hyperlink ref="B27" location="'3.2a s174 dec''d Annual'!A1" display="s174 enforcement notice appeals - decided &amp; outcome - annual" xr:uid="{BAABBD26-0186-4FE2-873E-F452DC6BFF25}"/>
    <hyperlink ref="A27" location="'3.2a s174 dec''d Annual'!A1" display="Table 3.2a" xr:uid="{B24EEB98-F911-46B7-A5CD-053A07A81CAF}"/>
    <hyperlink ref="A19" location="'2.5a s78 dwellings annual'!A1" display="Table 2.5a" xr:uid="{E328B864-D1FF-4866-8122-D1EEAB3A8147}"/>
    <hyperlink ref="A9" location="'1.4a Call ins &amp; Recovered annu '!A1" display="Table 1.4a" xr:uid="{37E8624E-E527-4321-BE5A-45B2811C0E8B}"/>
    <hyperlink ref="A32" location="'5.1a Shire Districts '!A1" display="Table 5.1a" xr:uid="{7A375A8C-E1AD-487F-9658-17FA94EDF045}"/>
    <hyperlink ref="A23" location="'2.7 CAS &amp; ADV'!A1" display="Table 2.7" xr:uid="{BEA3CED1-148A-43A8-80E4-21506B25982F}"/>
    <hyperlink ref="A11" location="'2.1a s78 rec''d annual'!A1" display="Table 2.1a" xr:uid="{14F39DED-EF6F-4C1D-8956-76CA9CE5F207}"/>
    <hyperlink ref="A30" location="'4.1a Specialist Casework Recd'!A1" display="Table 4.1a" xr:uid="{AFCB6615-0F5B-4FD6-826B-43069E3B218C}"/>
    <hyperlink ref="A17" location="'2.4a s78 dec''d annual'!A1" display="Table 2.4a" xr:uid="{19938C56-46A6-451C-BE5A-FCD3B5E4CCE0}"/>
    <hyperlink ref="A3" location="'1.1a Infrastructure - annual'!A1" display="Table 1.1a" xr:uid="{F663A28F-6DA4-47F4-A4F3-5E5DA1043CF8}"/>
    <hyperlink ref="A21" location="'2.6a HAS Annual'!A1" display="Table 2.6a" xr:uid="{663B25DC-6B88-452F-840A-4747994294C3}"/>
    <hyperlink ref="A13" location="' 2.2a s78 rec''d by dev type ann'!A1" display="Table 2.2a" xr:uid="{372674F8-DF01-4A45-AB7D-9834D1DC8FDC}"/>
    <hyperlink ref="A24" location="'2.8 s20, s106 &amp; s106BC'!A1" display="Table 2.8" xr:uid="{BB719E71-BD68-41D9-9E45-CBFEED0F9575}"/>
    <hyperlink ref="A25" location="'3.1a s174 rec''d annual'!A1" display="Table 3.1a" xr:uid="{96C544EF-7FA5-4924-B7DE-87D304AEEDA4}"/>
    <hyperlink ref="A15" location="'2.3a s78 rec''d by dev type annu'!A1" display="Table 2.3a" xr:uid="{01222F49-2AED-4009-91D2-AA7A9C4E18B6}"/>
    <hyperlink ref="A5" location="'1.2a Development Plans annual'!A1" display="Table 1.2a" xr:uid="{07CFCB96-CB71-4CB5-871A-CC371C38F4D0}"/>
    <hyperlink ref="A29" location="'3.3 s39 &amp; LDCs'!A1" display="Table 3.3" xr:uid="{D54B8A81-7F53-4D1E-81DE-138E4D63ADB9}"/>
    <hyperlink ref="A7" location="'1.3a CIL - annual'!A1" display="Table 1.3a" xr:uid="{E63371E1-1B3F-42E4-A69E-576D18C7980D}"/>
    <hyperlink ref="B4" location="'1.1b Infrastructure - quarter'!A1" display="Nationally Significant Infrastructure Projects - by type of application - quarterly" xr:uid="{2E6E1DE3-9B7F-4304-BE62-5B0757A340DF}"/>
    <hyperlink ref="A4" location="'1.1b Infrastructure - quarter'!A1" display="Table 1.1b" xr:uid="{EE98E7CF-F648-482D-B7C5-38C3143C3F33}"/>
    <hyperlink ref="B6" location="'1.2b Development Plans quarter'!A1" display="Development Plans - by type of plan - quarterly" xr:uid="{43DDEBD0-36B1-442D-96F6-884E51E6E8CE}"/>
    <hyperlink ref="A6" location="'1.2b Development Plans quarter'!A1" display="Table 1.2b" xr:uid="{E2956768-0DE1-45F1-9AF0-CA854A8FDE94}"/>
    <hyperlink ref="B8" location="'1.3b CIL quarterly'!A1" display="Community Infrastructure Levy - quarterly" xr:uid="{D4131E1B-31AF-409E-BA54-48D3ACB1966D}"/>
    <hyperlink ref="A8" location="'1.3b CIL quarterly'!A1" display="Table 1.3b" xr:uid="{B5C747F6-73D5-4A46-B541-2D050BE0B6F9}"/>
    <hyperlink ref="B10" location="'1.4b Call ins &amp; Recovered quart'!A1" display="Called In Planning Applications &amp; recovered s78 appeals - quarterly" xr:uid="{A2508EA8-2558-4F98-BAD8-359D22F0545B}"/>
    <hyperlink ref="A10" location="'1.4b Call ins &amp; Recovered quart'!A1" display="Table 1.4b" xr:uid="{4ADA422E-9D02-4049-8C5D-1E36B7808093}"/>
    <hyperlink ref="B12" location="'2.1b s78 rec''d quarterly'!A1" display="s78 planning appeals - received by procedure type - quarterly" xr:uid="{19DA9D86-E4EE-454C-A88D-21DAB97C602F}"/>
    <hyperlink ref="A12" location="'2.1b s78 rec''d quarterly'!A1" display="Table 2.1b" xr:uid="{EEDB1FE7-A382-4895-B242-F2E5CA9F3917}"/>
    <hyperlink ref="B14" location="'2.2b s78 rec''d by dev type quar'!A1" display="s78 planning appeals - received by development type group - quarterly" xr:uid="{0E55D687-8A03-440A-93F2-29D10F93D708}"/>
    <hyperlink ref="A14" location="'2.2b s78 rec''d by dev type quar'!A1" display="Table 2.2b" xr:uid="{A8783AFC-9A18-4178-AC4E-5321BE2BAFB2}"/>
    <hyperlink ref="B16" location="'2.3b s78 rec''d by dev type quar'!A1" display="s78 planning appeals - received by development type - quarterly" xr:uid="{24C10109-F5E6-4F19-8FC7-4AAC8269E90D}"/>
    <hyperlink ref="A16" location="'2.3b s78 rec''d by dev type quar'!A1" display="Table 2.3b" xr:uid="{075359C7-9DE4-4DA1-A011-EE2CE6445629}"/>
    <hyperlink ref="B18" location="'2.4b s78 dec''d quarterly'!A1" display="s78 planning appeals - decided &amp; allowed by procedure type - quarterly" xr:uid="{EE882C88-72E8-48EF-AD1A-32559B7D89A4}"/>
    <hyperlink ref="A18" location="'2.4b s78 dec''d quarterly'!A1" display="Table 2.4b" xr:uid="{79A8BCDE-ECA8-4AD8-84EC-D73CCC511790}"/>
    <hyperlink ref="B20" location="'2.5b s78 dwellings quarter'!A1" display="s78 planning appeals - dwellings decided &amp; allowed - quarterly" xr:uid="{DF31D6AB-EFBE-4B30-8FB0-4A9E2A2A1534}"/>
    <hyperlink ref="A20" location="'2.5b s78 dwellings quarter'!A1" display="Table 2.5b" xr:uid="{7865A3C1-3F3D-4BBE-9279-F8515F7C133E}"/>
    <hyperlink ref="B22" location="'2.6b HAS Quarterly'!A1" display="Householder appeals - received, decided &amp; allowed - quarterly" xr:uid="{E080CD61-41C4-4626-AAFA-FDB389148422}"/>
    <hyperlink ref="A22" location="'2.6b HAS Quarterly'!A1" display="Table 2.6b" xr:uid="{DDED2098-C27F-44DD-ABAA-362B6244785D}"/>
    <hyperlink ref="B26" location="'3.1b s174 rec''d Quarterly'!A1" display="s174 enforcement notice appeals - received by procedure type - quarterly" xr:uid="{954386E1-4146-45D3-A532-568F49FC36A0}"/>
    <hyperlink ref="A26" location="'3.1b s174 rec''d Quarterly'!A1" display="Table 3.1b" xr:uid="{46B4FA0D-D080-43E4-B355-85C5CF028E5A}"/>
    <hyperlink ref="B28" location="'3.2b s174 dec''d Quarterly'!A1" display="s174 enforcement notice appeals - decided &amp; outcome - quarterly" xr:uid="{DAAEB491-289A-4481-A99C-CD95DEB3A22F}"/>
    <hyperlink ref="A28" location="'3.2b s174 dec''d Quarterly'!A1" display="Table 3.2b" xr:uid="{A9396C99-551C-4656-BD4E-FA48630EE9CD}"/>
    <hyperlink ref="B33" location="'5.1b London Boroughs'!A1" display="Decisions by local planning authority - London Borough - s78 planning appeals, Householder appeals and s174 Enforcement Notice appeals - annual" xr:uid="{F352F807-10F4-40CF-8372-5B1496CF2747}"/>
    <hyperlink ref="B34" location="'5.1c Metropolitan Districts'!A1" display="Decisions by local planning authority - Metropolitan District - s78 planning appeals, Householder appeals and s174 Enforcement Notice appeals - annual" xr:uid="{5014B536-CAB0-459A-A21C-822EA63DEF6C}"/>
    <hyperlink ref="B35" location="'5.1d Unitary Authorities'!A1" display="Decisions by local planning authority - Unitary Authority - s78 planning appeals, Householder appeals and s174 Enforcement Notice appeals - annual" xr:uid="{F14C53CE-93D1-4C88-A675-D8681A02AF3B}"/>
    <hyperlink ref="B36" location="'5.1e National Parks'!A1" display="Decisions by local planning authority - National Parks - s78 planning appeals, Householder appeals and s174 Enforcement Notice appeals - annual" xr:uid="{BF3958A5-D2A7-4D8B-BB0F-16E9EDE85FC1}"/>
    <hyperlink ref="B37" location="'5.1f County Councils'!A1" display="Decisions by local planning authority - County Councils - s78 planning appeals, Householder appeals and s174 Enforcement Notice appeals - annual" xr:uid="{CFC8FB2D-FB08-4303-9F5B-074914903B23}"/>
    <hyperlink ref="A33" location="'5.1b London Boroughs'!A1" display="Table 5.1b" xr:uid="{48A1FAEB-DEDE-4B70-AA93-52D50ED4C761}"/>
    <hyperlink ref="A34" location="'5.1c Metropolitan Districts'!A1" display="Table 5.1c" xr:uid="{5B30BA4E-5D63-422D-9653-9E5DA672A9B6}"/>
    <hyperlink ref="A35" location="'5.1d Unitary Authorities'!A1" display="Table 5.1d" xr:uid="{32D37F69-4749-4CA3-9454-1D6DBDEAF082}"/>
    <hyperlink ref="A36" location="'5.1e National Parks'!A1" display="Table 5.1e" xr:uid="{BEE7BCAA-1468-42CA-B9DC-BCF3155C98CA}"/>
    <hyperlink ref="A37" location="'5.1f County Councils'!A1" display="Table 5.1f" xr:uid="{49AFF590-A5EA-4A5F-935D-3D31E2941350}"/>
    <hyperlink ref="B31" location="'4.1b Specialist Casework Decd'!A1" display="Specialist Casework Decided - annual" xr:uid="{8FED60B5-AD81-4566-AC63-D8A01712F0F6}"/>
    <hyperlink ref="A31" location="'4.1b Specialist Casework Decd'!A1" display="Table 4.1b" xr:uid="{0044610A-826F-471A-88B2-7472ABCEB482}"/>
  </hyperlinks>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31DCE-B553-4CCE-862E-0AB895C26746}">
  <sheetPr>
    <pageSetUpPr fitToPage="1"/>
  </sheetPr>
  <dimension ref="A1:J42"/>
  <sheetViews>
    <sheetView showGridLines="0" topLeftCell="A12" workbookViewId="0">
      <selection activeCell="E33" sqref="E33"/>
    </sheetView>
  </sheetViews>
  <sheetFormatPr defaultColWidth="8.78515625" defaultRowHeight="13" x14ac:dyDescent="0.3"/>
  <cols>
    <col min="1" max="1" width="9.140625" style="4" customWidth="1"/>
    <col min="2" max="9" width="11.5" style="4" customWidth="1"/>
    <col min="10" max="16384" width="8.78515625" style="4"/>
  </cols>
  <sheetData>
    <row r="1" spans="1:9" ht="15.5" x14ac:dyDescent="0.3">
      <c r="A1" s="1" t="s">
        <v>6</v>
      </c>
      <c r="B1" s="2" t="s">
        <v>500</v>
      </c>
      <c r="C1" s="3"/>
      <c r="D1" s="3"/>
      <c r="E1" s="3"/>
      <c r="F1" s="3"/>
      <c r="G1" s="3"/>
      <c r="H1" s="3"/>
      <c r="I1" s="3"/>
    </row>
    <row r="2" spans="1:9" x14ac:dyDescent="0.3">
      <c r="A2" s="5" t="s">
        <v>28</v>
      </c>
      <c r="B2" s="6" t="s">
        <v>680</v>
      </c>
    </row>
    <row r="3" spans="1:9" x14ac:dyDescent="0.3">
      <c r="A3" s="5"/>
    </row>
    <row r="4" spans="1:9" x14ac:dyDescent="0.3">
      <c r="A4" s="4" t="s">
        <v>82</v>
      </c>
      <c r="B4" s="8"/>
      <c r="C4" s="50"/>
      <c r="D4" s="50"/>
      <c r="E4" s="50"/>
      <c r="F4" s="50"/>
      <c r="G4" s="50"/>
    </row>
    <row r="5" spans="1:9" x14ac:dyDescent="0.3">
      <c r="B5" s="8"/>
      <c r="C5" s="50"/>
      <c r="D5" s="50"/>
      <c r="E5" s="50"/>
      <c r="F5" s="50"/>
      <c r="G5" s="50"/>
    </row>
    <row r="6" spans="1:9" x14ac:dyDescent="0.3">
      <c r="A6" s="4" t="s">
        <v>51</v>
      </c>
      <c r="D6" s="9" t="s">
        <v>89</v>
      </c>
      <c r="E6" s="9"/>
      <c r="F6" s="50"/>
      <c r="G6" s="31" t="s">
        <v>99</v>
      </c>
    </row>
    <row r="7" spans="1:9" x14ac:dyDescent="0.3">
      <c r="A7" s="4" t="s">
        <v>84</v>
      </c>
      <c r="F7" s="50"/>
      <c r="G7" s="50"/>
    </row>
    <row r="8" spans="1:9" x14ac:dyDescent="0.3">
      <c r="A8" s="4" t="s">
        <v>85</v>
      </c>
      <c r="F8" s="50"/>
      <c r="G8" s="50"/>
    </row>
    <row r="9" spans="1:9" x14ac:dyDescent="0.3">
      <c r="F9" s="50"/>
      <c r="G9" s="50"/>
    </row>
    <row r="10" spans="1:9" x14ac:dyDescent="0.3">
      <c r="A10" s="4" t="s">
        <v>26</v>
      </c>
      <c r="B10" s="10">
        <v>45383</v>
      </c>
      <c r="F10" s="50"/>
      <c r="G10" s="50"/>
    </row>
    <row r="11" spans="1:9" x14ac:dyDescent="0.3">
      <c r="A11" s="4" t="s">
        <v>27</v>
      </c>
      <c r="B11" s="10">
        <v>45748</v>
      </c>
      <c r="F11" s="50"/>
      <c r="G11" s="50"/>
    </row>
    <row r="13" spans="1:9" ht="55" customHeight="1" x14ac:dyDescent="0.3">
      <c r="A13" s="49" t="s">
        <v>463</v>
      </c>
      <c r="B13" s="7" t="s">
        <v>501</v>
      </c>
      <c r="C13" s="7" t="s">
        <v>502</v>
      </c>
      <c r="D13" s="7" t="s">
        <v>503</v>
      </c>
      <c r="E13" s="7" t="s">
        <v>98</v>
      </c>
      <c r="F13" s="7" t="s">
        <v>504</v>
      </c>
      <c r="G13" s="7" t="s">
        <v>505</v>
      </c>
      <c r="H13" s="7" t="s">
        <v>506</v>
      </c>
      <c r="I13" s="7" t="s">
        <v>507</v>
      </c>
    </row>
    <row r="14" spans="1:9" s="22" customFormat="1" ht="14.25" customHeight="1" x14ac:dyDescent="0.25">
      <c r="A14" s="28" t="s">
        <v>30</v>
      </c>
      <c r="B14" s="51">
        <v>115</v>
      </c>
      <c r="C14" s="51">
        <v>73</v>
      </c>
      <c r="D14" s="51">
        <v>64</v>
      </c>
      <c r="E14" s="29">
        <f>SUM(C14-D14)/C14</f>
        <v>0.12328767123287671</v>
      </c>
      <c r="F14" s="51">
        <v>415</v>
      </c>
      <c r="G14" s="51">
        <v>219</v>
      </c>
      <c r="H14" s="51">
        <v>144</v>
      </c>
      <c r="I14" s="29">
        <f>SUM(G14-H14)/G14</f>
        <v>0.34246575342465752</v>
      </c>
    </row>
    <row r="15" spans="1:9" s="22" customFormat="1" ht="14.25" customHeight="1" x14ac:dyDescent="0.25">
      <c r="A15" s="22" t="s">
        <v>31</v>
      </c>
      <c r="B15" s="51">
        <v>90</v>
      </c>
      <c r="C15" s="51">
        <v>73</v>
      </c>
      <c r="D15" s="51">
        <v>56</v>
      </c>
      <c r="E15" s="29">
        <f t="shared" ref="E15:E24" si="0">SUM(C15-D15)/C15</f>
        <v>0.23287671232876711</v>
      </c>
      <c r="F15" s="51">
        <v>379</v>
      </c>
      <c r="G15" s="51">
        <v>281</v>
      </c>
      <c r="H15" s="51">
        <v>177</v>
      </c>
      <c r="I15" s="29">
        <f t="shared" ref="I15:I24" si="1">SUM(G15-H15)/G15</f>
        <v>0.37010676156583627</v>
      </c>
    </row>
    <row r="16" spans="1:9" s="22" customFormat="1" ht="14.25" customHeight="1" x14ac:dyDescent="0.25">
      <c r="A16" s="22" t="s">
        <v>8</v>
      </c>
      <c r="B16" s="51">
        <v>94</v>
      </c>
      <c r="C16" s="51">
        <v>65</v>
      </c>
      <c r="D16" s="51">
        <v>52</v>
      </c>
      <c r="E16" s="29">
        <f t="shared" si="0"/>
        <v>0.2</v>
      </c>
      <c r="F16" s="51">
        <v>469</v>
      </c>
      <c r="G16" s="51">
        <v>261</v>
      </c>
      <c r="H16" s="51">
        <v>172</v>
      </c>
      <c r="I16" s="29">
        <f t="shared" si="1"/>
        <v>0.34099616858237547</v>
      </c>
    </row>
    <row r="17" spans="1:10" s="22" customFormat="1" ht="14.25" customHeight="1" x14ac:dyDescent="0.25">
      <c r="A17" s="22" t="s">
        <v>9</v>
      </c>
      <c r="B17" s="51">
        <v>68</v>
      </c>
      <c r="C17" s="51">
        <v>63</v>
      </c>
      <c r="D17" s="51">
        <v>45</v>
      </c>
      <c r="E17" s="29">
        <f t="shared" si="0"/>
        <v>0.2857142857142857</v>
      </c>
      <c r="F17" s="51">
        <v>377</v>
      </c>
      <c r="G17" s="51">
        <v>328</v>
      </c>
      <c r="H17" s="51">
        <v>217</v>
      </c>
      <c r="I17" s="29">
        <f t="shared" si="1"/>
        <v>0.33841463414634149</v>
      </c>
    </row>
    <row r="18" spans="1:10" s="22" customFormat="1" ht="14.25" customHeight="1" x14ac:dyDescent="0.25">
      <c r="A18" s="22" t="s">
        <v>10</v>
      </c>
      <c r="B18" s="51">
        <v>86</v>
      </c>
      <c r="C18" s="51">
        <v>38</v>
      </c>
      <c r="D18" s="51">
        <v>23</v>
      </c>
      <c r="E18" s="29">
        <f t="shared" si="0"/>
        <v>0.39473684210526316</v>
      </c>
      <c r="F18" s="51">
        <v>403</v>
      </c>
      <c r="G18" s="51">
        <v>249</v>
      </c>
      <c r="H18" s="51">
        <v>162</v>
      </c>
      <c r="I18" s="29">
        <f t="shared" si="1"/>
        <v>0.3493975903614458</v>
      </c>
    </row>
    <row r="19" spans="1:10" s="22" customFormat="1" ht="14.25" customHeight="1" x14ac:dyDescent="0.25">
      <c r="A19" s="22" t="s">
        <v>11</v>
      </c>
      <c r="B19" s="51">
        <v>72</v>
      </c>
      <c r="C19" s="51">
        <v>84</v>
      </c>
      <c r="D19" s="51">
        <v>65</v>
      </c>
      <c r="E19" s="29">
        <f t="shared" si="0"/>
        <v>0.22619047619047619</v>
      </c>
      <c r="F19" s="51">
        <v>477</v>
      </c>
      <c r="G19" s="51">
        <v>416</v>
      </c>
      <c r="H19" s="51">
        <v>274</v>
      </c>
      <c r="I19" s="29">
        <f t="shared" si="1"/>
        <v>0.34134615384615385</v>
      </c>
    </row>
    <row r="20" spans="1:10" s="22" customFormat="1" ht="14.25" customHeight="1" x14ac:dyDescent="0.25">
      <c r="A20" s="22" t="s">
        <v>12</v>
      </c>
      <c r="B20" s="51">
        <v>85</v>
      </c>
      <c r="C20" s="51">
        <v>66</v>
      </c>
      <c r="D20" s="51">
        <v>44</v>
      </c>
      <c r="E20" s="29">
        <f t="shared" si="0"/>
        <v>0.33333333333333331</v>
      </c>
      <c r="F20" s="51">
        <v>565</v>
      </c>
      <c r="G20" s="51">
        <v>403</v>
      </c>
      <c r="H20" s="51">
        <v>261</v>
      </c>
      <c r="I20" s="29">
        <f t="shared" si="1"/>
        <v>0.35235732009925558</v>
      </c>
    </row>
    <row r="21" spans="1:10" s="22" customFormat="1" ht="14.25" customHeight="1" x14ac:dyDescent="0.25">
      <c r="A21" s="22" t="s">
        <v>13</v>
      </c>
      <c r="B21" s="51">
        <v>98</v>
      </c>
      <c r="C21" s="51">
        <v>50</v>
      </c>
      <c r="D21" s="51">
        <v>35</v>
      </c>
      <c r="E21" s="29">
        <f t="shared" si="0"/>
        <v>0.3</v>
      </c>
      <c r="F21" s="51">
        <v>534</v>
      </c>
      <c r="G21" s="51">
        <v>393</v>
      </c>
      <c r="H21" s="51">
        <v>273</v>
      </c>
      <c r="I21" s="29">
        <f t="shared" si="1"/>
        <v>0.30534351145038169</v>
      </c>
      <c r="J21" s="30"/>
    </row>
    <row r="22" spans="1:10" s="22" customFormat="1" ht="14.25" customHeight="1" x14ac:dyDescent="0.25">
      <c r="A22" s="22" t="s">
        <v>14</v>
      </c>
      <c r="B22" s="51">
        <v>85</v>
      </c>
      <c r="C22" s="51">
        <v>67</v>
      </c>
      <c r="D22" s="51">
        <v>49</v>
      </c>
      <c r="E22" s="29">
        <f t="shared" si="0"/>
        <v>0.26865671641791045</v>
      </c>
      <c r="F22" s="51">
        <v>521</v>
      </c>
      <c r="G22" s="51">
        <v>426</v>
      </c>
      <c r="H22" s="51">
        <v>252</v>
      </c>
      <c r="I22" s="29">
        <f t="shared" si="1"/>
        <v>0.40845070422535212</v>
      </c>
      <c r="J22" s="30"/>
    </row>
    <row r="23" spans="1:10" s="22" customFormat="1" ht="14.25" customHeight="1" x14ac:dyDescent="0.25">
      <c r="A23" s="22" t="s">
        <v>15</v>
      </c>
      <c r="B23" s="51">
        <v>77</v>
      </c>
      <c r="C23" s="51">
        <v>45</v>
      </c>
      <c r="D23" s="51">
        <v>36</v>
      </c>
      <c r="E23" s="29">
        <f t="shared" si="0"/>
        <v>0.2</v>
      </c>
      <c r="F23" s="51">
        <v>593</v>
      </c>
      <c r="G23" s="51">
        <v>405</v>
      </c>
      <c r="H23" s="51">
        <v>234</v>
      </c>
      <c r="I23" s="29">
        <f t="shared" si="1"/>
        <v>0.42222222222222222</v>
      </c>
      <c r="J23" s="30"/>
    </row>
    <row r="24" spans="1:10" s="22" customFormat="1" ht="14.25" customHeight="1" x14ac:dyDescent="0.25">
      <c r="A24" s="22" t="s">
        <v>640</v>
      </c>
      <c r="B24" s="51">
        <v>43</v>
      </c>
      <c r="C24" s="51">
        <v>51</v>
      </c>
      <c r="D24" s="51">
        <v>38</v>
      </c>
      <c r="E24" s="29">
        <f t="shared" si="0"/>
        <v>0.25490196078431371</v>
      </c>
      <c r="F24" s="51">
        <v>666</v>
      </c>
      <c r="G24" s="51">
        <v>547</v>
      </c>
      <c r="H24" s="51">
        <v>335</v>
      </c>
      <c r="I24" s="29">
        <f t="shared" si="1"/>
        <v>0.38756855575868371</v>
      </c>
      <c r="J24" s="30"/>
    </row>
    <row r="25" spans="1:10" x14ac:dyDescent="0.3">
      <c r="A25" s="22" t="s">
        <v>646</v>
      </c>
      <c r="B25" s="51">
        <v>33</v>
      </c>
      <c r="C25" s="51">
        <v>48</v>
      </c>
      <c r="D25" s="51">
        <v>37</v>
      </c>
      <c r="E25" s="29">
        <f>SUM(C25-D25)/C25</f>
        <v>0.22916666666666666</v>
      </c>
      <c r="F25" s="51">
        <v>624</v>
      </c>
      <c r="G25" s="51">
        <v>496</v>
      </c>
      <c r="H25" s="51">
        <v>295</v>
      </c>
      <c r="I25" s="29">
        <f>SUM(G25-H25)/G25</f>
        <v>0.40524193548387094</v>
      </c>
    </row>
    <row r="26" spans="1:10" x14ac:dyDescent="0.3">
      <c r="A26" s="22" t="s">
        <v>682</v>
      </c>
      <c r="B26" s="51">
        <v>53</v>
      </c>
      <c r="C26" s="51">
        <v>30</v>
      </c>
      <c r="D26" s="51">
        <v>25</v>
      </c>
      <c r="E26" s="29">
        <f>SUM(C26-D26)/C26</f>
        <v>0.16666666666666666</v>
      </c>
      <c r="F26" s="51">
        <v>631</v>
      </c>
      <c r="G26" s="51">
        <v>437</v>
      </c>
      <c r="H26" s="51">
        <v>250</v>
      </c>
      <c r="I26" s="29">
        <f>SUM(G26-H26)/G26</f>
        <v>0.42791762013729978</v>
      </c>
    </row>
    <row r="27" spans="1:10" ht="14.5" x14ac:dyDescent="0.3">
      <c r="A27" s="4" t="s">
        <v>683</v>
      </c>
      <c r="B27" s="51">
        <v>57</v>
      </c>
      <c r="C27" s="51">
        <v>21</v>
      </c>
      <c r="D27" s="51">
        <v>17</v>
      </c>
      <c r="E27" s="29">
        <f>SUM(C27-D27)/C27</f>
        <v>0.19047619047619047</v>
      </c>
      <c r="F27" s="51">
        <v>754</v>
      </c>
      <c r="G27" s="51">
        <v>515</v>
      </c>
      <c r="H27" s="51">
        <v>300</v>
      </c>
      <c r="I27" s="29">
        <f>SUM(G27-H27)/G27</f>
        <v>0.41747572815533979</v>
      </c>
    </row>
    <row r="28" spans="1:10" x14ac:dyDescent="0.3">
      <c r="B28" s="50"/>
      <c r="C28" s="50"/>
      <c r="D28" s="50"/>
      <c r="E28" s="50"/>
      <c r="F28" s="50"/>
      <c r="G28" s="50"/>
      <c r="H28" s="50"/>
      <c r="I28" s="50"/>
    </row>
    <row r="29" spans="1:10" x14ac:dyDescent="0.3">
      <c r="B29" s="50"/>
      <c r="C29" s="50"/>
      <c r="D29" s="50"/>
      <c r="E29" s="50"/>
      <c r="F29" s="50"/>
      <c r="G29" s="50"/>
      <c r="H29" s="50"/>
      <c r="I29" s="50"/>
    </row>
    <row r="30" spans="1:10" x14ac:dyDescent="0.3">
      <c r="B30" s="50"/>
      <c r="C30" s="50"/>
      <c r="D30" s="50"/>
      <c r="E30" s="50"/>
      <c r="F30" s="50"/>
      <c r="G30" s="50"/>
      <c r="H30" s="50"/>
      <c r="I30" s="50"/>
    </row>
    <row r="31" spans="1:10" x14ac:dyDescent="0.3">
      <c r="B31" s="50"/>
      <c r="C31" s="50"/>
      <c r="D31" s="50"/>
      <c r="E31" s="50"/>
      <c r="F31" s="50"/>
      <c r="G31" s="50"/>
      <c r="H31" s="50"/>
      <c r="I31" s="50"/>
    </row>
    <row r="32" spans="1:10" x14ac:dyDescent="0.3">
      <c r="B32" s="50"/>
      <c r="C32" s="50"/>
      <c r="D32" s="50"/>
      <c r="E32" s="50"/>
      <c r="F32" s="50"/>
      <c r="G32" s="50"/>
      <c r="H32" s="50"/>
      <c r="I32" s="50"/>
    </row>
    <row r="33" spans="2:9" x14ac:dyDescent="0.3">
      <c r="B33" s="50"/>
      <c r="C33" s="50"/>
      <c r="D33" s="50"/>
      <c r="E33" s="50"/>
      <c r="F33" s="50"/>
      <c r="G33" s="50"/>
      <c r="H33" s="50"/>
      <c r="I33" s="50"/>
    </row>
    <row r="34" spans="2:9" x14ac:dyDescent="0.3">
      <c r="B34" s="50"/>
      <c r="C34" s="50"/>
      <c r="D34" s="50"/>
      <c r="E34" s="50"/>
      <c r="F34" s="50"/>
      <c r="G34" s="50"/>
      <c r="H34" s="50"/>
      <c r="I34" s="50"/>
    </row>
    <row r="35" spans="2:9" x14ac:dyDescent="0.3">
      <c r="B35" s="50"/>
      <c r="C35" s="50"/>
      <c r="D35" s="50"/>
      <c r="E35" s="50"/>
      <c r="F35" s="50"/>
      <c r="G35" s="50"/>
      <c r="H35" s="50"/>
      <c r="I35" s="50"/>
    </row>
    <row r="36" spans="2:9" x14ac:dyDescent="0.3">
      <c r="B36" s="50"/>
      <c r="C36" s="50"/>
      <c r="D36" s="50"/>
      <c r="E36" s="50"/>
      <c r="F36" s="50"/>
      <c r="G36" s="50"/>
      <c r="H36" s="50"/>
      <c r="I36" s="50"/>
    </row>
    <row r="37" spans="2:9" x14ac:dyDescent="0.3">
      <c r="B37" s="50"/>
      <c r="C37" s="50"/>
      <c r="D37" s="50"/>
      <c r="E37" s="50"/>
      <c r="F37" s="50"/>
      <c r="G37" s="50"/>
      <c r="H37" s="50"/>
      <c r="I37" s="50"/>
    </row>
    <row r="38" spans="2:9" x14ac:dyDescent="0.3">
      <c r="B38" s="50"/>
      <c r="C38" s="50"/>
      <c r="D38" s="50"/>
      <c r="E38" s="50"/>
      <c r="F38" s="50"/>
      <c r="G38" s="50"/>
      <c r="H38" s="50"/>
      <c r="I38" s="50"/>
    </row>
    <row r="39" spans="2:9" x14ac:dyDescent="0.3">
      <c r="B39" s="50"/>
      <c r="C39" s="50"/>
      <c r="D39" s="50"/>
      <c r="E39" s="50"/>
      <c r="F39" s="50"/>
      <c r="G39" s="50"/>
      <c r="H39" s="50"/>
      <c r="I39" s="50"/>
    </row>
    <row r="40" spans="2:9" x14ac:dyDescent="0.3">
      <c r="B40" s="50"/>
      <c r="C40" s="50"/>
      <c r="D40" s="50"/>
      <c r="E40" s="50"/>
      <c r="F40" s="50"/>
      <c r="G40" s="50"/>
      <c r="H40" s="50"/>
      <c r="I40" s="50"/>
    </row>
    <row r="41" spans="2:9" x14ac:dyDescent="0.3">
      <c r="B41" s="50"/>
      <c r="C41" s="50"/>
      <c r="D41" s="50"/>
      <c r="E41" s="50"/>
      <c r="F41" s="50"/>
      <c r="G41" s="50"/>
      <c r="H41" s="50"/>
      <c r="I41" s="50"/>
    </row>
    <row r="42" spans="2:9" x14ac:dyDescent="0.3">
      <c r="B42" s="50"/>
      <c r="C42" s="50"/>
      <c r="D42" s="50"/>
      <c r="E42" s="50"/>
      <c r="F42" s="50"/>
      <c r="G42" s="50"/>
      <c r="H42" s="50"/>
      <c r="I42" s="50"/>
    </row>
  </sheetData>
  <hyperlinks>
    <hyperlink ref="G6" r:id="rId1" xr:uid="{0EA60293-F781-43FA-9CB0-83D656E8A777}"/>
    <hyperlink ref="D6" r:id="rId2" xr:uid="{F1E4BECC-8985-4381-BDEE-FDFC064BABFA}"/>
  </hyperlinks>
  <pageMargins left="0.7" right="0.7" top="0.75" bottom="0.75" header="0.3" footer="0.3"/>
  <pageSetup paperSize="9" scale="96" orientation="landscape" r:id="rId3"/>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BDB0C-4F8D-49EA-9205-0B950A7240F1}">
  <sheetPr>
    <pageSetUpPr fitToPage="1"/>
  </sheetPr>
  <dimension ref="A1:N28"/>
  <sheetViews>
    <sheetView showGridLines="0" topLeftCell="E12" workbookViewId="0">
      <selection activeCell="N29" sqref="N29"/>
    </sheetView>
  </sheetViews>
  <sheetFormatPr defaultColWidth="8.85546875" defaultRowHeight="13" x14ac:dyDescent="0.3"/>
  <cols>
    <col min="1" max="14" width="12.640625" style="4" customWidth="1"/>
    <col min="15" max="16384" width="8.85546875" style="4"/>
  </cols>
  <sheetData>
    <row r="1" spans="1:14" ht="15.5" x14ac:dyDescent="0.3">
      <c r="A1" s="1" t="s">
        <v>647</v>
      </c>
      <c r="B1" s="2" t="s">
        <v>700</v>
      </c>
      <c r="C1" s="3"/>
      <c r="D1" s="3"/>
      <c r="E1" s="3"/>
      <c r="F1" s="3"/>
      <c r="G1" s="3"/>
    </row>
    <row r="2" spans="1:14" x14ac:dyDescent="0.3">
      <c r="A2" s="5" t="s">
        <v>28</v>
      </c>
      <c r="B2" s="6" t="s">
        <v>680</v>
      </c>
    </row>
    <row r="3" spans="1:14" x14ac:dyDescent="0.3">
      <c r="A3" s="5"/>
      <c r="B3" s="6"/>
    </row>
    <row r="4" spans="1:14" x14ac:dyDescent="0.3">
      <c r="A4" s="4" t="s">
        <v>82</v>
      </c>
    </row>
    <row r="7" spans="1:14" x14ac:dyDescent="0.3">
      <c r="A7" s="4" t="s">
        <v>51</v>
      </c>
      <c r="D7" s="9" t="s">
        <v>87</v>
      </c>
    </row>
    <row r="8" spans="1:14" x14ac:dyDescent="0.3">
      <c r="A8" s="4" t="s">
        <v>84</v>
      </c>
    </row>
    <row r="9" spans="1:14" x14ac:dyDescent="0.3">
      <c r="A9" s="4" t="s">
        <v>25</v>
      </c>
    </row>
    <row r="11" spans="1:14" x14ac:dyDescent="0.3">
      <c r="A11" s="4" t="s">
        <v>26</v>
      </c>
      <c r="B11" s="10">
        <v>45383</v>
      </c>
    </row>
    <row r="12" spans="1:14" x14ac:dyDescent="0.3">
      <c r="A12" s="4" t="s">
        <v>27</v>
      </c>
      <c r="B12" s="10">
        <v>45748</v>
      </c>
    </row>
    <row r="14" spans="1:14" ht="55" customHeight="1" x14ac:dyDescent="0.3">
      <c r="A14" s="22" t="s">
        <v>463</v>
      </c>
      <c r="B14" s="7" t="s">
        <v>687</v>
      </c>
      <c r="C14" s="7" t="s">
        <v>688</v>
      </c>
      <c r="D14" s="7" t="s">
        <v>689</v>
      </c>
      <c r="E14" s="7" t="s">
        <v>690</v>
      </c>
      <c r="F14" s="7" t="s">
        <v>691</v>
      </c>
      <c r="G14" s="7" t="s">
        <v>692</v>
      </c>
      <c r="H14" s="26" t="s">
        <v>693</v>
      </c>
      <c r="I14" s="26" t="s">
        <v>694</v>
      </c>
      <c r="J14" s="26" t="s">
        <v>695</v>
      </c>
      <c r="K14" s="26" t="s">
        <v>696</v>
      </c>
      <c r="L14" s="26" t="s">
        <v>697</v>
      </c>
      <c r="M14" s="26" t="s">
        <v>698</v>
      </c>
      <c r="N14" s="26" t="s">
        <v>699</v>
      </c>
    </row>
    <row r="15" spans="1:14" x14ac:dyDescent="0.3">
      <c r="A15" s="15" t="s">
        <v>30</v>
      </c>
      <c r="B15" s="39">
        <v>53</v>
      </c>
      <c r="C15" s="39">
        <v>5</v>
      </c>
      <c r="D15" s="39">
        <v>98</v>
      </c>
      <c r="E15" s="47">
        <v>111</v>
      </c>
      <c r="F15" s="39">
        <v>616</v>
      </c>
      <c r="G15" s="39" t="s">
        <v>86</v>
      </c>
      <c r="H15" s="39">
        <v>1</v>
      </c>
      <c r="I15" s="39">
        <v>24</v>
      </c>
      <c r="J15" s="39">
        <v>90</v>
      </c>
      <c r="K15" s="39">
        <v>421</v>
      </c>
      <c r="L15" s="39" t="s">
        <v>86</v>
      </c>
      <c r="M15" s="39">
        <v>304</v>
      </c>
      <c r="N15" s="85" t="s">
        <v>86</v>
      </c>
    </row>
    <row r="16" spans="1:14" x14ac:dyDescent="0.3">
      <c r="A16" s="4" t="s">
        <v>31</v>
      </c>
      <c r="B16" s="39">
        <v>30</v>
      </c>
      <c r="C16" s="39">
        <v>6</v>
      </c>
      <c r="D16" s="39">
        <v>56</v>
      </c>
      <c r="E16" s="47">
        <v>117</v>
      </c>
      <c r="F16" s="39">
        <v>689</v>
      </c>
      <c r="G16" s="39">
        <v>9</v>
      </c>
      <c r="H16" s="39">
        <v>0</v>
      </c>
      <c r="I16" s="39">
        <v>24</v>
      </c>
      <c r="J16" s="39">
        <v>103</v>
      </c>
      <c r="K16" s="39">
        <v>383</v>
      </c>
      <c r="L16" s="39">
        <v>1</v>
      </c>
      <c r="M16" s="39">
        <v>257</v>
      </c>
      <c r="N16" s="85" t="s">
        <v>86</v>
      </c>
    </row>
    <row r="17" spans="1:14" x14ac:dyDescent="0.3">
      <c r="A17" s="4" t="s">
        <v>8</v>
      </c>
      <c r="B17" s="39">
        <v>46</v>
      </c>
      <c r="C17" s="39">
        <v>2</v>
      </c>
      <c r="D17" s="39">
        <v>57</v>
      </c>
      <c r="E17" s="47">
        <v>115</v>
      </c>
      <c r="F17" s="39">
        <v>646</v>
      </c>
      <c r="G17" s="39">
        <v>8</v>
      </c>
      <c r="H17" s="39">
        <v>0</v>
      </c>
      <c r="I17" s="39">
        <v>38</v>
      </c>
      <c r="J17" s="39">
        <v>114</v>
      </c>
      <c r="K17" s="39">
        <v>331</v>
      </c>
      <c r="L17" s="39">
        <v>0</v>
      </c>
      <c r="M17" s="39">
        <v>151</v>
      </c>
      <c r="N17" s="85" t="s">
        <v>86</v>
      </c>
    </row>
    <row r="18" spans="1:14" x14ac:dyDescent="0.3">
      <c r="A18" s="4" t="s">
        <v>9</v>
      </c>
      <c r="B18" s="39">
        <v>30</v>
      </c>
      <c r="C18" s="39">
        <v>2</v>
      </c>
      <c r="D18" s="39">
        <v>149</v>
      </c>
      <c r="E18" s="47">
        <v>87</v>
      </c>
      <c r="F18" s="39">
        <v>642</v>
      </c>
      <c r="G18" s="39">
        <v>12</v>
      </c>
      <c r="H18" s="39">
        <v>2</v>
      </c>
      <c r="I18" s="39">
        <v>34</v>
      </c>
      <c r="J18" s="39">
        <v>100</v>
      </c>
      <c r="K18" s="39">
        <v>306</v>
      </c>
      <c r="L18" s="39">
        <v>4</v>
      </c>
      <c r="M18" s="39">
        <v>129</v>
      </c>
      <c r="N18" s="85" t="s">
        <v>86</v>
      </c>
    </row>
    <row r="19" spans="1:14" x14ac:dyDescent="0.3">
      <c r="A19" s="4" t="s">
        <v>10</v>
      </c>
      <c r="B19" s="39">
        <v>33</v>
      </c>
      <c r="C19" s="39">
        <v>3</v>
      </c>
      <c r="D19" s="39">
        <v>166</v>
      </c>
      <c r="E19" s="47">
        <v>70</v>
      </c>
      <c r="F19" s="39">
        <v>686</v>
      </c>
      <c r="G19" s="39">
        <v>11</v>
      </c>
      <c r="H19" s="39">
        <v>0</v>
      </c>
      <c r="I19" s="39">
        <v>34</v>
      </c>
      <c r="J19" s="39">
        <v>121</v>
      </c>
      <c r="K19" s="39">
        <v>259</v>
      </c>
      <c r="L19" s="39">
        <v>3</v>
      </c>
      <c r="M19" s="39">
        <v>153</v>
      </c>
      <c r="N19" s="85" t="s">
        <v>86</v>
      </c>
    </row>
    <row r="20" spans="1:14" x14ac:dyDescent="0.3">
      <c r="A20" s="4" t="s">
        <v>11</v>
      </c>
      <c r="B20" s="39">
        <v>27</v>
      </c>
      <c r="C20" s="39">
        <v>2</v>
      </c>
      <c r="D20" s="39">
        <v>94</v>
      </c>
      <c r="E20" s="47">
        <v>101</v>
      </c>
      <c r="F20" s="39">
        <v>674</v>
      </c>
      <c r="G20" s="39">
        <v>21</v>
      </c>
      <c r="H20" s="39">
        <v>0</v>
      </c>
      <c r="I20" s="39">
        <v>25</v>
      </c>
      <c r="J20" s="39">
        <v>128</v>
      </c>
      <c r="K20" s="39">
        <v>257</v>
      </c>
      <c r="L20" s="39">
        <v>3</v>
      </c>
      <c r="M20" s="39">
        <v>153</v>
      </c>
      <c r="N20" s="85" t="s">
        <v>86</v>
      </c>
    </row>
    <row r="21" spans="1:14" x14ac:dyDescent="0.3">
      <c r="A21" s="4" t="s">
        <v>12</v>
      </c>
      <c r="B21" s="39">
        <v>28</v>
      </c>
      <c r="C21" s="39">
        <v>2</v>
      </c>
      <c r="D21" s="39">
        <v>30</v>
      </c>
      <c r="E21" s="47">
        <v>53</v>
      </c>
      <c r="F21" s="39">
        <v>599</v>
      </c>
      <c r="G21" s="39">
        <v>11</v>
      </c>
      <c r="H21" s="39">
        <v>0</v>
      </c>
      <c r="I21" s="39">
        <v>26</v>
      </c>
      <c r="J21" s="39">
        <v>79</v>
      </c>
      <c r="K21" s="39">
        <v>342</v>
      </c>
      <c r="L21" s="39">
        <v>2</v>
      </c>
      <c r="M21" s="39">
        <v>139</v>
      </c>
      <c r="N21" s="85" t="s">
        <v>86</v>
      </c>
    </row>
    <row r="22" spans="1:14" x14ac:dyDescent="0.3">
      <c r="A22" s="4" t="s">
        <v>13</v>
      </c>
      <c r="B22" s="39">
        <v>18</v>
      </c>
      <c r="C22" s="39">
        <v>3</v>
      </c>
      <c r="D22" s="39">
        <v>24</v>
      </c>
      <c r="E22" s="47">
        <v>81</v>
      </c>
      <c r="F22" s="39">
        <v>538</v>
      </c>
      <c r="G22" s="39">
        <v>6</v>
      </c>
      <c r="H22" s="39">
        <v>0</v>
      </c>
      <c r="I22" s="39">
        <v>25</v>
      </c>
      <c r="J22" s="39">
        <v>92</v>
      </c>
      <c r="K22" s="39">
        <v>372</v>
      </c>
      <c r="L22" s="39">
        <v>11</v>
      </c>
      <c r="M22" s="39">
        <v>147</v>
      </c>
      <c r="N22" s="39">
        <v>1</v>
      </c>
    </row>
    <row r="23" spans="1:14" x14ac:dyDescent="0.3">
      <c r="A23" s="4" t="s">
        <v>14</v>
      </c>
      <c r="B23" s="39">
        <v>23</v>
      </c>
      <c r="C23" s="39">
        <v>0</v>
      </c>
      <c r="D23" s="39">
        <v>18</v>
      </c>
      <c r="E23" s="47">
        <v>79</v>
      </c>
      <c r="F23" s="39">
        <v>514</v>
      </c>
      <c r="G23" s="39">
        <v>4</v>
      </c>
      <c r="H23" s="39">
        <v>0</v>
      </c>
      <c r="I23" s="39">
        <v>34</v>
      </c>
      <c r="J23" s="39">
        <v>90</v>
      </c>
      <c r="K23" s="39">
        <v>351</v>
      </c>
      <c r="L23" s="39">
        <v>3</v>
      </c>
      <c r="M23" s="39">
        <v>121</v>
      </c>
      <c r="N23" s="39">
        <v>1</v>
      </c>
    </row>
    <row r="24" spans="1:14" x14ac:dyDescent="0.3">
      <c r="A24" s="4" t="s">
        <v>15</v>
      </c>
      <c r="B24" s="39">
        <v>25</v>
      </c>
      <c r="C24" s="39">
        <v>0</v>
      </c>
      <c r="D24" s="39">
        <v>13</v>
      </c>
      <c r="E24" s="47">
        <v>77</v>
      </c>
      <c r="F24" s="39">
        <v>491</v>
      </c>
      <c r="G24" s="39">
        <v>11</v>
      </c>
      <c r="H24" s="39">
        <v>0</v>
      </c>
      <c r="I24" s="39">
        <v>17</v>
      </c>
      <c r="J24" s="39">
        <v>94</v>
      </c>
      <c r="K24" s="39">
        <v>307</v>
      </c>
      <c r="L24" s="39">
        <v>15</v>
      </c>
      <c r="M24" s="39">
        <v>119</v>
      </c>
      <c r="N24" s="39">
        <v>2</v>
      </c>
    </row>
    <row r="25" spans="1:14" x14ac:dyDescent="0.3">
      <c r="A25" s="4" t="s">
        <v>640</v>
      </c>
      <c r="B25" s="39">
        <v>17</v>
      </c>
      <c r="C25" s="39">
        <v>4</v>
      </c>
      <c r="D25" s="39">
        <v>33</v>
      </c>
      <c r="E25" s="47">
        <v>64</v>
      </c>
      <c r="F25" s="39">
        <v>599</v>
      </c>
      <c r="G25" s="39">
        <v>7</v>
      </c>
      <c r="H25" s="39">
        <v>0</v>
      </c>
      <c r="I25" s="39">
        <v>29</v>
      </c>
      <c r="J25" s="39">
        <v>71</v>
      </c>
      <c r="K25" s="39">
        <v>209</v>
      </c>
      <c r="L25" s="39">
        <v>15</v>
      </c>
      <c r="M25" s="39">
        <v>84</v>
      </c>
      <c r="N25" s="39">
        <v>6</v>
      </c>
    </row>
    <row r="26" spans="1:14" x14ac:dyDescent="0.3">
      <c r="A26" s="4" t="s">
        <v>646</v>
      </c>
      <c r="B26" s="68">
        <v>21</v>
      </c>
      <c r="C26" s="39">
        <v>4</v>
      </c>
      <c r="D26" s="39">
        <v>92</v>
      </c>
      <c r="E26" s="47">
        <v>126</v>
      </c>
      <c r="F26" s="39">
        <v>585</v>
      </c>
      <c r="G26" s="39">
        <v>0</v>
      </c>
      <c r="H26" s="39">
        <v>0</v>
      </c>
      <c r="I26" s="39">
        <v>25</v>
      </c>
      <c r="J26" s="39">
        <v>91</v>
      </c>
      <c r="K26" s="39">
        <v>308</v>
      </c>
      <c r="L26" s="39">
        <v>2</v>
      </c>
      <c r="M26" s="39">
        <v>90</v>
      </c>
      <c r="N26" s="39">
        <v>50</v>
      </c>
    </row>
    <row r="27" spans="1:14" x14ac:dyDescent="0.3">
      <c r="A27" s="16" t="s">
        <v>682</v>
      </c>
      <c r="B27" s="68">
        <v>17</v>
      </c>
      <c r="C27" s="39">
        <v>1</v>
      </c>
      <c r="D27" s="39">
        <v>101</v>
      </c>
      <c r="E27" s="47">
        <v>73</v>
      </c>
      <c r="F27" s="39">
        <v>519</v>
      </c>
      <c r="G27" s="39">
        <v>0</v>
      </c>
      <c r="H27" s="39">
        <v>0</v>
      </c>
      <c r="I27" s="39">
        <v>28</v>
      </c>
      <c r="J27" s="39">
        <v>90</v>
      </c>
      <c r="K27" s="39">
        <v>270</v>
      </c>
      <c r="L27" s="39">
        <v>2</v>
      </c>
      <c r="M27" s="39">
        <v>103</v>
      </c>
      <c r="N27" s="39">
        <v>78</v>
      </c>
    </row>
    <row r="28" spans="1:14" ht="14.5" x14ac:dyDescent="0.3">
      <c r="A28" s="16" t="s">
        <v>683</v>
      </c>
      <c r="B28" s="68">
        <v>23</v>
      </c>
      <c r="C28" s="39">
        <v>1</v>
      </c>
      <c r="D28" s="39">
        <v>129</v>
      </c>
      <c r="E28" s="47">
        <v>38</v>
      </c>
      <c r="F28" s="39">
        <v>426</v>
      </c>
      <c r="G28" s="39">
        <v>0</v>
      </c>
      <c r="H28" s="39">
        <v>0</v>
      </c>
      <c r="I28" s="39">
        <v>33</v>
      </c>
      <c r="J28" s="39">
        <v>89</v>
      </c>
      <c r="K28" s="39">
        <v>258</v>
      </c>
      <c r="L28" s="39">
        <v>0</v>
      </c>
      <c r="M28" s="39">
        <v>120</v>
      </c>
      <c r="N28" s="39">
        <v>79</v>
      </c>
    </row>
  </sheetData>
  <pageMargins left="0.7" right="0.7" top="0.75" bottom="0.75" header="0.3" footer="0.3"/>
  <pageSetup paperSize="9" scale="60" orientation="landscape"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163A-0983-491A-B2AD-4994E939E147}">
  <sheetPr>
    <pageSetUpPr fitToPage="1"/>
  </sheetPr>
  <dimension ref="A1:N28"/>
  <sheetViews>
    <sheetView showGridLines="0" topLeftCell="A14" workbookViewId="0">
      <selection activeCell="M30" sqref="M30"/>
    </sheetView>
  </sheetViews>
  <sheetFormatPr defaultColWidth="8.85546875" defaultRowHeight="13" x14ac:dyDescent="0.3"/>
  <cols>
    <col min="1" max="3" width="12.640625" style="4" customWidth="1"/>
    <col min="4" max="4" width="13.140625" style="4" customWidth="1"/>
    <col min="5" max="5" width="12.640625" style="4" customWidth="1"/>
    <col min="6" max="6" width="13.140625" style="4" customWidth="1"/>
    <col min="7" max="14" width="12.640625" style="4" customWidth="1"/>
    <col min="15" max="16384" width="8.85546875" style="4"/>
  </cols>
  <sheetData>
    <row r="1" spans="1:14" ht="15.5" x14ac:dyDescent="0.3">
      <c r="A1" s="1" t="s">
        <v>648</v>
      </c>
      <c r="B1" s="2" t="s">
        <v>684</v>
      </c>
      <c r="C1" s="3"/>
      <c r="D1" s="3"/>
      <c r="E1" s="3"/>
      <c r="F1" s="3"/>
      <c r="G1" s="3"/>
      <c r="H1" s="3"/>
      <c r="I1" s="3"/>
      <c r="J1" s="3"/>
      <c r="K1" s="3"/>
      <c r="L1" s="3"/>
      <c r="M1" s="3"/>
    </row>
    <row r="2" spans="1:14" x14ac:dyDescent="0.3">
      <c r="A2" s="5" t="s">
        <v>28</v>
      </c>
      <c r="B2" s="6" t="s">
        <v>680</v>
      </c>
    </row>
    <row r="3" spans="1:14" x14ac:dyDescent="0.3">
      <c r="A3" s="5"/>
      <c r="B3" s="6"/>
    </row>
    <row r="4" spans="1:14" x14ac:dyDescent="0.3">
      <c r="A4" s="4" t="s">
        <v>82</v>
      </c>
    </row>
    <row r="5" spans="1:14" x14ac:dyDescent="0.3">
      <c r="A5" s="4" t="s">
        <v>685</v>
      </c>
    </row>
    <row r="7" spans="1:14" x14ac:dyDescent="0.3">
      <c r="A7" s="4" t="s">
        <v>51</v>
      </c>
      <c r="D7" s="9" t="s">
        <v>87</v>
      </c>
    </row>
    <row r="8" spans="1:14" x14ac:dyDescent="0.3">
      <c r="A8" s="4" t="s">
        <v>84</v>
      </c>
    </row>
    <row r="9" spans="1:14" x14ac:dyDescent="0.3">
      <c r="A9" s="4" t="s">
        <v>25</v>
      </c>
    </row>
    <row r="11" spans="1:14" x14ac:dyDescent="0.3">
      <c r="A11" s="4" t="s">
        <v>26</v>
      </c>
      <c r="B11" s="10">
        <v>45383</v>
      </c>
    </row>
    <row r="12" spans="1:14" x14ac:dyDescent="0.3">
      <c r="A12" s="4" t="s">
        <v>27</v>
      </c>
      <c r="B12" s="10">
        <v>45748</v>
      </c>
    </row>
    <row r="14" spans="1:14" ht="55" customHeight="1" x14ac:dyDescent="0.3">
      <c r="A14" s="22" t="s">
        <v>686</v>
      </c>
      <c r="B14" s="7" t="s">
        <v>687</v>
      </c>
      <c r="C14" s="7" t="s">
        <v>688</v>
      </c>
      <c r="D14" s="7" t="s">
        <v>689</v>
      </c>
      <c r="E14" s="7" t="s">
        <v>690</v>
      </c>
      <c r="F14" s="7" t="s">
        <v>691</v>
      </c>
      <c r="G14" s="7" t="s">
        <v>692</v>
      </c>
      <c r="H14" s="26" t="s">
        <v>693</v>
      </c>
      <c r="I14" s="26" t="s">
        <v>694</v>
      </c>
      <c r="J14" s="26" t="s">
        <v>695</v>
      </c>
      <c r="K14" s="26" t="s">
        <v>696</v>
      </c>
      <c r="L14" s="26" t="s">
        <v>697</v>
      </c>
      <c r="M14" s="26" t="s">
        <v>698</v>
      </c>
      <c r="N14" s="26" t="s">
        <v>699</v>
      </c>
    </row>
    <row r="15" spans="1:14" x14ac:dyDescent="0.3">
      <c r="A15" s="15" t="s">
        <v>30</v>
      </c>
      <c r="B15" s="39">
        <v>32</v>
      </c>
      <c r="C15" s="39">
        <v>2</v>
      </c>
      <c r="D15" s="39">
        <v>30</v>
      </c>
      <c r="E15" s="39">
        <v>93</v>
      </c>
      <c r="F15" s="39">
        <v>562</v>
      </c>
      <c r="G15" s="39">
        <v>0</v>
      </c>
      <c r="H15" s="47">
        <v>0</v>
      </c>
      <c r="I15" s="39">
        <v>15</v>
      </c>
      <c r="J15" s="39">
        <v>58</v>
      </c>
      <c r="K15" s="68">
        <v>380</v>
      </c>
      <c r="L15" s="39">
        <v>0</v>
      </c>
      <c r="M15" s="39">
        <v>304</v>
      </c>
      <c r="N15" s="82" t="s">
        <v>86</v>
      </c>
    </row>
    <row r="16" spans="1:14" x14ac:dyDescent="0.3">
      <c r="A16" s="4" t="s">
        <v>31</v>
      </c>
      <c r="B16" s="39">
        <v>24</v>
      </c>
      <c r="C16" s="39">
        <v>3</v>
      </c>
      <c r="D16" s="39">
        <v>14</v>
      </c>
      <c r="E16" s="39">
        <v>107</v>
      </c>
      <c r="F16" s="39">
        <v>573</v>
      </c>
      <c r="G16" s="39">
        <v>5</v>
      </c>
      <c r="H16" s="47">
        <v>0</v>
      </c>
      <c r="I16" s="39">
        <v>16</v>
      </c>
      <c r="J16" s="39">
        <v>93</v>
      </c>
      <c r="K16" s="68">
        <v>433</v>
      </c>
      <c r="L16" s="39">
        <v>1</v>
      </c>
      <c r="M16" s="39">
        <v>251</v>
      </c>
      <c r="N16" s="82" t="s">
        <v>86</v>
      </c>
    </row>
    <row r="17" spans="1:14" x14ac:dyDescent="0.3">
      <c r="A17" s="4" t="s">
        <v>8</v>
      </c>
      <c r="B17" s="39">
        <v>24</v>
      </c>
      <c r="C17" s="39">
        <v>3</v>
      </c>
      <c r="D17" s="39">
        <v>19</v>
      </c>
      <c r="E17" s="39">
        <v>53</v>
      </c>
      <c r="F17" s="39">
        <v>605</v>
      </c>
      <c r="G17" s="39">
        <v>3</v>
      </c>
      <c r="H17" s="47">
        <v>0</v>
      </c>
      <c r="I17" s="39">
        <v>32</v>
      </c>
      <c r="J17" s="39">
        <v>113</v>
      </c>
      <c r="K17" s="68">
        <v>395</v>
      </c>
      <c r="L17" s="39">
        <v>0</v>
      </c>
      <c r="M17" s="39">
        <v>209</v>
      </c>
      <c r="N17" s="82" t="s">
        <v>86</v>
      </c>
    </row>
    <row r="18" spans="1:14" x14ac:dyDescent="0.3">
      <c r="A18" s="4" t="s">
        <v>9</v>
      </c>
      <c r="B18" s="39">
        <v>29</v>
      </c>
      <c r="C18" s="39">
        <v>3</v>
      </c>
      <c r="D18" s="39">
        <v>17</v>
      </c>
      <c r="E18" s="39">
        <v>85</v>
      </c>
      <c r="F18" s="39">
        <v>483</v>
      </c>
      <c r="G18" s="39">
        <v>14</v>
      </c>
      <c r="H18" s="47">
        <v>1</v>
      </c>
      <c r="I18" s="39">
        <v>28</v>
      </c>
      <c r="J18" s="39">
        <v>99</v>
      </c>
      <c r="K18" s="68">
        <v>285</v>
      </c>
      <c r="L18" s="39">
        <v>2</v>
      </c>
      <c r="M18" s="39">
        <v>137</v>
      </c>
      <c r="N18" s="82" t="s">
        <v>86</v>
      </c>
    </row>
    <row r="19" spans="1:14" x14ac:dyDescent="0.3">
      <c r="A19" s="4" t="s">
        <v>10</v>
      </c>
      <c r="B19" s="39">
        <v>29</v>
      </c>
      <c r="C19" s="39">
        <v>4</v>
      </c>
      <c r="D19" s="39">
        <v>48</v>
      </c>
      <c r="E19" s="39">
        <v>77</v>
      </c>
      <c r="F19" s="39">
        <v>481</v>
      </c>
      <c r="G19" s="39">
        <v>6</v>
      </c>
      <c r="H19" s="47">
        <v>0</v>
      </c>
      <c r="I19" s="39">
        <v>23</v>
      </c>
      <c r="J19" s="39">
        <v>101</v>
      </c>
      <c r="K19" s="68">
        <v>261</v>
      </c>
      <c r="L19" s="39">
        <v>2</v>
      </c>
      <c r="M19" s="39">
        <v>130</v>
      </c>
      <c r="N19" s="82" t="s">
        <v>86</v>
      </c>
    </row>
    <row r="20" spans="1:14" x14ac:dyDescent="0.3">
      <c r="A20" s="4" t="s">
        <v>11</v>
      </c>
      <c r="B20" s="39">
        <v>25</v>
      </c>
      <c r="C20" s="39">
        <v>3</v>
      </c>
      <c r="D20" s="39">
        <v>32</v>
      </c>
      <c r="E20" s="39">
        <v>78</v>
      </c>
      <c r="F20" s="39">
        <v>532</v>
      </c>
      <c r="G20" s="39">
        <v>13</v>
      </c>
      <c r="H20" s="47">
        <v>0</v>
      </c>
      <c r="I20" s="39">
        <v>29</v>
      </c>
      <c r="J20" s="39">
        <v>107</v>
      </c>
      <c r="K20" s="68">
        <v>294</v>
      </c>
      <c r="L20" s="39">
        <v>4</v>
      </c>
      <c r="M20" s="39">
        <v>123</v>
      </c>
      <c r="N20" s="82" t="s">
        <v>86</v>
      </c>
    </row>
    <row r="21" spans="1:14" x14ac:dyDescent="0.3">
      <c r="A21" s="4" t="s">
        <v>12</v>
      </c>
      <c r="B21" s="39">
        <v>30</v>
      </c>
      <c r="C21" s="39">
        <v>2</v>
      </c>
      <c r="D21" s="39">
        <v>22</v>
      </c>
      <c r="E21" s="39">
        <v>56</v>
      </c>
      <c r="F21" s="39">
        <v>510</v>
      </c>
      <c r="G21" s="39">
        <v>13</v>
      </c>
      <c r="H21" s="47">
        <v>0</v>
      </c>
      <c r="I21" s="39">
        <v>14</v>
      </c>
      <c r="J21" s="39">
        <v>83</v>
      </c>
      <c r="K21" s="68">
        <v>305</v>
      </c>
      <c r="L21" s="39">
        <v>2</v>
      </c>
      <c r="M21" s="39">
        <v>145</v>
      </c>
      <c r="N21" s="82" t="s">
        <v>86</v>
      </c>
    </row>
    <row r="22" spans="1:14" x14ac:dyDescent="0.3">
      <c r="A22" s="4" t="s">
        <v>13</v>
      </c>
      <c r="B22" s="39">
        <v>19</v>
      </c>
      <c r="C22" s="39">
        <v>4</v>
      </c>
      <c r="D22" s="39">
        <v>4</v>
      </c>
      <c r="E22" s="39">
        <v>68</v>
      </c>
      <c r="F22" s="39">
        <v>409</v>
      </c>
      <c r="G22" s="39">
        <v>4</v>
      </c>
      <c r="H22" s="47">
        <v>0</v>
      </c>
      <c r="I22" s="39">
        <v>17</v>
      </c>
      <c r="J22" s="39">
        <v>73</v>
      </c>
      <c r="K22" s="68">
        <v>282</v>
      </c>
      <c r="L22" s="39">
        <v>4</v>
      </c>
      <c r="M22" s="39">
        <v>135</v>
      </c>
      <c r="N22" s="82" t="s">
        <v>86</v>
      </c>
    </row>
    <row r="23" spans="1:14" x14ac:dyDescent="0.3">
      <c r="A23" s="4" t="s">
        <v>14</v>
      </c>
      <c r="B23" s="39">
        <v>17</v>
      </c>
      <c r="C23" s="39">
        <v>0</v>
      </c>
      <c r="D23" s="39">
        <v>6</v>
      </c>
      <c r="E23" s="39">
        <v>56</v>
      </c>
      <c r="F23" s="39">
        <v>344</v>
      </c>
      <c r="G23" s="39">
        <v>6</v>
      </c>
      <c r="H23" s="47">
        <v>0</v>
      </c>
      <c r="I23" s="39">
        <v>16</v>
      </c>
      <c r="J23" s="39">
        <v>78</v>
      </c>
      <c r="K23" s="68">
        <v>315</v>
      </c>
      <c r="L23" s="39">
        <v>7</v>
      </c>
      <c r="M23" s="39">
        <v>141</v>
      </c>
      <c r="N23" s="82" t="s">
        <v>86</v>
      </c>
    </row>
    <row r="24" spans="1:14" x14ac:dyDescent="0.3">
      <c r="A24" s="4" t="s">
        <v>15</v>
      </c>
      <c r="B24" s="39">
        <v>15</v>
      </c>
      <c r="C24" s="83">
        <v>0</v>
      </c>
      <c r="D24" s="39">
        <v>6</v>
      </c>
      <c r="E24" s="39">
        <v>55</v>
      </c>
      <c r="F24" s="39">
        <v>441</v>
      </c>
      <c r="G24" s="39">
        <v>5</v>
      </c>
      <c r="H24" s="47">
        <v>0</v>
      </c>
      <c r="I24" s="39">
        <v>9</v>
      </c>
      <c r="J24" s="39">
        <v>81</v>
      </c>
      <c r="K24" s="68">
        <v>284</v>
      </c>
      <c r="L24" s="39">
        <v>1</v>
      </c>
      <c r="M24" s="39">
        <v>122</v>
      </c>
      <c r="N24" s="82" t="s">
        <v>86</v>
      </c>
    </row>
    <row r="25" spans="1:14" x14ac:dyDescent="0.3">
      <c r="A25" s="4" t="s">
        <v>640</v>
      </c>
      <c r="B25" s="39">
        <v>3</v>
      </c>
      <c r="C25" s="83">
        <v>0</v>
      </c>
      <c r="D25" s="39">
        <v>1</v>
      </c>
      <c r="E25" s="39">
        <v>50</v>
      </c>
      <c r="F25" s="39">
        <v>279</v>
      </c>
      <c r="G25" s="39">
        <v>2</v>
      </c>
      <c r="H25" s="47">
        <v>0</v>
      </c>
      <c r="I25" s="39">
        <v>14</v>
      </c>
      <c r="J25" s="39">
        <v>72</v>
      </c>
      <c r="K25" s="68">
        <v>184</v>
      </c>
      <c r="L25" s="39">
        <v>8</v>
      </c>
      <c r="M25" s="39">
        <v>70</v>
      </c>
      <c r="N25" s="82" t="s">
        <v>86</v>
      </c>
    </row>
    <row r="26" spans="1:14" x14ac:dyDescent="0.3">
      <c r="A26" s="4" t="s">
        <v>646</v>
      </c>
      <c r="B26" s="68">
        <v>14</v>
      </c>
      <c r="C26" s="39">
        <v>0</v>
      </c>
      <c r="D26" s="39">
        <v>8</v>
      </c>
      <c r="E26" s="39">
        <v>22</v>
      </c>
      <c r="F26" s="39">
        <v>299</v>
      </c>
      <c r="G26" s="39">
        <v>2</v>
      </c>
      <c r="H26" s="47">
        <v>0</v>
      </c>
      <c r="I26" s="39">
        <v>18</v>
      </c>
      <c r="J26" s="39">
        <v>66</v>
      </c>
      <c r="K26" s="68">
        <v>187</v>
      </c>
      <c r="L26" s="39">
        <v>6</v>
      </c>
      <c r="M26" s="39">
        <v>80</v>
      </c>
      <c r="N26" s="82" t="s">
        <v>86</v>
      </c>
    </row>
    <row r="27" spans="1:14" x14ac:dyDescent="0.3">
      <c r="A27" s="16" t="s">
        <v>682</v>
      </c>
      <c r="B27" s="68">
        <v>17</v>
      </c>
      <c r="C27" s="39">
        <v>0</v>
      </c>
      <c r="D27" s="39">
        <v>20</v>
      </c>
      <c r="E27" s="39">
        <v>78</v>
      </c>
      <c r="F27" s="39">
        <v>313</v>
      </c>
      <c r="G27" s="39">
        <v>1</v>
      </c>
      <c r="H27" s="47">
        <v>0</v>
      </c>
      <c r="I27" s="39">
        <v>17</v>
      </c>
      <c r="J27" s="39">
        <v>83</v>
      </c>
      <c r="K27" s="68">
        <v>284</v>
      </c>
      <c r="L27" s="39">
        <v>8</v>
      </c>
      <c r="M27" s="39">
        <v>105</v>
      </c>
      <c r="N27" s="84">
        <v>13</v>
      </c>
    </row>
    <row r="28" spans="1:14" ht="14.5" x14ac:dyDescent="0.3">
      <c r="A28" s="16" t="s">
        <v>683</v>
      </c>
      <c r="B28" s="68">
        <v>20</v>
      </c>
      <c r="C28" s="39">
        <v>0</v>
      </c>
      <c r="D28" s="39">
        <v>15</v>
      </c>
      <c r="E28" s="39">
        <v>47</v>
      </c>
      <c r="F28" s="39">
        <v>251</v>
      </c>
      <c r="G28" s="39">
        <v>3</v>
      </c>
      <c r="H28" s="47">
        <v>0</v>
      </c>
      <c r="I28" s="39">
        <v>29</v>
      </c>
      <c r="J28" s="39">
        <v>78</v>
      </c>
      <c r="K28" s="68">
        <v>279</v>
      </c>
      <c r="L28" s="39">
        <v>9</v>
      </c>
      <c r="M28" s="39">
        <v>123</v>
      </c>
      <c r="N28" s="84">
        <v>76</v>
      </c>
    </row>
  </sheetData>
  <pageMargins left="0.7" right="0.7" top="0.75" bottom="0.75" header="0.3" footer="0.3"/>
  <pageSetup paperSize="9" scale="59" orientation="landscape"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3362F-936F-48CF-ADBA-51DB81B5017A}">
  <sheetPr>
    <pageSetUpPr fitToPage="1"/>
  </sheetPr>
  <dimension ref="A1:M219"/>
  <sheetViews>
    <sheetView showGridLines="0" tabSelected="1" topLeftCell="A76" zoomScale="82" zoomScaleNormal="80" workbookViewId="0">
      <selection activeCell="A94" sqref="A94:M94"/>
    </sheetView>
  </sheetViews>
  <sheetFormatPr defaultColWidth="8.78515625" defaultRowHeight="13" x14ac:dyDescent="0.3"/>
  <cols>
    <col min="1" max="1" width="20.5" style="4" customWidth="1"/>
    <col min="2" max="13" width="11.5" style="4" customWidth="1"/>
    <col min="14" max="16384" width="8.78515625" style="4"/>
  </cols>
  <sheetData>
    <row r="1" spans="1:13" ht="15.5" x14ac:dyDescent="0.3">
      <c r="A1" s="1" t="s">
        <v>584</v>
      </c>
      <c r="B1" s="2" t="s">
        <v>599</v>
      </c>
      <c r="C1" s="3"/>
      <c r="D1" s="3"/>
      <c r="E1" s="3"/>
      <c r="F1" s="3"/>
      <c r="G1" s="3"/>
      <c r="H1" s="3"/>
      <c r="I1" s="3"/>
      <c r="J1" s="3"/>
      <c r="K1" s="3"/>
      <c r="L1" s="3"/>
      <c r="M1" s="3"/>
    </row>
    <row r="2" spans="1:13" ht="14.5" x14ac:dyDescent="0.3">
      <c r="A2" s="5" t="s">
        <v>28</v>
      </c>
      <c r="B2" s="6" t="s">
        <v>678</v>
      </c>
    </row>
    <row r="3" spans="1:13" x14ac:dyDescent="0.3">
      <c r="A3" s="5"/>
      <c r="B3" s="6"/>
    </row>
    <row r="4" spans="1:13" x14ac:dyDescent="0.3">
      <c r="A4" s="4" t="s">
        <v>82</v>
      </c>
    </row>
    <row r="6" spans="1:13" x14ac:dyDescent="0.3">
      <c r="A6" s="4" t="s">
        <v>51</v>
      </c>
      <c r="C6" s="9" t="s">
        <v>52</v>
      </c>
    </row>
    <row r="7" spans="1:13" x14ac:dyDescent="0.3">
      <c r="A7" s="4" t="s">
        <v>84</v>
      </c>
    </row>
    <row r="8" spans="1:13" x14ac:dyDescent="0.3">
      <c r="A8" s="4" t="s">
        <v>85</v>
      </c>
    </row>
    <row r="10" spans="1:13" x14ac:dyDescent="0.3">
      <c r="A10" s="4" t="s">
        <v>583</v>
      </c>
    </row>
    <row r="12" spans="1:13" x14ac:dyDescent="0.3">
      <c r="A12" s="4" t="s">
        <v>584</v>
      </c>
      <c r="B12" s="4" t="s">
        <v>100</v>
      </c>
    </row>
    <row r="13" spans="1:13" x14ac:dyDescent="0.3">
      <c r="A13" s="4" t="s">
        <v>585</v>
      </c>
      <c r="B13" s="4" t="s">
        <v>296</v>
      </c>
    </row>
    <row r="14" spans="1:13" x14ac:dyDescent="0.3">
      <c r="A14" s="4" t="s">
        <v>586</v>
      </c>
      <c r="B14" s="4" t="s">
        <v>332</v>
      </c>
    </row>
    <row r="15" spans="1:13" x14ac:dyDescent="0.3">
      <c r="A15" s="4" t="s">
        <v>587</v>
      </c>
      <c r="B15" s="4" t="s">
        <v>369</v>
      </c>
    </row>
    <row r="16" spans="1:13" x14ac:dyDescent="0.3">
      <c r="A16" s="4" t="s">
        <v>588</v>
      </c>
      <c r="B16" s="4" t="s">
        <v>424</v>
      </c>
    </row>
    <row r="17" spans="1:13" x14ac:dyDescent="0.3">
      <c r="A17" s="4" t="s">
        <v>589</v>
      </c>
      <c r="B17" s="4" t="s">
        <v>435</v>
      </c>
    </row>
    <row r="18" spans="1:13" x14ac:dyDescent="0.3">
      <c r="A18" s="5"/>
      <c r="B18" s="6"/>
    </row>
    <row r="19" spans="1:13" x14ac:dyDescent="0.3">
      <c r="A19" s="4" t="s">
        <v>26</v>
      </c>
      <c r="B19" s="10">
        <v>45383</v>
      </c>
    </row>
    <row r="20" spans="1:13" x14ac:dyDescent="0.3">
      <c r="A20" s="4" t="s">
        <v>27</v>
      </c>
      <c r="B20" s="10">
        <v>45748</v>
      </c>
    </row>
    <row r="22" spans="1:13" ht="74.5" customHeight="1" x14ac:dyDescent="0.3">
      <c r="A22" s="69" t="s">
        <v>598</v>
      </c>
      <c r="B22" s="7" t="s">
        <v>579</v>
      </c>
      <c r="C22" s="7" t="s">
        <v>590</v>
      </c>
      <c r="D22" s="7" t="s">
        <v>591</v>
      </c>
      <c r="E22" s="7" t="s">
        <v>580</v>
      </c>
      <c r="F22" s="7" t="s">
        <v>581</v>
      </c>
      <c r="G22" s="7" t="s">
        <v>592</v>
      </c>
      <c r="H22" s="7" t="s">
        <v>593</v>
      </c>
      <c r="I22" s="7" t="s">
        <v>582</v>
      </c>
      <c r="J22" s="7" t="s">
        <v>594</v>
      </c>
      <c r="K22" s="7" t="s">
        <v>595</v>
      </c>
      <c r="L22" s="7" t="s">
        <v>596</v>
      </c>
      <c r="M22" s="7" t="s">
        <v>597</v>
      </c>
    </row>
    <row r="23" spans="1:13" x14ac:dyDescent="0.3">
      <c r="A23" s="32" t="s">
        <v>101</v>
      </c>
      <c r="B23" s="39">
        <v>7</v>
      </c>
      <c r="C23" s="39">
        <v>5</v>
      </c>
      <c r="D23" s="39">
        <v>0</v>
      </c>
      <c r="E23" s="40">
        <f>IF(B23=0,"-",C23/B23*100%)</f>
        <v>0.7142857142857143</v>
      </c>
      <c r="F23" s="39">
        <v>2</v>
      </c>
      <c r="G23" s="39">
        <v>1</v>
      </c>
      <c r="H23" s="39">
        <v>0</v>
      </c>
      <c r="I23" s="40">
        <f>IF(F23=0,"-",G23/F23*100%)</f>
        <v>0.5</v>
      </c>
      <c r="J23" s="39">
        <v>0</v>
      </c>
      <c r="K23" s="39">
        <v>0</v>
      </c>
      <c r="L23" s="39">
        <v>0</v>
      </c>
      <c r="M23" s="40" t="str">
        <f>IF(J23=0,"-",(1-K23/J23)*100%)</f>
        <v>-</v>
      </c>
    </row>
    <row r="24" spans="1:13" x14ac:dyDescent="0.3">
      <c r="A24" s="32" t="s">
        <v>102</v>
      </c>
      <c r="B24" s="39">
        <v>4</v>
      </c>
      <c r="C24" s="39">
        <v>3</v>
      </c>
      <c r="D24" s="39">
        <v>0</v>
      </c>
      <c r="E24" s="40">
        <f t="shared" ref="E24:E89" si="0">IF(B24=0,"-",C24/B24*100%)</f>
        <v>0.75</v>
      </c>
      <c r="F24" s="39">
        <v>2</v>
      </c>
      <c r="G24" s="39">
        <v>1</v>
      </c>
      <c r="H24" s="39">
        <v>0</v>
      </c>
      <c r="I24" s="40">
        <f t="shared" ref="I24:I89" si="1">IF(F24=0,"-",G24/F24*100%)</f>
        <v>0.5</v>
      </c>
      <c r="J24" s="39">
        <v>1</v>
      </c>
      <c r="K24" s="39">
        <v>1</v>
      </c>
      <c r="L24" s="39">
        <v>0</v>
      </c>
      <c r="M24" s="40">
        <f t="shared" ref="M24:M89" si="2">IF(J24=0,"-",(1-K24/J24)*100%)</f>
        <v>0</v>
      </c>
    </row>
    <row r="25" spans="1:13" x14ac:dyDescent="0.3">
      <c r="A25" s="32" t="s">
        <v>103</v>
      </c>
      <c r="B25" s="39">
        <v>16</v>
      </c>
      <c r="C25" s="39">
        <v>8</v>
      </c>
      <c r="D25" s="39">
        <v>0</v>
      </c>
      <c r="E25" s="40">
        <f t="shared" si="0"/>
        <v>0.5</v>
      </c>
      <c r="F25" s="39">
        <v>8</v>
      </c>
      <c r="G25" s="39">
        <v>2</v>
      </c>
      <c r="H25" s="39">
        <v>0</v>
      </c>
      <c r="I25" s="40">
        <f t="shared" si="1"/>
        <v>0.25</v>
      </c>
      <c r="J25" s="39">
        <v>0</v>
      </c>
      <c r="K25" s="39">
        <v>0</v>
      </c>
      <c r="L25" s="39">
        <v>0</v>
      </c>
      <c r="M25" s="40" t="str">
        <f t="shared" si="2"/>
        <v>-</v>
      </c>
    </row>
    <row r="26" spans="1:13" x14ac:dyDescent="0.3">
      <c r="A26" s="32" t="s">
        <v>104</v>
      </c>
      <c r="B26" s="39">
        <v>36</v>
      </c>
      <c r="C26" s="39">
        <v>11</v>
      </c>
      <c r="D26" s="39">
        <v>1</v>
      </c>
      <c r="E26" s="40">
        <f t="shared" si="0"/>
        <v>0.30555555555555558</v>
      </c>
      <c r="F26" s="39">
        <v>7</v>
      </c>
      <c r="G26" s="39">
        <v>4</v>
      </c>
      <c r="H26" s="39">
        <v>0</v>
      </c>
      <c r="I26" s="40">
        <f t="shared" si="1"/>
        <v>0.5714285714285714</v>
      </c>
      <c r="J26" s="39">
        <v>0</v>
      </c>
      <c r="K26" s="39">
        <v>0</v>
      </c>
      <c r="L26" s="39">
        <v>0</v>
      </c>
      <c r="M26" s="40" t="str">
        <f t="shared" si="2"/>
        <v>-</v>
      </c>
    </row>
    <row r="27" spans="1:13" x14ac:dyDescent="0.3">
      <c r="A27" s="32" t="s">
        <v>105</v>
      </c>
      <c r="B27" s="39">
        <v>14</v>
      </c>
      <c r="C27" s="39">
        <v>3</v>
      </c>
      <c r="D27" s="39">
        <v>0</v>
      </c>
      <c r="E27" s="40">
        <f t="shared" si="0"/>
        <v>0.21428571428571427</v>
      </c>
      <c r="F27" s="39">
        <v>4</v>
      </c>
      <c r="G27" s="39">
        <v>0</v>
      </c>
      <c r="H27" s="39">
        <v>0</v>
      </c>
      <c r="I27" s="40">
        <f t="shared" si="1"/>
        <v>0</v>
      </c>
      <c r="J27" s="39">
        <v>2</v>
      </c>
      <c r="K27" s="39">
        <v>0</v>
      </c>
      <c r="L27" s="39">
        <v>1</v>
      </c>
      <c r="M27" s="40">
        <f t="shared" si="2"/>
        <v>1</v>
      </c>
    </row>
    <row r="28" spans="1:13" x14ac:dyDescent="0.3">
      <c r="A28" s="32" t="s">
        <v>106</v>
      </c>
      <c r="B28" s="39">
        <v>28</v>
      </c>
      <c r="C28" s="39">
        <v>7</v>
      </c>
      <c r="D28" s="39">
        <v>1</v>
      </c>
      <c r="E28" s="40">
        <f t="shared" si="0"/>
        <v>0.25</v>
      </c>
      <c r="F28" s="39">
        <v>6</v>
      </c>
      <c r="G28" s="39">
        <v>0</v>
      </c>
      <c r="H28" s="39">
        <v>0</v>
      </c>
      <c r="I28" s="40">
        <f t="shared" si="1"/>
        <v>0</v>
      </c>
      <c r="J28" s="39">
        <v>4</v>
      </c>
      <c r="K28" s="39">
        <v>1</v>
      </c>
      <c r="L28" s="39">
        <v>2</v>
      </c>
      <c r="M28" s="40">
        <f t="shared" si="2"/>
        <v>0.75</v>
      </c>
    </row>
    <row r="29" spans="1:13" x14ac:dyDescent="0.3">
      <c r="A29" s="32" t="s">
        <v>107</v>
      </c>
      <c r="B29" s="39">
        <v>68</v>
      </c>
      <c r="C29" s="39">
        <v>22</v>
      </c>
      <c r="D29" s="39">
        <v>1</v>
      </c>
      <c r="E29" s="40">
        <f t="shared" si="0"/>
        <v>0.3235294117647059</v>
      </c>
      <c r="F29" s="39">
        <v>24</v>
      </c>
      <c r="G29" s="39">
        <v>5</v>
      </c>
      <c r="H29" s="39">
        <v>0</v>
      </c>
      <c r="I29" s="40">
        <f t="shared" si="1"/>
        <v>0.20833333333333334</v>
      </c>
      <c r="J29" s="39">
        <v>23</v>
      </c>
      <c r="K29" s="39">
        <v>14</v>
      </c>
      <c r="L29" s="39">
        <v>2</v>
      </c>
      <c r="M29" s="40">
        <f t="shared" si="2"/>
        <v>0.39130434782608692</v>
      </c>
    </row>
    <row r="30" spans="1:13" x14ac:dyDescent="0.3">
      <c r="A30" s="32" t="s">
        <v>108</v>
      </c>
      <c r="B30" s="39">
        <v>35</v>
      </c>
      <c r="C30" s="39">
        <v>5</v>
      </c>
      <c r="D30" s="39">
        <v>1</v>
      </c>
      <c r="E30" s="40">
        <f t="shared" si="0"/>
        <v>0.14285714285714285</v>
      </c>
      <c r="F30" s="39">
        <v>10</v>
      </c>
      <c r="G30" s="39">
        <v>3</v>
      </c>
      <c r="H30" s="39">
        <v>0</v>
      </c>
      <c r="I30" s="40">
        <f t="shared" si="1"/>
        <v>0.3</v>
      </c>
      <c r="J30" s="39">
        <v>2</v>
      </c>
      <c r="K30" s="39">
        <v>1</v>
      </c>
      <c r="L30" s="39">
        <v>0</v>
      </c>
      <c r="M30" s="40">
        <f t="shared" si="2"/>
        <v>0.5</v>
      </c>
    </row>
    <row r="31" spans="1:13" x14ac:dyDescent="0.3">
      <c r="A31" s="32" t="s">
        <v>109</v>
      </c>
      <c r="B31" s="39">
        <v>3</v>
      </c>
      <c r="C31" s="39">
        <v>3</v>
      </c>
      <c r="D31" s="39">
        <v>0</v>
      </c>
      <c r="E31" s="40">
        <f t="shared" si="0"/>
        <v>1</v>
      </c>
      <c r="F31" s="39">
        <v>2</v>
      </c>
      <c r="G31" s="39">
        <v>0</v>
      </c>
      <c r="H31" s="39">
        <v>0</v>
      </c>
      <c r="I31" s="40">
        <f t="shared" si="1"/>
        <v>0</v>
      </c>
      <c r="J31" s="39">
        <v>1</v>
      </c>
      <c r="K31" s="39">
        <v>1</v>
      </c>
      <c r="L31" s="39">
        <v>0</v>
      </c>
      <c r="M31" s="40">
        <f t="shared" si="2"/>
        <v>0</v>
      </c>
    </row>
    <row r="32" spans="1:13" x14ac:dyDescent="0.3">
      <c r="A32" s="32" t="s">
        <v>110</v>
      </c>
      <c r="B32" s="39">
        <v>41</v>
      </c>
      <c r="C32" s="39">
        <v>11</v>
      </c>
      <c r="D32" s="39">
        <v>0</v>
      </c>
      <c r="E32" s="40">
        <f t="shared" si="0"/>
        <v>0.26829268292682928</v>
      </c>
      <c r="F32" s="39">
        <v>30</v>
      </c>
      <c r="G32" s="39">
        <v>11</v>
      </c>
      <c r="H32" s="39">
        <v>1</v>
      </c>
      <c r="I32" s="40">
        <f t="shared" si="1"/>
        <v>0.36666666666666664</v>
      </c>
      <c r="J32" s="39">
        <v>15</v>
      </c>
      <c r="K32" s="39">
        <v>13</v>
      </c>
      <c r="L32" s="39">
        <v>0</v>
      </c>
      <c r="M32" s="40">
        <f t="shared" si="2"/>
        <v>0.1333333333333333</v>
      </c>
    </row>
    <row r="33" spans="1:13" x14ac:dyDescent="0.3">
      <c r="A33" s="32" t="s">
        <v>111</v>
      </c>
      <c r="B33" s="39">
        <v>48</v>
      </c>
      <c r="C33" s="39">
        <v>17</v>
      </c>
      <c r="D33" s="39">
        <v>0</v>
      </c>
      <c r="E33" s="40">
        <f t="shared" si="0"/>
        <v>0.35416666666666669</v>
      </c>
      <c r="F33" s="39">
        <v>6</v>
      </c>
      <c r="G33" s="39">
        <v>3</v>
      </c>
      <c r="H33" s="39">
        <v>0</v>
      </c>
      <c r="I33" s="40">
        <f t="shared" si="1"/>
        <v>0.5</v>
      </c>
      <c r="J33" s="39">
        <v>5</v>
      </c>
      <c r="K33" s="39">
        <v>5</v>
      </c>
      <c r="L33" s="39">
        <v>0</v>
      </c>
      <c r="M33" s="40">
        <f t="shared" si="2"/>
        <v>0</v>
      </c>
    </row>
    <row r="34" spans="1:13" x14ac:dyDescent="0.3">
      <c r="A34" s="32" t="s">
        <v>112</v>
      </c>
      <c r="B34" s="39">
        <v>25</v>
      </c>
      <c r="C34" s="39">
        <v>8</v>
      </c>
      <c r="D34" s="39">
        <v>0</v>
      </c>
      <c r="E34" s="40">
        <f t="shared" si="0"/>
        <v>0.32</v>
      </c>
      <c r="F34" s="39">
        <v>3</v>
      </c>
      <c r="G34" s="39">
        <v>3</v>
      </c>
      <c r="H34" s="39">
        <v>0</v>
      </c>
      <c r="I34" s="40">
        <f t="shared" si="1"/>
        <v>1</v>
      </c>
      <c r="J34" s="39">
        <v>1</v>
      </c>
      <c r="K34" s="39">
        <v>0</v>
      </c>
      <c r="L34" s="39">
        <v>0</v>
      </c>
      <c r="M34" s="40">
        <f t="shared" si="2"/>
        <v>1</v>
      </c>
    </row>
    <row r="35" spans="1:13" x14ac:dyDescent="0.3">
      <c r="A35" s="32" t="s">
        <v>113</v>
      </c>
      <c r="B35" s="39">
        <v>10</v>
      </c>
      <c r="C35" s="39">
        <v>2</v>
      </c>
      <c r="D35" s="39">
        <v>0</v>
      </c>
      <c r="E35" s="40">
        <f t="shared" si="0"/>
        <v>0.2</v>
      </c>
      <c r="F35" s="39">
        <v>3</v>
      </c>
      <c r="G35" s="39">
        <v>2</v>
      </c>
      <c r="H35" s="39">
        <v>0</v>
      </c>
      <c r="I35" s="40">
        <f t="shared" si="1"/>
        <v>0.66666666666666663</v>
      </c>
      <c r="J35" s="39">
        <v>3</v>
      </c>
      <c r="K35" s="39">
        <v>2</v>
      </c>
      <c r="L35" s="39">
        <v>0</v>
      </c>
      <c r="M35" s="40">
        <f t="shared" si="2"/>
        <v>0.33333333333333337</v>
      </c>
    </row>
    <row r="36" spans="1:13" x14ac:dyDescent="0.3">
      <c r="A36" s="32" t="s">
        <v>114</v>
      </c>
      <c r="B36" s="39">
        <v>3</v>
      </c>
      <c r="C36" s="39">
        <v>1</v>
      </c>
      <c r="D36" s="39">
        <v>0</v>
      </c>
      <c r="E36" s="40">
        <f t="shared" si="0"/>
        <v>0.33333333333333331</v>
      </c>
      <c r="F36" s="39">
        <v>0</v>
      </c>
      <c r="G36" s="39">
        <v>0</v>
      </c>
      <c r="H36" s="39">
        <v>0</v>
      </c>
      <c r="I36" s="40" t="str">
        <f t="shared" si="1"/>
        <v>-</v>
      </c>
      <c r="J36" s="39">
        <v>0</v>
      </c>
      <c r="K36" s="39">
        <v>0</v>
      </c>
      <c r="L36" s="39">
        <v>0</v>
      </c>
      <c r="M36" s="40" t="str">
        <f t="shared" si="2"/>
        <v>-</v>
      </c>
    </row>
    <row r="37" spans="1:13" x14ac:dyDescent="0.3">
      <c r="A37" s="32" t="s">
        <v>115</v>
      </c>
      <c r="B37" s="39">
        <v>5</v>
      </c>
      <c r="C37" s="39">
        <v>0</v>
      </c>
      <c r="D37" s="39">
        <v>0</v>
      </c>
      <c r="E37" s="40">
        <f t="shared" si="0"/>
        <v>0</v>
      </c>
      <c r="F37" s="39">
        <v>0</v>
      </c>
      <c r="G37" s="39">
        <v>0</v>
      </c>
      <c r="H37" s="39">
        <v>0</v>
      </c>
      <c r="I37" s="40" t="str">
        <f t="shared" si="1"/>
        <v>-</v>
      </c>
      <c r="J37" s="39">
        <v>1</v>
      </c>
      <c r="K37" s="39">
        <v>0</v>
      </c>
      <c r="L37" s="39">
        <v>0</v>
      </c>
      <c r="M37" s="40">
        <f t="shared" si="2"/>
        <v>1</v>
      </c>
    </row>
    <row r="38" spans="1:13" x14ac:dyDescent="0.3">
      <c r="A38" s="32" t="s">
        <v>116</v>
      </c>
      <c r="B38" s="39">
        <v>107</v>
      </c>
      <c r="C38" s="39">
        <v>19</v>
      </c>
      <c r="D38" s="39">
        <v>2</v>
      </c>
      <c r="E38" s="40">
        <f t="shared" si="0"/>
        <v>0.17757009345794392</v>
      </c>
      <c r="F38" s="39">
        <v>48</v>
      </c>
      <c r="G38" s="39">
        <v>17</v>
      </c>
      <c r="H38" s="39">
        <v>2</v>
      </c>
      <c r="I38" s="40">
        <f t="shared" si="1"/>
        <v>0.35416666666666669</v>
      </c>
      <c r="J38" s="39">
        <v>4</v>
      </c>
      <c r="K38" s="39">
        <v>3</v>
      </c>
      <c r="L38" s="39">
        <v>1</v>
      </c>
      <c r="M38" s="40">
        <f t="shared" si="2"/>
        <v>0.25</v>
      </c>
    </row>
    <row r="39" spans="1:13" x14ac:dyDescent="0.3">
      <c r="A39" s="32" t="s">
        <v>117</v>
      </c>
      <c r="B39" s="39">
        <v>51</v>
      </c>
      <c r="C39" s="39">
        <v>15</v>
      </c>
      <c r="D39" s="39">
        <v>0</v>
      </c>
      <c r="E39" s="40">
        <f t="shared" si="0"/>
        <v>0.29411764705882354</v>
      </c>
      <c r="F39" s="39">
        <v>17</v>
      </c>
      <c r="G39" s="39">
        <v>7</v>
      </c>
      <c r="H39" s="39">
        <v>0</v>
      </c>
      <c r="I39" s="40">
        <f t="shared" si="1"/>
        <v>0.41176470588235292</v>
      </c>
      <c r="J39" s="39">
        <v>3</v>
      </c>
      <c r="K39" s="39">
        <v>1</v>
      </c>
      <c r="L39" s="39">
        <v>1</v>
      </c>
      <c r="M39" s="40">
        <f t="shared" si="2"/>
        <v>0.66666666666666674</v>
      </c>
    </row>
    <row r="40" spans="1:13" x14ac:dyDescent="0.3">
      <c r="A40" s="32" t="s">
        <v>118</v>
      </c>
      <c r="B40" s="39">
        <v>28</v>
      </c>
      <c r="C40" s="39">
        <v>4</v>
      </c>
      <c r="D40" s="39">
        <v>0</v>
      </c>
      <c r="E40" s="40">
        <f t="shared" si="0"/>
        <v>0.14285714285714285</v>
      </c>
      <c r="F40" s="39">
        <v>6</v>
      </c>
      <c r="G40" s="39">
        <v>3</v>
      </c>
      <c r="H40" s="39">
        <v>0</v>
      </c>
      <c r="I40" s="40">
        <f t="shared" si="1"/>
        <v>0.5</v>
      </c>
      <c r="J40" s="39">
        <v>2</v>
      </c>
      <c r="K40" s="39">
        <v>1</v>
      </c>
      <c r="L40" s="39">
        <v>0</v>
      </c>
      <c r="M40" s="40">
        <f t="shared" si="2"/>
        <v>0.5</v>
      </c>
    </row>
    <row r="41" spans="1:13" x14ac:dyDescent="0.3">
      <c r="A41" s="32" t="s">
        <v>119</v>
      </c>
      <c r="B41" s="39">
        <v>21</v>
      </c>
      <c r="C41" s="39">
        <v>2</v>
      </c>
      <c r="D41" s="39">
        <v>0</v>
      </c>
      <c r="E41" s="40">
        <f t="shared" si="0"/>
        <v>9.5238095238095233E-2</v>
      </c>
      <c r="F41" s="39">
        <v>9</v>
      </c>
      <c r="G41" s="39">
        <v>2</v>
      </c>
      <c r="H41" s="39">
        <v>0</v>
      </c>
      <c r="I41" s="40">
        <f t="shared" si="1"/>
        <v>0.22222222222222221</v>
      </c>
      <c r="J41" s="39">
        <v>1</v>
      </c>
      <c r="K41" s="39">
        <v>1</v>
      </c>
      <c r="L41" s="39">
        <v>0</v>
      </c>
      <c r="M41" s="40">
        <f t="shared" si="2"/>
        <v>0</v>
      </c>
    </row>
    <row r="42" spans="1:13" x14ac:dyDescent="0.3">
      <c r="A42" s="32" t="s">
        <v>120</v>
      </c>
      <c r="B42" s="39">
        <v>11</v>
      </c>
      <c r="C42" s="39">
        <v>0</v>
      </c>
      <c r="D42" s="39">
        <v>0</v>
      </c>
      <c r="E42" s="40">
        <f t="shared" si="0"/>
        <v>0</v>
      </c>
      <c r="F42" s="39">
        <v>6</v>
      </c>
      <c r="G42" s="39">
        <v>2</v>
      </c>
      <c r="H42" s="39">
        <v>0</v>
      </c>
      <c r="I42" s="40">
        <f t="shared" si="1"/>
        <v>0.33333333333333331</v>
      </c>
      <c r="J42" s="39">
        <v>2</v>
      </c>
      <c r="K42" s="39">
        <v>1</v>
      </c>
      <c r="L42" s="39">
        <v>0</v>
      </c>
      <c r="M42" s="40">
        <f t="shared" si="2"/>
        <v>0.5</v>
      </c>
    </row>
    <row r="43" spans="1:13" x14ac:dyDescent="0.3">
      <c r="A43" s="32" t="s">
        <v>121</v>
      </c>
      <c r="B43" s="39">
        <v>23</v>
      </c>
      <c r="C43" s="39">
        <v>8</v>
      </c>
      <c r="D43" s="39">
        <v>0</v>
      </c>
      <c r="E43" s="40">
        <f t="shared" si="0"/>
        <v>0.34782608695652173</v>
      </c>
      <c r="F43" s="39">
        <v>12</v>
      </c>
      <c r="G43" s="39">
        <v>5</v>
      </c>
      <c r="H43" s="39">
        <v>0</v>
      </c>
      <c r="I43" s="40">
        <f t="shared" si="1"/>
        <v>0.41666666666666669</v>
      </c>
      <c r="J43" s="39">
        <v>8</v>
      </c>
      <c r="K43" s="39">
        <v>7</v>
      </c>
      <c r="L43" s="39">
        <v>0</v>
      </c>
      <c r="M43" s="40">
        <f t="shared" si="2"/>
        <v>0.125</v>
      </c>
    </row>
    <row r="44" spans="1:13" x14ac:dyDescent="0.3">
      <c r="A44" s="32" t="s">
        <v>122</v>
      </c>
      <c r="B44" s="39">
        <v>20</v>
      </c>
      <c r="C44" s="39">
        <v>6</v>
      </c>
      <c r="D44" s="39">
        <v>0</v>
      </c>
      <c r="E44" s="40">
        <f t="shared" si="0"/>
        <v>0.3</v>
      </c>
      <c r="F44" s="39">
        <v>6</v>
      </c>
      <c r="G44" s="39">
        <v>1</v>
      </c>
      <c r="H44" s="39">
        <v>0</v>
      </c>
      <c r="I44" s="40">
        <f t="shared" si="1"/>
        <v>0.16666666666666666</v>
      </c>
      <c r="J44" s="39">
        <v>5</v>
      </c>
      <c r="K44" s="39">
        <v>5</v>
      </c>
      <c r="L44" s="39">
        <v>0</v>
      </c>
      <c r="M44" s="40">
        <f t="shared" si="2"/>
        <v>0</v>
      </c>
    </row>
    <row r="45" spans="1:13" x14ac:dyDescent="0.3">
      <c r="A45" s="32" t="s">
        <v>123</v>
      </c>
      <c r="B45" s="39">
        <v>21</v>
      </c>
      <c r="C45" s="39">
        <v>7</v>
      </c>
      <c r="D45" s="39">
        <v>0</v>
      </c>
      <c r="E45" s="40">
        <f t="shared" si="0"/>
        <v>0.33333333333333331</v>
      </c>
      <c r="F45" s="39">
        <v>3</v>
      </c>
      <c r="G45" s="39">
        <v>1</v>
      </c>
      <c r="H45" s="39">
        <v>0</v>
      </c>
      <c r="I45" s="40">
        <f t="shared" si="1"/>
        <v>0.33333333333333331</v>
      </c>
      <c r="J45" s="39">
        <v>2</v>
      </c>
      <c r="K45" s="39">
        <v>1</v>
      </c>
      <c r="L45" s="39">
        <v>0</v>
      </c>
      <c r="M45" s="40">
        <f t="shared" si="2"/>
        <v>0.5</v>
      </c>
    </row>
    <row r="46" spans="1:13" x14ac:dyDescent="0.3">
      <c r="A46" s="32" t="s">
        <v>124</v>
      </c>
      <c r="B46" s="39">
        <v>3</v>
      </c>
      <c r="C46" s="39">
        <v>2</v>
      </c>
      <c r="D46" s="39">
        <v>0</v>
      </c>
      <c r="E46" s="40">
        <f t="shared" si="0"/>
        <v>0.66666666666666663</v>
      </c>
      <c r="F46" s="39">
        <v>4</v>
      </c>
      <c r="G46" s="39">
        <v>1</v>
      </c>
      <c r="H46" s="39">
        <v>0</v>
      </c>
      <c r="I46" s="40">
        <f t="shared" si="1"/>
        <v>0.25</v>
      </c>
      <c r="J46" s="39">
        <v>0</v>
      </c>
      <c r="K46" s="39">
        <v>0</v>
      </c>
      <c r="L46" s="39">
        <v>0</v>
      </c>
      <c r="M46" s="40" t="str">
        <f t="shared" si="2"/>
        <v>-</v>
      </c>
    </row>
    <row r="47" spans="1:13" x14ac:dyDescent="0.3">
      <c r="A47" s="32" t="s">
        <v>125</v>
      </c>
      <c r="B47" s="39">
        <v>36</v>
      </c>
      <c r="C47" s="39">
        <v>9</v>
      </c>
      <c r="D47" s="39">
        <v>0</v>
      </c>
      <c r="E47" s="40">
        <f t="shared" si="0"/>
        <v>0.25</v>
      </c>
      <c r="F47" s="39">
        <v>7</v>
      </c>
      <c r="G47" s="39">
        <v>1</v>
      </c>
      <c r="H47" s="39">
        <v>0</v>
      </c>
      <c r="I47" s="40">
        <f t="shared" si="1"/>
        <v>0.14285714285714285</v>
      </c>
      <c r="J47" s="39">
        <v>0</v>
      </c>
      <c r="K47" s="39">
        <v>0</v>
      </c>
      <c r="L47" s="39">
        <v>0</v>
      </c>
      <c r="M47" s="40" t="str">
        <f t="shared" si="2"/>
        <v>-</v>
      </c>
    </row>
    <row r="48" spans="1:13" x14ac:dyDescent="0.3">
      <c r="A48" s="32" t="s">
        <v>126</v>
      </c>
      <c r="B48" s="39">
        <v>4</v>
      </c>
      <c r="C48" s="39">
        <v>1</v>
      </c>
      <c r="D48" s="39">
        <v>0</v>
      </c>
      <c r="E48" s="40">
        <f t="shared" si="0"/>
        <v>0.25</v>
      </c>
      <c r="F48" s="39">
        <v>1</v>
      </c>
      <c r="G48" s="39">
        <v>1</v>
      </c>
      <c r="H48" s="39">
        <v>0</v>
      </c>
      <c r="I48" s="40">
        <f t="shared" si="1"/>
        <v>1</v>
      </c>
      <c r="J48" s="39">
        <v>0</v>
      </c>
      <c r="K48" s="39">
        <v>0</v>
      </c>
      <c r="L48" s="39">
        <v>0</v>
      </c>
      <c r="M48" s="40" t="str">
        <f t="shared" si="2"/>
        <v>-</v>
      </c>
    </row>
    <row r="49" spans="1:13" x14ac:dyDescent="0.3">
      <c r="A49" s="32" t="s">
        <v>127</v>
      </c>
      <c r="B49" s="39">
        <v>27</v>
      </c>
      <c r="C49" s="39">
        <v>7</v>
      </c>
      <c r="D49" s="39">
        <v>1</v>
      </c>
      <c r="E49" s="40">
        <f t="shared" si="0"/>
        <v>0.25925925925925924</v>
      </c>
      <c r="F49" s="39">
        <v>9</v>
      </c>
      <c r="G49" s="39">
        <v>3</v>
      </c>
      <c r="H49" s="39">
        <v>0</v>
      </c>
      <c r="I49" s="40">
        <f t="shared" si="1"/>
        <v>0.33333333333333331</v>
      </c>
      <c r="J49" s="39">
        <v>3</v>
      </c>
      <c r="K49" s="39">
        <v>1</v>
      </c>
      <c r="L49" s="39">
        <v>0</v>
      </c>
      <c r="M49" s="40">
        <f t="shared" si="2"/>
        <v>0.66666666666666674</v>
      </c>
    </row>
    <row r="50" spans="1:13" x14ac:dyDescent="0.3">
      <c r="A50" s="32" t="s">
        <v>128</v>
      </c>
      <c r="B50" s="39">
        <v>8</v>
      </c>
      <c r="C50" s="39">
        <v>2</v>
      </c>
      <c r="D50" s="39">
        <v>0</v>
      </c>
      <c r="E50" s="40">
        <f t="shared" si="0"/>
        <v>0.25</v>
      </c>
      <c r="F50" s="39">
        <v>1</v>
      </c>
      <c r="G50" s="39">
        <v>0</v>
      </c>
      <c r="H50" s="39">
        <v>0</v>
      </c>
      <c r="I50" s="40">
        <f t="shared" si="1"/>
        <v>0</v>
      </c>
      <c r="J50" s="39">
        <v>4</v>
      </c>
      <c r="K50" s="39">
        <v>3</v>
      </c>
      <c r="L50" s="39">
        <v>0</v>
      </c>
      <c r="M50" s="40">
        <f t="shared" si="2"/>
        <v>0.25</v>
      </c>
    </row>
    <row r="51" spans="1:13" x14ac:dyDescent="0.3">
      <c r="A51" s="32" t="s">
        <v>129</v>
      </c>
      <c r="B51" s="39">
        <v>19</v>
      </c>
      <c r="C51" s="39">
        <v>9</v>
      </c>
      <c r="D51" s="39">
        <v>0</v>
      </c>
      <c r="E51" s="40">
        <f t="shared" si="0"/>
        <v>0.47368421052631576</v>
      </c>
      <c r="F51" s="39">
        <v>7</v>
      </c>
      <c r="G51" s="39">
        <v>1</v>
      </c>
      <c r="H51" s="39">
        <v>0</v>
      </c>
      <c r="I51" s="40">
        <f t="shared" si="1"/>
        <v>0.14285714285714285</v>
      </c>
      <c r="J51" s="39">
        <v>7</v>
      </c>
      <c r="K51" s="39">
        <v>4</v>
      </c>
      <c r="L51" s="39">
        <v>1</v>
      </c>
      <c r="M51" s="40">
        <f t="shared" si="2"/>
        <v>0.4285714285714286</v>
      </c>
    </row>
    <row r="52" spans="1:13" x14ac:dyDescent="0.3">
      <c r="A52" s="32" t="s">
        <v>130</v>
      </c>
      <c r="B52" s="39">
        <v>16</v>
      </c>
      <c r="C52" s="39">
        <v>8</v>
      </c>
      <c r="D52" s="39">
        <v>0</v>
      </c>
      <c r="E52" s="40">
        <f t="shared" si="0"/>
        <v>0.5</v>
      </c>
      <c r="F52" s="39">
        <v>11</v>
      </c>
      <c r="G52" s="39">
        <v>0</v>
      </c>
      <c r="H52" s="39">
        <v>0</v>
      </c>
      <c r="I52" s="40">
        <f t="shared" si="1"/>
        <v>0</v>
      </c>
      <c r="J52" s="39">
        <v>4</v>
      </c>
      <c r="K52" s="39">
        <v>2</v>
      </c>
      <c r="L52" s="39">
        <v>0</v>
      </c>
      <c r="M52" s="40">
        <f t="shared" si="2"/>
        <v>0.5</v>
      </c>
    </row>
    <row r="53" spans="1:13" x14ac:dyDescent="0.3">
      <c r="A53" s="32" t="s">
        <v>131</v>
      </c>
      <c r="B53" s="39">
        <v>33</v>
      </c>
      <c r="C53" s="39">
        <v>6</v>
      </c>
      <c r="D53" s="39">
        <v>0</v>
      </c>
      <c r="E53" s="40">
        <f t="shared" si="0"/>
        <v>0.18181818181818182</v>
      </c>
      <c r="F53" s="39">
        <v>27</v>
      </c>
      <c r="G53" s="39">
        <v>3</v>
      </c>
      <c r="H53" s="39">
        <v>0</v>
      </c>
      <c r="I53" s="40">
        <f t="shared" si="1"/>
        <v>0.1111111111111111</v>
      </c>
      <c r="J53" s="39">
        <v>6</v>
      </c>
      <c r="K53" s="39">
        <v>6</v>
      </c>
      <c r="L53" s="39">
        <v>0</v>
      </c>
      <c r="M53" s="40">
        <f t="shared" si="2"/>
        <v>0</v>
      </c>
    </row>
    <row r="54" spans="1:13" x14ac:dyDescent="0.3">
      <c r="A54" s="32" t="s">
        <v>132</v>
      </c>
      <c r="B54" s="39">
        <v>18</v>
      </c>
      <c r="C54" s="39">
        <v>6</v>
      </c>
      <c r="D54" s="39">
        <v>0</v>
      </c>
      <c r="E54" s="40">
        <f t="shared" si="0"/>
        <v>0.33333333333333331</v>
      </c>
      <c r="F54" s="39">
        <v>7</v>
      </c>
      <c r="G54" s="39">
        <v>3</v>
      </c>
      <c r="H54" s="39">
        <v>0</v>
      </c>
      <c r="I54" s="40">
        <f t="shared" si="1"/>
        <v>0.42857142857142855</v>
      </c>
      <c r="J54" s="39">
        <v>0</v>
      </c>
      <c r="K54" s="39">
        <v>0</v>
      </c>
      <c r="L54" s="39">
        <v>0</v>
      </c>
      <c r="M54" s="40" t="str">
        <f t="shared" si="2"/>
        <v>-</v>
      </c>
    </row>
    <row r="55" spans="1:13" x14ac:dyDescent="0.3">
      <c r="A55" s="32" t="s">
        <v>133</v>
      </c>
      <c r="B55" s="39">
        <v>36</v>
      </c>
      <c r="C55" s="39">
        <v>12</v>
      </c>
      <c r="D55" s="39">
        <v>1</v>
      </c>
      <c r="E55" s="40">
        <f t="shared" si="0"/>
        <v>0.33333333333333331</v>
      </c>
      <c r="F55" s="39">
        <v>12</v>
      </c>
      <c r="G55" s="39">
        <v>2</v>
      </c>
      <c r="H55" s="39">
        <v>1</v>
      </c>
      <c r="I55" s="40">
        <f t="shared" si="1"/>
        <v>0.16666666666666666</v>
      </c>
      <c r="J55" s="39">
        <v>2</v>
      </c>
      <c r="K55" s="39">
        <v>1</v>
      </c>
      <c r="L55" s="39">
        <v>0</v>
      </c>
      <c r="M55" s="40">
        <f t="shared" si="2"/>
        <v>0.5</v>
      </c>
    </row>
    <row r="56" spans="1:13" x14ac:dyDescent="0.3">
      <c r="A56" s="32" t="s">
        <v>134</v>
      </c>
      <c r="B56" s="39">
        <v>6</v>
      </c>
      <c r="C56" s="39">
        <v>4</v>
      </c>
      <c r="D56" s="39">
        <v>0</v>
      </c>
      <c r="E56" s="40">
        <f t="shared" si="0"/>
        <v>0.66666666666666663</v>
      </c>
      <c r="F56" s="39">
        <v>4</v>
      </c>
      <c r="G56" s="39">
        <v>0</v>
      </c>
      <c r="H56" s="39">
        <v>0</v>
      </c>
      <c r="I56" s="40">
        <f t="shared" si="1"/>
        <v>0</v>
      </c>
      <c r="J56" s="39">
        <v>1</v>
      </c>
      <c r="K56" s="39">
        <v>0</v>
      </c>
      <c r="L56" s="39">
        <v>0</v>
      </c>
      <c r="M56" s="40">
        <f t="shared" si="2"/>
        <v>1</v>
      </c>
    </row>
    <row r="57" spans="1:13" x14ac:dyDescent="0.3">
      <c r="A57" s="32" t="s">
        <v>135</v>
      </c>
      <c r="B57" s="39">
        <v>43</v>
      </c>
      <c r="C57" s="39">
        <v>15</v>
      </c>
      <c r="D57" s="39">
        <v>0</v>
      </c>
      <c r="E57" s="40">
        <f t="shared" si="0"/>
        <v>0.34883720930232559</v>
      </c>
      <c r="F57" s="39">
        <v>8</v>
      </c>
      <c r="G57" s="39">
        <v>4</v>
      </c>
      <c r="H57" s="39">
        <v>0</v>
      </c>
      <c r="I57" s="40">
        <f t="shared" si="1"/>
        <v>0.5</v>
      </c>
      <c r="J57" s="39">
        <v>11</v>
      </c>
      <c r="K57" s="39">
        <v>7</v>
      </c>
      <c r="L57" s="39">
        <v>0</v>
      </c>
      <c r="M57" s="40">
        <f t="shared" si="2"/>
        <v>0.36363636363636365</v>
      </c>
    </row>
    <row r="58" spans="1:13" x14ac:dyDescent="0.3">
      <c r="A58" s="32" t="s">
        <v>136</v>
      </c>
      <c r="B58" s="39">
        <v>35</v>
      </c>
      <c r="C58" s="39">
        <v>5</v>
      </c>
      <c r="D58" s="39">
        <v>1</v>
      </c>
      <c r="E58" s="40">
        <f t="shared" si="0"/>
        <v>0.14285714285714285</v>
      </c>
      <c r="F58" s="39">
        <v>24</v>
      </c>
      <c r="G58" s="39">
        <v>6</v>
      </c>
      <c r="H58" s="39">
        <v>0</v>
      </c>
      <c r="I58" s="40">
        <f t="shared" si="1"/>
        <v>0.25</v>
      </c>
      <c r="J58" s="39">
        <v>4</v>
      </c>
      <c r="K58" s="39">
        <v>1</v>
      </c>
      <c r="L58" s="39">
        <v>0</v>
      </c>
      <c r="M58" s="40">
        <f t="shared" si="2"/>
        <v>0.75</v>
      </c>
    </row>
    <row r="59" spans="1:13" x14ac:dyDescent="0.3">
      <c r="A59" s="32" t="s">
        <v>137</v>
      </c>
      <c r="B59" s="39">
        <v>11</v>
      </c>
      <c r="C59" s="39">
        <v>2</v>
      </c>
      <c r="D59" s="39">
        <v>0</v>
      </c>
      <c r="E59" s="40">
        <f t="shared" si="0"/>
        <v>0.18181818181818182</v>
      </c>
      <c r="F59" s="39">
        <v>7</v>
      </c>
      <c r="G59" s="39">
        <v>0</v>
      </c>
      <c r="H59" s="39">
        <v>0</v>
      </c>
      <c r="I59" s="40">
        <f t="shared" si="1"/>
        <v>0</v>
      </c>
      <c r="J59" s="39">
        <v>6</v>
      </c>
      <c r="K59" s="39">
        <v>4</v>
      </c>
      <c r="L59" s="39">
        <v>0</v>
      </c>
      <c r="M59" s="40">
        <f t="shared" si="2"/>
        <v>0.33333333333333337</v>
      </c>
    </row>
    <row r="60" spans="1:13" x14ac:dyDescent="0.3">
      <c r="A60" s="32" t="s">
        <v>138</v>
      </c>
      <c r="B60" s="39">
        <v>48</v>
      </c>
      <c r="C60" s="39">
        <v>10</v>
      </c>
      <c r="D60" s="39">
        <v>0</v>
      </c>
      <c r="E60" s="40">
        <f t="shared" si="0"/>
        <v>0.20833333333333334</v>
      </c>
      <c r="F60" s="39">
        <v>12</v>
      </c>
      <c r="G60" s="39">
        <v>2</v>
      </c>
      <c r="H60" s="39">
        <v>0</v>
      </c>
      <c r="I60" s="40">
        <f t="shared" si="1"/>
        <v>0.16666666666666666</v>
      </c>
      <c r="J60" s="39">
        <v>1</v>
      </c>
      <c r="K60" s="39">
        <v>0</v>
      </c>
      <c r="L60" s="39">
        <v>0</v>
      </c>
      <c r="M60" s="40">
        <f t="shared" si="2"/>
        <v>1</v>
      </c>
    </row>
    <row r="61" spans="1:13" x14ac:dyDescent="0.3">
      <c r="A61" s="32" t="s">
        <v>139</v>
      </c>
      <c r="B61" s="39">
        <v>3</v>
      </c>
      <c r="C61" s="39">
        <v>3</v>
      </c>
      <c r="D61" s="39">
        <v>0</v>
      </c>
      <c r="E61" s="40">
        <f t="shared" si="0"/>
        <v>1</v>
      </c>
      <c r="F61" s="39">
        <v>0</v>
      </c>
      <c r="G61" s="39">
        <v>0</v>
      </c>
      <c r="H61" s="39">
        <v>0</v>
      </c>
      <c r="I61" s="40" t="str">
        <f t="shared" si="1"/>
        <v>-</v>
      </c>
      <c r="J61" s="39">
        <v>0</v>
      </c>
      <c r="K61" s="39">
        <v>0</v>
      </c>
      <c r="L61" s="39">
        <v>0</v>
      </c>
      <c r="M61" s="40" t="str">
        <f t="shared" si="2"/>
        <v>-</v>
      </c>
    </row>
    <row r="62" spans="1:13" x14ac:dyDescent="0.3">
      <c r="A62" s="32" t="s">
        <v>140</v>
      </c>
      <c r="B62" s="39">
        <v>4</v>
      </c>
      <c r="C62" s="39">
        <v>2</v>
      </c>
      <c r="D62" s="39">
        <v>0</v>
      </c>
      <c r="E62" s="40">
        <f t="shared" si="0"/>
        <v>0.5</v>
      </c>
      <c r="F62" s="39">
        <v>1</v>
      </c>
      <c r="G62" s="39">
        <v>0</v>
      </c>
      <c r="H62" s="39">
        <v>0</v>
      </c>
      <c r="I62" s="40">
        <f t="shared" si="1"/>
        <v>0</v>
      </c>
      <c r="J62" s="39">
        <v>2</v>
      </c>
      <c r="K62" s="39">
        <v>1</v>
      </c>
      <c r="L62" s="39">
        <v>0</v>
      </c>
      <c r="M62" s="40">
        <f t="shared" si="2"/>
        <v>0.5</v>
      </c>
    </row>
    <row r="63" spans="1:13" x14ac:dyDescent="0.3">
      <c r="A63" s="32" t="s">
        <v>141</v>
      </c>
      <c r="B63" s="39">
        <v>22</v>
      </c>
      <c r="C63" s="39">
        <v>4</v>
      </c>
      <c r="D63" s="39">
        <v>0</v>
      </c>
      <c r="E63" s="40">
        <f t="shared" si="0"/>
        <v>0.18181818181818182</v>
      </c>
      <c r="F63" s="39">
        <v>5</v>
      </c>
      <c r="G63" s="39">
        <v>2</v>
      </c>
      <c r="H63" s="39">
        <v>1</v>
      </c>
      <c r="I63" s="40">
        <f t="shared" si="1"/>
        <v>0.4</v>
      </c>
      <c r="J63" s="39">
        <v>3</v>
      </c>
      <c r="K63" s="39">
        <v>3</v>
      </c>
      <c r="L63" s="39">
        <v>0</v>
      </c>
      <c r="M63" s="40">
        <f t="shared" si="2"/>
        <v>0</v>
      </c>
    </row>
    <row r="64" spans="1:13" x14ac:dyDescent="0.3">
      <c r="A64" s="32" t="s">
        <v>142</v>
      </c>
      <c r="B64" s="39">
        <v>12</v>
      </c>
      <c r="C64" s="39">
        <v>7</v>
      </c>
      <c r="D64" s="39">
        <v>0</v>
      </c>
      <c r="E64" s="40">
        <f t="shared" si="0"/>
        <v>0.58333333333333337</v>
      </c>
      <c r="F64" s="39">
        <v>1</v>
      </c>
      <c r="G64" s="39">
        <v>0</v>
      </c>
      <c r="H64" s="39">
        <v>0</v>
      </c>
      <c r="I64" s="40">
        <f t="shared" si="1"/>
        <v>0</v>
      </c>
      <c r="J64" s="39">
        <v>1</v>
      </c>
      <c r="K64" s="39">
        <v>0</v>
      </c>
      <c r="L64" s="39">
        <v>0</v>
      </c>
      <c r="M64" s="40">
        <f t="shared" si="2"/>
        <v>1</v>
      </c>
    </row>
    <row r="65" spans="1:13" x14ac:dyDescent="0.3">
      <c r="A65" s="32" t="s">
        <v>143</v>
      </c>
      <c r="B65" s="39">
        <v>10</v>
      </c>
      <c r="C65" s="39">
        <v>0</v>
      </c>
      <c r="D65" s="39">
        <v>0</v>
      </c>
      <c r="E65" s="40">
        <f t="shared" si="0"/>
        <v>0</v>
      </c>
      <c r="F65" s="39">
        <v>11</v>
      </c>
      <c r="G65" s="39">
        <v>4</v>
      </c>
      <c r="H65" s="39">
        <v>0</v>
      </c>
      <c r="I65" s="40">
        <f t="shared" si="1"/>
        <v>0.36363636363636365</v>
      </c>
      <c r="J65" s="39">
        <v>0</v>
      </c>
      <c r="K65" s="39">
        <v>0</v>
      </c>
      <c r="L65" s="39">
        <v>0</v>
      </c>
      <c r="M65" s="40" t="str">
        <f t="shared" si="2"/>
        <v>-</v>
      </c>
    </row>
    <row r="66" spans="1:13" x14ac:dyDescent="0.3">
      <c r="A66" s="32" t="s">
        <v>144</v>
      </c>
      <c r="B66" s="39">
        <v>38</v>
      </c>
      <c r="C66" s="39">
        <v>12</v>
      </c>
      <c r="D66" s="39">
        <v>0</v>
      </c>
      <c r="E66" s="40">
        <f t="shared" si="0"/>
        <v>0.31578947368421051</v>
      </c>
      <c r="F66" s="39">
        <v>30</v>
      </c>
      <c r="G66" s="39">
        <v>13</v>
      </c>
      <c r="H66" s="39">
        <v>0</v>
      </c>
      <c r="I66" s="40">
        <f t="shared" si="1"/>
        <v>0.43333333333333335</v>
      </c>
      <c r="J66" s="39">
        <v>3</v>
      </c>
      <c r="K66" s="39">
        <v>2</v>
      </c>
      <c r="L66" s="39">
        <v>0</v>
      </c>
      <c r="M66" s="40">
        <f t="shared" si="2"/>
        <v>0.33333333333333337</v>
      </c>
    </row>
    <row r="67" spans="1:13" x14ac:dyDescent="0.3">
      <c r="A67" s="32" t="s">
        <v>145</v>
      </c>
      <c r="B67" s="39">
        <v>19</v>
      </c>
      <c r="C67" s="39">
        <v>3</v>
      </c>
      <c r="D67" s="39">
        <v>0</v>
      </c>
      <c r="E67" s="40">
        <f t="shared" si="0"/>
        <v>0.15789473684210525</v>
      </c>
      <c r="F67" s="39">
        <v>25</v>
      </c>
      <c r="G67" s="39">
        <v>8</v>
      </c>
      <c r="H67" s="39">
        <v>0</v>
      </c>
      <c r="I67" s="40">
        <f t="shared" si="1"/>
        <v>0.32</v>
      </c>
      <c r="J67" s="39">
        <v>3</v>
      </c>
      <c r="K67" s="39">
        <v>3</v>
      </c>
      <c r="L67" s="39">
        <v>0</v>
      </c>
      <c r="M67" s="40">
        <f t="shared" si="2"/>
        <v>0</v>
      </c>
    </row>
    <row r="68" spans="1:13" x14ac:dyDescent="0.3">
      <c r="A68" s="32" t="s">
        <v>146</v>
      </c>
      <c r="B68" s="39">
        <v>1</v>
      </c>
      <c r="C68" s="39">
        <v>0</v>
      </c>
      <c r="D68" s="39">
        <v>0</v>
      </c>
      <c r="E68" s="40">
        <f t="shared" si="0"/>
        <v>0</v>
      </c>
      <c r="F68" s="39">
        <v>1</v>
      </c>
      <c r="G68" s="39">
        <v>0</v>
      </c>
      <c r="H68" s="39">
        <v>0</v>
      </c>
      <c r="I68" s="40">
        <f t="shared" si="1"/>
        <v>0</v>
      </c>
      <c r="J68" s="39">
        <v>0</v>
      </c>
      <c r="K68" s="39">
        <v>0</v>
      </c>
      <c r="L68" s="39">
        <v>0</v>
      </c>
      <c r="M68" s="40" t="str">
        <f t="shared" si="2"/>
        <v>-</v>
      </c>
    </row>
    <row r="69" spans="1:13" x14ac:dyDescent="0.3">
      <c r="A69" s="32" t="s">
        <v>147</v>
      </c>
      <c r="B69" s="39">
        <v>13</v>
      </c>
      <c r="C69" s="39">
        <v>3</v>
      </c>
      <c r="D69" s="39">
        <v>0</v>
      </c>
      <c r="E69" s="40">
        <f t="shared" si="0"/>
        <v>0.23076923076923078</v>
      </c>
      <c r="F69" s="39">
        <v>7</v>
      </c>
      <c r="G69" s="39">
        <v>2</v>
      </c>
      <c r="H69" s="39">
        <v>0</v>
      </c>
      <c r="I69" s="40">
        <f t="shared" si="1"/>
        <v>0.2857142857142857</v>
      </c>
      <c r="J69" s="39">
        <v>6</v>
      </c>
      <c r="K69" s="39">
        <v>4</v>
      </c>
      <c r="L69" s="39">
        <v>0</v>
      </c>
      <c r="M69" s="40">
        <f t="shared" si="2"/>
        <v>0.33333333333333337</v>
      </c>
    </row>
    <row r="70" spans="1:13" x14ac:dyDescent="0.3">
      <c r="A70" s="32" t="s">
        <v>148</v>
      </c>
      <c r="B70" s="39">
        <v>28</v>
      </c>
      <c r="C70" s="39">
        <v>8</v>
      </c>
      <c r="D70" s="39">
        <v>0</v>
      </c>
      <c r="E70" s="40">
        <f t="shared" si="0"/>
        <v>0.2857142857142857</v>
      </c>
      <c r="F70" s="39">
        <v>7</v>
      </c>
      <c r="G70" s="39">
        <v>0</v>
      </c>
      <c r="H70" s="39">
        <v>0</v>
      </c>
      <c r="I70" s="40">
        <f t="shared" si="1"/>
        <v>0</v>
      </c>
      <c r="J70" s="39">
        <v>5</v>
      </c>
      <c r="K70" s="39">
        <v>4</v>
      </c>
      <c r="L70" s="39">
        <v>0</v>
      </c>
      <c r="M70" s="40">
        <f t="shared" si="2"/>
        <v>0.19999999999999996</v>
      </c>
    </row>
    <row r="71" spans="1:13" x14ac:dyDescent="0.3">
      <c r="A71" s="32" t="s">
        <v>149</v>
      </c>
      <c r="B71" s="39">
        <v>22</v>
      </c>
      <c r="C71" s="39">
        <v>9</v>
      </c>
      <c r="D71" s="39">
        <v>0</v>
      </c>
      <c r="E71" s="40">
        <f t="shared" si="0"/>
        <v>0.40909090909090912</v>
      </c>
      <c r="F71" s="39">
        <v>6</v>
      </c>
      <c r="G71" s="39">
        <v>2</v>
      </c>
      <c r="H71" s="39">
        <v>1</v>
      </c>
      <c r="I71" s="40">
        <f t="shared" si="1"/>
        <v>0.33333333333333331</v>
      </c>
      <c r="J71" s="39">
        <v>11</v>
      </c>
      <c r="K71" s="39">
        <v>3</v>
      </c>
      <c r="L71" s="39">
        <v>1</v>
      </c>
      <c r="M71" s="40">
        <f t="shared" si="2"/>
        <v>0.72727272727272729</v>
      </c>
    </row>
    <row r="72" spans="1:13" x14ac:dyDescent="0.3">
      <c r="A72" s="32" t="s">
        <v>150</v>
      </c>
      <c r="B72" s="39">
        <v>26</v>
      </c>
      <c r="C72" s="39">
        <v>9</v>
      </c>
      <c r="D72" s="39">
        <v>0</v>
      </c>
      <c r="E72" s="40">
        <f t="shared" si="0"/>
        <v>0.34615384615384615</v>
      </c>
      <c r="F72" s="39">
        <v>10</v>
      </c>
      <c r="G72" s="39">
        <v>2</v>
      </c>
      <c r="H72" s="39">
        <v>0</v>
      </c>
      <c r="I72" s="40">
        <f t="shared" si="1"/>
        <v>0.2</v>
      </c>
      <c r="J72" s="39">
        <v>4</v>
      </c>
      <c r="K72" s="39">
        <v>3</v>
      </c>
      <c r="L72" s="39">
        <v>0</v>
      </c>
      <c r="M72" s="40">
        <f t="shared" si="2"/>
        <v>0.25</v>
      </c>
    </row>
    <row r="73" spans="1:13" x14ac:dyDescent="0.3">
      <c r="A73" s="32" t="s">
        <v>679</v>
      </c>
      <c r="B73" s="39">
        <v>0</v>
      </c>
      <c r="C73" s="39">
        <v>0</v>
      </c>
      <c r="D73" s="39">
        <v>0</v>
      </c>
      <c r="E73" s="40" t="str">
        <f t="shared" si="0"/>
        <v>-</v>
      </c>
      <c r="F73" s="39">
        <v>0</v>
      </c>
      <c r="G73" s="39">
        <v>0</v>
      </c>
      <c r="H73" s="39">
        <v>0</v>
      </c>
      <c r="I73" s="40" t="str">
        <f t="shared" si="1"/>
        <v>-</v>
      </c>
      <c r="J73" s="39">
        <v>2</v>
      </c>
      <c r="K73" s="39">
        <v>0</v>
      </c>
      <c r="L73" s="39">
        <v>0</v>
      </c>
      <c r="M73" s="40">
        <f t="shared" si="2"/>
        <v>1</v>
      </c>
    </row>
    <row r="74" spans="1:13" x14ac:dyDescent="0.3">
      <c r="A74" s="32" t="s">
        <v>151</v>
      </c>
      <c r="B74" s="39">
        <v>17</v>
      </c>
      <c r="C74" s="39">
        <v>6</v>
      </c>
      <c r="D74" s="39">
        <v>0</v>
      </c>
      <c r="E74" s="40">
        <f t="shared" si="0"/>
        <v>0.35294117647058826</v>
      </c>
      <c r="F74" s="39">
        <v>4</v>
      </c>
      <c r="G74" s="39">
        <v>1</v>
      </c>
      <c r="H74" s="39">
        <v>0</v>
      </c>
      <c r="I74" s="40">
        <f t="shared" si="1"/>
        <v>0.25</v>
      </c>
      <c r="J74" s="39">
        <v>7</v>
      </c>
      <c r="K74" s="39">
        <v>3</v>
      </c>
      <c r="L74" s="39">
        <v>0</v>
      </c>
      <c r="M74" s="40">
        <f t="shared" si="2"/>
        <v>0.5714285714285714</v>
      </c>
    </row>
    <row r="75" spans="1:13" x14ac:dyDescent="0.3">
      <c r="A75" s="32" t="s">
        <v>152</v>
      </c>
      <c r="B75" s="39">
        <v>58</v>
      </c>
      <c r="C75" s="39">
        <v>16</v>
      </c>
      <c r="D75" s="39">
        <v>0</v>
      </c>
      <c r="E75" s="40">
        <f t="shared" si="0"/>
        <v>0.27586206896551724</v>
      </c>
      <c r="F75" s="39">
        <v>42</v>
      </c>
      <c r="G75" s="39">
        <v>17</v>
      </c>
      <c r="H75" s="39">
        <v>0</v>
      </c>
      <c r="I75" s="40">
        <f t="shared" si="1"/>
        <v>0.40476190476190477</v>
      </c>
      <c r="J75" s="39">
        <v>4</v>
      </c>
      <c r="K75" s="39">
        <v>0</v>
      </c>
      <c r="L75" s="39">
        <v>0</v>
      </c>
      <c r="M75" s="40">
        <f t="shared" si="2"/>
        <v>1</v>
      </c>
    </row>
    <row r="76" spans="1:13" x14ac:dyDescent="0.3">
      <c r="A76" s="32" t="s">
        <v>153</v>
      </c>
      <c r="B76" s="39">
        <v>21</v>
      </c>
      <c r="C76" s="39">
        <v>3</v>
      </c>
      <c r="D76" s="39">
        <v>0</v>
      </c>
      <c r="E76" s="40">
        <f t="shared" si="0"/>
        <v>0.14285714285714285</v>
      </c>
      <c r="F76" s="39">
        <v>0</v>
      </c>
      <c r="G76" s="39">
        <v>0</v>
      </c>
      <c r="H76" s="39">
        <v>0</v>
      </c>
      <c r="I76" s="40" t="str">
        <f t="shared" si="1"/>
        <v>-</v>
      </c>
      <c r="J76" s="39">
        <v>1</v>
      </c>
      <c r="K76" s="39">
        <v>1</v>
      </c>
      <c r="L76" s="39">
        <v>0</v>
      </c>
      <c r="M76" s="40">
        <f t="shared" si="2"/>
        <v>0</v>
      </c>
    </row>
    <row r="77" spans="1:13" x14ac:dyDescent="0.3">
      <c r="A77" s="32" t="s">
        <v>154</v>
      </c>
      <c r="B77" s="39">
        <v>0</v>
      </c>
      <c r="C77" s="39">
        <v>0</v>
      </c>
      <c r="D77" s="39">
        <v>0</v>
      </c>
      <c r="E77" s="40" t="str">
        <f t="shared" si="0"/>
        <v>-</v>
      </c>
      <c r="F77" s="39">
        <v>0</v>
      </c>
      <c r="G77" s="39">
        <v>0</v>
      </c>
      <c r="H77" s="39">
        <v>0</v>
      </c>
      <c r="I77" s="40" t="str">
        <f t="shared" si="1"/>
        <v>-</v>
      </c>
      <c r="J77" s="39">
        <v>0</v>
      </c>
      <c r="K77" s="39">
        <v>0</v>
      </c>
      <c r="L77" s="39">
        <v>0</v>
      </c>
      <c r="M77" s="40" t="str">
        <f t="shared" si="2"/>
        <v>-</v>
      </c>
    </row>
    <row r="78" spans="1:13" x14ac:dyDescent="0.3">
      <c r="A78" s="32" t="s">
        <v>155</v>
      </c>
      <c r="B78" s="39">
        <v>9</v>
      </c>
      <c r="C78" s="39">
        <v>3</v>
      </c>
      <c r="D78" s="39">
        <v>0</v>
      </c>
      <c r="E78" s="40">
        <f t="shared" si="0"/>
        <v>0.33333333333333331</v>
      </c>
      <c r="F78" s="39">
        <v>6</v>
      </c>
      <c r="G78" s="39">
        <v>3</v>
      </c>
      <c r="H78" s="39">
        <v>0</v>
      </c>
      <c r="I78" s="40">
        <f t="shared" si="1"/>
        <v>0.5</v>
      </c>
      <c r="J78" s="39">
        <v>1</v>
      </c>
      <c r="K78" s="39">
        <v>1</v>
      </c>
      <c r="L78" s="39">
        <v>0</v>
      </c>
      <c r="M78" s="40">
        <f t="shared" si="2"/>
        <v>0</v>
      </c>
    </row>
    <row r="79" spans="1:13" x14ac:dyDescent="0.3">
      <c r="A79" s="32" t="s">
        <v>156</v>
      </c>
      <c r="B79" s="39">
        <v>49</v>
      </c>
      <c r="C79" s="39">
        <v>8</v>
      </c>
      <c r="D79" s="39">
        <v>0</v>
      </c>
      <c r="E79" s="40">
        <f t="shared" si="0"/>
        <v>0.16326530612244897</v>
      </c>
      <c r="F79" s="39">
        <v>12</v>
      </c>
      <c r="G79" s="39">
        <v>2</v>
      </c>
      <c r="H79" s="39">
        <v>0</v>
      </c>
      <c r="I79" s="40">
        <f t="shared" si="1"/>
        <v>0.16666666666666666</v>
      </c>
      <c r="J79" s="39">
        <v>5</v>
      </c>
      <c r="K79" s="39">
        <v>1</v>
      </c>
      <c r="L79" s="39">
        <v>1</v>
      </c>
      <c r="M79" s="40">
        <f t="shared" si="2"/>
        <v>0.8</v>
      </c>
    </row>
    <row r="80" spans="1:13" x14ac:dyDescent="0.3">
      <c r="A80" s="32" t="s">
        <v>157</v>
      </c>
      <c r="B80" s="39">
        <v>11</v>
      </c>
      <c r="C80" s="39">
        <v>8</v>
      </c>
      <c r="D80" s="39">
        <v>0</v>
      </c>
      <c r="E80" s="40">
        <f t="shared" si="0"/>
        <v>0.72727272727272729</v>
      </c>
      <c r="F80" s="39">
        <v>2</v>
      </c>
      <c r="G80" s="39">
        <v>0</v>
      </c>
      <c r="H80" s="39">
        <v>0</v>
      </c>
      <c r="I80" s="40">
        <f t="shared" si="1"/>
        <v>0</v>
      </c>
      <c r="J80" s="39">
        <v>5</v>
      </c>
      <c r="K80" s="39">
        <v>4</v>
      </c>
      <c r="L80" s="39">
        <v>0</v>
      </c>
      <c r="M80" s="40">
        <f t="shared" si="2"/>
        <v>0.19999999999999996</v>
      </c>
    </row>
    <row r="81" spans="1:13" x14ac:dyDescent="0.3">
      <c r="A81" s="32" t="s">
        <v>158</v>
      </c>
      <c r="B81" s="39">
        <v>16</v>
      </c>
      <c r="C81" s="39">
        <v>2</v>
      </c>
      <c r="D81" s="39">
        <v>2</v>
      </c>
      <c r="E81" s="40">
        <f t="shared" si="0"/>
        <v>0.125</v>
      </c>
      <c r="F81" s="39">
        <v>7</v>
      </c>
      <c r="G81" s="39">
        <v>2</v>
      </c>
      <c r="H81" s="39">
        <v>0</v>
      </c>
      <c r="I81" s="40">
        <f t="shared" si="1"/>
        <v>0.2857142857142857</v>
      </c>
      <c r="J81" s="39">
        <v>4</v>
      </c>
      <c r="K81" s="39">
        <v>3</v>
      </c>
      <c r="L81" s="39">
        <v>1</v>
      </c>
      <c r="M81" s="40">
        <f t="shared" si="2"/>
        <v>0.25</v>
      </c>
    </row>
    <row r="82" spans="1:13" x14ac:dyDescent="0.3">
      <c r="A82" s="32" t="s">
        <v>159</v>
      </c>
      <c r="B82" s="39">
        <v>2</v>
      </c>
      <c r="C82" s="39">
        <v>0</v>
      </c>
      <c r="D82" s="39">
        <v>0</v>
      </c>
      <c r="E82" s="40">
        <f t="shared" si="0"/>
        <v>0</v>
      </c>
      <c r="F82" s="39">
        <v>0</v>
      </c>
      <c r="G82" s="39">
        <v>0</v>
      </c>
      <c r="H82" s="39">
        <v>0</v>
      </c>
      <c r="I82" s="40" t="str">
        <f t="shared" si="1"/>
        <v>-</v>
      </c>
      <c r="J82" s="39">
        <v>0</v>
      </c>
      <c r="K82" s="39">
        <v>0</v>
      </c>
      <c r="L82" s="39">
        <v>0</v>
      </c>
      <c r="M82" s="40" t="str">
        <f t="shared" si="2"/>
        <v>-</v>
      </c>
    </row>
    <row r="83" spans="1:13" x14ac:dyDescent="0.3">
      <c r="A83" s="32" t="s">
        <v>160</v>
      </c>
      <c r="B83" s="39">
        <v>47</v>
      </c>
      <c r="C83" s="39">
        <v>8</v>
      </c>
      <c r="D83" s="39">
        <v>0</v>
      </c>
      <c r="E83" s="40">
        <f t="shared" si="0"/>
        <v>0.1702127659574468</v>
      </c>
      <c r="F83" s="39">
        <v>36</v>
      </c>
      <c r="G83" s="39">
        <v>17</v>
      </c>
      <c r="H83" s="39">
        <v>0</v>
      </c>
      <c r="I83" s="40">
        <f t="shared" si="1"/>
        <v>0.47222222222222221</v>
      </c>
      <c r="J83" s="39">
        <v>11</v>
      </c>
      <c r="K83" s="39">
        <v>9</v>
      </c>
      <c r="L83" s="39">
        <v>0</v>
      </c>
      <c r="M83" s="40">
        <f t="shared" si="2"/>
        <v>0.18181818181818177</v>
      </c>
    </row>
    <row r="84" spans="1:13" x14ac:dyDescent="0.3">
      <c r="A84" s="32" t="s">
        <v>161</v>
      </c>
      <c r="B84" s="39">
        <v>95</v>
      </c>
      <c r="C84" s="39">
        <v>23</v>
      </c>
      <c r="D84" s="39">
        <v>0</v>
      </c>
      <c r="E84" s="40">
        <f t="shared" si="0"/>
        <v>0.24210526315789474</v>
      </c>
      <c r="F84" s="39">
        <v>58</v>
      </c>
      <c r="G84" s="39">
        <v>19</v>
      </c>
      <c r="H84" s="39">
        <v>0</v>
      </c>
      <c r="I84" s="40">
        <f t="shared" si="1"/>
        <v>0.32758620689655171</v>
      </c>
      <c r="J84" s="39">
        <v>17</v>
      </c>
      <c r="K84" s="39">
        <v>12</v>
      </c>
      <c r="L84" s="39">
        <v>0</v>
      </c>
      <c r="M84" s="40">
        <f t="shared" si="2"/>
        <v>0.29411764705882348</v>
      </c>
    </row>
    <row r="85" spans="1:13" x14ac:dyDescent="0.3">
      <c r="A85" s="32" t="s">
        <v>162</v>
      </c>
      <c r="B85" s="39">
        <v>17</v>
      </c>
      <c r="C85" s="39">
        <v>4</v>
      </c>
      <c r="D85" s="39">
        <v>0</v>
      </c>
      <c r="E85" s="40">
        <f t="shared" si="0"/>
        <v>0.23529411764705882</v>
      </c>
      <c r="F85" s="39">
        <v>14</v>
      </c>
      <c r="G85" s="39">
        <v>3</v>
      </c>
      <c r="H85" s="39">
        <v>0</v>
      </c>
      <c r="I85" s="40">
        <f t="shared" si="1"/>
        <v>0.21428571428571427</v>
      </c>
      <c r="J85" s="39">
        <v>0</v>
      </c>
      <c r="K85" s="39">
        <v>0</v>
      </c>
      <c r="L85" s="39">
        <v>0</v>
      </c>
      <c r="M85" s="40" t="str">
        <f t="shared" si="2"/>
        <v>-</v>
      </c>
    </row>
    <row r="86" spans="1:13" x14ac:dyDescent="0.3">
      <c r="A86" s="32" t="s">
        <v>163</v>
      </c>
      <c r="B86" s="39">
        <v>10</v>
      </c>
      <c r="C86" s="39">
        <v>3</v>
      </c>
      <c r="D86" s="39">
        <v>0</v>
      </c>
      <c r="E86" s="40">
        <f t="shared" si="0"/>
        <v>0.3</v>
      </c>
      <c r="F86" s="39">
        <v>3</v>
      </c>
      <c r="G86" s="39">
        <v>2</v>
      </c>
      <c r="H86" s="39">
        <v>0</v>
      </c>
      <c r="I86" s="40">
        <f t="shared" si="1"/>
        <v>0.66666666666666663</v>
      </c>
      <c r="J86" s="39">
        <v>1</v>
      </c>
      <c r="K86" s="39">
        <v>0</v>
      </c>
      <c r="L86" s="39">
        <v>0</v>
      </c>
      <c r="M86" s="40">
        <f t="shared" si="2"/>
        <v>1</v>
      </c>
    </row>
    <row r="87" spans="1:13" x14ac:dyDescent="0.3">
      <c r="A87" s="32" t="s">
        <v>164</v>
      </c>
      <c r="B87" s="39">
        <v>11</v>
      </c>
      <c r="C87" s="39">
        <v>4</v>
      </c>
      <c r="D87" s="39">
        <v>0</v>
      </c>
      <c r="E87" s="40">
        <f t="shared" si="0"/>
        <v>0.36363636363636365</v>
      </c>
      <c r="F87" s="39">
        <v>16</v>
      </c>
      <c r="G87" s="39">
        <v>4</v>
      </c>
      <c r="H87" s="39">
        <v>0</v>
      </c>
      <c r="I87" s="40">
        <f t="shared" si="1"/>
        <v>0.25</v>
      </c>
      <c r="J87" s="39">
        <v>5</v>
      </c>
      <c r="K87" s="39">
        <v>4</v>
      </c>
      <c r="L87" s="39">
        <v>0</v>
      </c>
      <c r="M87" s="40">
        <f t="shared" si="2"/>
        <v>0.19999999999999996</v>
      </c>
    </row>
    <row r="88" spans="1:13" x14ac:dyDescent="0.3">
      <c r="A88" s="32" t="s">
        <v>165</v>
      </c>
      <c r="B88" s="39">
        <v>10</v>
      </c>
      <c r="C88" s="39">
        <v>2</v>
      </c>
      <c r="D88" s="39">
        <v>0</v>
      </c>
      <c r="E88" s="40">
        <f t="shared" si="0"/>
        <v>0.2</v>
      </c>
      <c r="F88" s="39">
        <v>3</v>
      </c>
      <c r="G88" s="39">
        <v>1</v>
      </c>
      <c r="H88" s="39">
        <v>0</v>
      </c>
      <c r="I88" s="40">
        <f t="shared" si="1"/>
        <v>0.33333333333333331</v>
      </c>
      <c r="J88" s="39">
        <v>3</v>
      </c>
      <c r="K88" s="39">
        <v>3</v>
      </c>
      <c r="L88" s="39">
        <v>0</v>
      </c>
      <c r="M88" s="40">
        <f t="shared" si="2"/>
        <v>0</v>
      </c>
    </row>
    <row r="89" spans="1:13" x14ac:dyDescent="0.3">
      <c r="A89" s="32" t="s">
        <v>166</v>
      </c>
      <c r="B89" s="39">
        <v>19</v>
      </c>
      <c r="C89" s="39">
        <v>8</v>
      </c>
      <c r="D89" s="39">
        <v>0</v>
      </c>
      <c r="E89" s="40">
        <f t="shared" si="0"/>
        <v>0.42105263157894735</v>
      </c>
      <c r="F89" s="39">
        <v>0</v>
      </c>
      <c r="G89" s="39">
        <v>0</v>
      </c>
      <c r="H89" s="39">
        <v>0</v>
      </c>
      <c r="I89" s="40" t="str">
        <f t="shared" si="1"/>
        <v>-</v>
      </c>
      <c r="J89" s="39">
        <v>1</v>
      </c>
      <c r="K89" s="39">
        <v>0</v>
      </c>
      <c r="L89" s="39">
        <v>0</v>
      </c>
      <c r="M89" s="40">
        <f t="shared" si="2"/>
        <v>1</v>
      </c>
    </row>
    <row r="90" spans="1:13" x14ac:dyDescent="0.3">
      <c r="A90" s="32" t="s">
        <v>167</v>
      </c>
      <c r="B90" s="39">
        <v>31</v>
      </c>
      <c r="C90" s="39">
        <v>11</v>
      </c>
      <c r="D90" s="39">
        <v>0</v>
      </c>
      <c r="E90" s="40">
        <f t="shared" ref="E90:E153" si="3">IF(B90=0,"-",C90/B90*100%)</f>
        <v>0.35483870967741937</v>
      </c>
      <c r="F90" s="39">
        <v>3</v>
      </c>
      <c r="G90" s="39">
        <v>0</v>
      </c>
      <c r="H90" s="39">
        <v>0</v>
      </c>
      <c r="I90" s="40">
        <f t="shared" ref="I90:I153" si="4">IF(F90=0,"-",G90/F90*100%)</f>
        <v>0</v>
      </c>
      <c r="J90" s="39">
        <v>9</v>
      </c>
      <c r="K90" s="39">
        <v>6</v>
      </c>
      <c r="L90" s="39">
        <v>0</v>
      </c>
      <c r="M90" s="40">
        <f t="shared" ref="M90:M153" si="5">IF(J90=0,"-",(1-K90/J90)*100%)</f>
        <v>0.33333333333333337</v>
      </c>
    </row>
    <row r="91" spans="1:13" x14ac:dyDescent="0.3">
      <c r="A91" s="32" t="s">
        <v>168</v>
      </c>
      <c r="B91" s="39">
        <v>7</v>
      </c>
      <c r="C91" s="39">
        <v>2</v>
      </c>
      <c r="D91" s="39">
        <v>0</v>
      </c>
      <c r="E91" s="40">
        <f t="shared" si="3"/>
        <v>0.2857142857142857</v>
      </c>
      <c r="F91" s="39">
        <v>2</v>
      </c>
      <c r="G91" s="39">
        <v>0</v>
      </c>
      <c r="H91" s="39">
        <v>0</v>
      </c>
      <c r="I91" s="40">
        <f t="shared" si="4"/>
        <v>0</v>
      </c>
      <c r="J91" s="39">
        <v>2</v>
      </c>
      <c r="K91" s="39">
        <v>2</v>
      </c>
      <c r="L91" s="39">
        <v>0</v>
      </c>
      <c r="M91" s="40">
        <f t="shared" si="5"/>
        <v>0</v>
      </c>
    </row>
    <row r="92" spans="1:13" x14ac:dyDescent="0.3">
      <c r="A92" s="32" t="s">
        <v>169</v>
      </c>
      <c r="B92" s="39">
        <v>9</v>
      </c>
      <c r="C92" s="39">
        <v>3</v>
      </c>
      <c r="D92" s="39">
        <v>0</v>
      </c>
      <c r="E92" s="40">
        <f t="shared" si="3"/>
        <v>0.33333333333333331</v>
      </c>
      <c r="F92" s="39">
        <v>16</v>
      </c>
      <c r="G92" s="39">
        <v>5</v>
      </c>
      <c r="H92" s="39">
        <v>1</v>
      </c>
      <c r="I92" s="40">
        <f t="shared" si="4"/>
        <v>0.3125</v>
      </c>
      <c r="J92" s="39">
        <v>1</v>
      </c>
      <c r="K92" s="39">
        <v>1</v>
      </c>
      <c r="L92" s="39">
        <v>0</v>
      </c>
      <c r="M92" s="40">
        <f t="shared" si="5"/>
        <v>0</v>
      </c>
    </row>
    <row r="93" spans="1:13" x14ac:dyDescent="0.3">
      <c r="A93" s="32" t="s">
        <v>170</v>
      </c>
      <c r="B93" s="39">
        <v>8</v>
      </c>
      <c r="C93" s="39">
        <v>2</v>
      </c>
      <c r="D93" s="39">
        <v>0</v>
      </c>
      <c r="E93" s="40">
        <f t="shared" si="3"/>
        <v>0.25</v>
      </c>
      <c r="F93" s="39">
        <v>5</v>
      </c>
      <c r="G93" s="39">
        <v>1</v>
      </c>
      <c r="H93" s="39">
        <v>0</v>
      </c>
      <c r="I93" s="40">
        <f t="shared" si="4"/>
        <v>0.2</v>
      </c>
      <c r="J93" s="39">
        <v>1</v>
      </c>
      <c r="K93" s="39">
        <v>1</v>
      </c>
      <c r="L93" s="39">
        <v>0</v>
      </c>
      <c r="M93" s="40">
        <f t="shared" si="5"/>
        <v>0</v>
      </c>
    </row>
    <row r="94" spans="1:13" x14ac:dyDescent="0.3">
      <c r="A94" s="32" t="s">
        <v>731</v>
      </c>
      <c r="B94" s="39">
        <v>5</v>
      </c>
      <c r="C94" s="39">
        <v>2</v>
      </c>
      <c r="D94" s="39">
        <v>0</v>
      </c>
      <c r="E94" s="40">
        <f t="shared" si="3"/>
        <v>0.4</v>
      </c>
      <c r="F94" s="39">
        <v>1</v>
      </c>
      <c r="G94" s="39">
        <v>1</v>
      </c>
      <c r="H94" s="39">
        <v>0</v>
      </c>
      <c r="I94" s="40">
        <f t="shared" si="4"/>
        <v>1</v>
      </c>
      <c r="J94" s="39">
        <v>0</v>
      </c>
      <c r="K94" s="39">
        <v>0</v>
      </c>
      <c r="L94" s="39">
        <v>0</v>
      </c>
      <c r="M94" s="40" t="str">
        <f t="shared" si="5"/>
        <v>-</v>
      </c>
    </row>
    <row r="95" spans="1:13" x14ac:dyDescent="0.3">
      <c r="A95" s="32" t="s">
        <v>171</v>
      </c>
      <c r="B95" s="39">
        <v>29</v>
      </c>
      <c r="C95" s="39">
        <v>5</v>
      </c>
      <c r="D95" s="39">
        <v>0</v>
      </c>
      <c r="E95" s="40">
        <f t="shared" si="3"/>
        <v>0.17241379310344829</v>
      </c>
      <c r="F95" s="39">
        <v>26</v>
      </c>
      <c r="G95" s="39">
        <v>9</v>
      </c>
      <c r="H95" s="39">
        <v>0</v>
      </c>
      <c r="I95" s="40">
        <f t="shared" si="4"/>
        <v>0.34615384615384615</v>
      </c>
      <c r="J95" s="39">
        <v>2</v>
      </c>
      <c r="K95" s="39">
        <v>1</v>
      </c>
      <c r="L95" s="39">
        <v>0</v>
      </c>
      <c r="M95" s="40">
        <f t="shared" si="5"/>
        <v>0.5</v>
      </c>
    </row>
    <row r="96" spans="1:13" x14ac:dyDescent="0.3">
      <c r="A96" s="32" t="s">
        <v>172</v>
      </c>
      <c r="B96" s="39">
        <v>15</v>
      </c>
      <c r="C96" s="39">
        <v>4</v>
      </c>
      <c r="D96" s="39">
        <v>0</v>
      </c>
      <c r="E96" s="40">
        <f t="shared" si="3"/>
        <v>0.26666666666666666</v>
      </c>
      <c r="F96" s="39">
        <v>5</v>
      </c>
      <c r="G96" s="39">
        <v>1</v>
      </c>
      <c r="H96" s="39">
        <v>0</v>
      </c>
      <c r="I96" s="40">
        <f t="shared" si="4"/>
        <v>0.2</v>
      </c>
      <c r="J96" s="39">
        <v>1</v>
      </c>
      <c r="K96" s="39">
        <v>1</v>
      </c>
      <c r="L96" s="39">
        <v>0</v>
      </c>
      <c r="M96" s="40">
        <f t="shared" si="5"/>
        <v>0</v>
      </c>
    </row>
    <row r="97" spans="1:13" x14ac:dyDescent="0.3">
      <c r="A97" s="32" t="s">
        <v>173</v>
      </c>
      <c r="B97" s="39">
        <v>44</v>
      </c>
      <c r="C97" s="39">
        <v>12</v>
      </c>
      <c r="D97" s="39">
        <v>0</v>
      </c>
      <c r="E97" s="40">
        <f t="shared" si="3"/>
        <v>0.27272727272727271</v>
      </c>
      <c r="F97" s="39">
        <v>46</v>
      </c>
      <c r="G97" s="39">
        <v>24</v>
      </c>
      <c r="H97" s="39">
        <v>0</v>
      </c>
      <c r="I97" s="40">
        <f t="shared" si="4"/>
        <v>0.52173913043478259</v>
      </c>
      <c r="J97" s="39">
        <v>9</v>
      </c>
      <c r="K97" s="39">
        <v>7</v>
      </c>
      <c r="L97" s="39">
        <v>0</v>
      </c>
      <c r="M97" s="40">
        <f t="shared" si="5"/>
        <v>0.22222222222222221</v>
      </c>
    </row>
    <row r="98" spans="1:13" x14ac:dyDescent="0.3">
      <c r="A98" s="32" t="s">
        <v>174</v>
      </c>
      <c r="B98" s="39">
        <v>29</v>
      </c>
      <c r="C98" s="39">
        <v>11</v>
      </c>
      <c r="D98" s="39">
        <v>0</v>
      </c>
      <c r="E98" s="40">
        <f t="shared" si="3"/>
        <v>0.37931034482758619</v>
      </c>
      <c r="F98" s="39">
        <v>1</v>
      </c>
      <c r="G98" s="39">
        <v>0</v>
      </c>
      <c r="H98" s="39">
        <v>0</v>
      </c>
      <c r="I98" s="40">
        <f t="shared" si="4"/>
        <v>0</v>
      </c>
      <c r="J98" s="39">
        <v>3</v>
      </c>
      <c r="K98" s="39">
        <v>1</v>
      </c>
      <c r="L98" s="39">
        <v>0</v>
      </c>
      <c r="M98" s="40">
        <f t="shared" si="5"/>
        <v>0.66666666666666674</v>
      </c>
    </row>
    <row r="99" spans="1:13" x14ac:dyDescent="0.3">
      <c r="A99" s="32" t="s">
        <v>175</v>
      </c>
      <c r="B99" s="39">
        <v>24</v>
      </c>
      <c r="C99" s="39">
        <v>8</v>
      </c>
      <c r="D99" s="39">
        <v>0</v>
      </c>
      <c r="E99" s="40">
        <f t="shared" si="3"/>
        <v>0.33333333333333331</v>
      </c>
      <c r="F99" s="39">
        <v>12</v>
      </c>
      <c r="G99" s="39">
        <v>2</v>
      </c>
      <c r="H99" s="39">
        <v>2</v>
      </c>
      <c r="I99" s="40">
        <f t="shared" si="4"/>
        <v>0.16666666666666666</v>
      </c>
      <c r="J99" s="39">
        <v>3</v>
      </c>
      <c r="K99" s="39">
        <v>1</v>
      </c>
      <c r="L99" s="39">
        <v>0</v>
      </c>
      <c r="M99" s="40">
        <f t="shared" si="5"/>
        <v>0.66666666666666674</v>
      </c>
    </row>
    <row r="100" spans="1:13" x14ac:dyDescent="0.3">
      <c r="A100" s="32" t="s">
        <v>176</v>
      </c>
      <c r="B100" s="39">
        <v>22</v>
      </c>
      <c r="C100" s="39">
        <v>7</v>
      </c>
      <c r="D100" s="39">
        <v>0</v>
      </c>
      <c r="E100" s="40">
        <f t="shared" si="3"/>
        <v>0.31818181818181818</v>
      </c>
      <c r="F100" s="39">
        <v>7</v>
      </c>
      <c r="G100" s="39">
        <v>0</v>
      </c>
      <c r="H100" s="39">
        <v>2</v>
      </c>
      <c r="I100" s="40">
        <f t="shared" si="4"/>
        <v>0</v>
      </c>
      <c r="J100" s="39">
        <v>4</v>
      </c>
      <c r="K100" s="39">
        <v>2</v>
      </c>
      <c r="L100" s="39">
        <v>0</v>
      </c>
      <c r="M100" s="40">
        <f t="shared" si="5"/>
        <v>0.5</v>
      </c>
    </row>
    <row r="101" spans="1:13" x14ac:dyDescent="0.3">
      <c r="A101" s="32" t="s">
        <v>177</v>
      </c>
      <c r="B101" s="39">
        <v>37</v>
      </c>
      <c r="C101" s="39">
        <v>12</v>
      </c>
      <c r="D101" s="39">
        <v>0</v>
      </c>
      <c r="E101" s="40">
        <f t="shared" si="3"/>
        <v>0.32432432432432434</v>
      </c>
      <c r="F101" s="39">
        <v>9</v>
      </c>
      <c r="G101" s="39">
        <v>5</v>
      </c>
      <c r="H101" s="39">
        <v>0</v>
      </c>
      <c r="I101" s="40">
        <f t="shared" si="4"/>
        <v>0.55555555555555558</v>
      </c>
      <c r="J101" s="39">
        <v>3</v>
      </c>
      <c r="K101" s="39">
        <v>2</v>
      </c>
      <c r="L101" s="39">
        <v>0</v>
      </c>
      <c r="M101" s="40">
        <f t="shared" si="5"/>
        <v>0.33333333333333337</v>
      </c>
    </row>
    <row r="102" spans="1:13" x14ac:dyDescent="0.3">
      <c r="A102" s="32" t="s">
        <v>178</v>
      </c>
      <c r="B102" s="39">
        <v>39</v>
      </c>
      <c r="C102" s="39">
        <v>14</v>
      </c>
      <c r="D102" s="39">
        <v>0</v>
      </c>
      <c r="E102" s="40">
        <f t="shared" si="3"/>
        <v>0.35897435897435898</v>
      </c>
      <c r="F102" s="39">
        <v>17</v>
      </c>
      <c r="G102" s="39">
        <v>8</v>
      </c>
      <c r="H102" s="39">
        <v>0</v>
      </c>
      <c r="I102" s="40">
        <f t="shared" si="4"/>
        <v>0.47058823529411764</v>
      </c>
      <c r="J102" s="39">
        <v>5</v>
      </c>
      <c r="K102" s="39">
        <v>5</v>
      </c>
      <c r="L102" s="39">
        <v>0</v>
      </c>
      <c r="M102" s="40">
        <f t="shared" si="5"/>
        <v>0</v>
      </c>
    </row>
    <row r="103" spans="1:13" x14ac:dyDescent="0.3">
      <c r="A103" s="32" t="s">
        <v>179</v>
      </c>
      <c r="B103" s="39">
        <v>11</v>
      </c>
      <c r="C103" s="39">
        <v>2</v>
      </c>
      <c r="D103" s="39">
        <v>0</v>
      </c>
      <c r="E103" s="40">
        <f t="shared" si="3"/>
        <v>0.18181818181818182</v>
      </c>
      <c r="F103" s="39">
        <v>9</v>
      </c>
      <c r="G103" s="39">
        <v>5</v>
      </c>
      <c r="H103" s="39">
        <v>0</v>
      </c>
      <c r="I103" s="40">
        <f t="shared" si="4"/>
        <v>0.55555555555555558</v>
      </c>
      <c r="J103" s="39">
        <v>1</v>
      </c>
      <c r="K103" s="39">
        <v>0</v>
      </c>
      <c r="L103" s="39">
        <v>0</v>
      </c>
      <c r="M103" s="40">
        <f t="shared" si="5"/>
        <v>1</v>
      </c>
    </row>
    <row r="104" spans="1:13" x14ac:dyDescent="0.3">
      <c r="A104" s="32" t="s">
        <v>180</v>
      </c>
      <c r="B104" s="39">
        <v>11</v>
      </c>
      <c r="C104" s="39">
        <v>3</v>
      </c>
      <c r="D104" s="39">
        <v>0</v>
      </c>
      <c r="E104" s="40">
        <f t="shared" si="3"/>
        <v>0.27272727272727271</v>
      </c>
      <c r="F104" s="39">
        <v>9</v>
      </c>
      <c r="G104" s="39">
        <v>3</v>
      </c>
      <c r="H104" s="39">
        <v>0</v>
      </c>
      <c r="I104" s="40">
        <f t="shared" si="4"/>
        <v>0.33333333333333331</v>
      </c>
      <c r="J104" s="39">
        <v>2</v>
      </c>
      <c r="K104" s="39">
        <v>0</v>
      </c>
      <c r="L104" s="39">
        <v>0</v>
      </c>
      <c r="M104" s="40">
        <f t="shared" si="5"/>
        <v>1</v>
      </c>
    </row>
    <row r="105" spans="1:13" x14ac:dyDescent="0.3">
      <c r="A105" s="32" t="s">
        <v>181</v>
      </c>
      <c r="B105" s="39">
        <v>20</v>
      </c>
      <c r="C105" s="39">
        <v>8</v>
      </c>
      <c r="D105" s="39">
        <v>0</v>
      </c>
      <c r="E105" s="40">
        <f t="shared" si="3"/>
        <v>0.4</v>
      </c>
      <c r="F105" s="39">
        <v>30</v>
      </c>
      <c r="G105" s="39">
        <v>11</v>
      </c>
      <c r="H105" s="39">
        <v>0</v>
      </c>
      <c r="I105" s="40">
        <f t="shared" si="4"/>
        <v>0.36666666666666664</v>
      </c>
      <c r="J105" s="39">
        <v>2</v>
      </c>
      <c r="K105" s="39">
        <v>1</v>
      </c>
      <c r="L105" s="39">
        <v>0</v>
      </c>
      <c r="M105" s="40">
        <f t="shared" si="5"/>
        <v>0.5</v>
      </c>
    </row>
    <row r="106" spans="1:13" x14ac:dyDescent="0.3">
      <c r="A106" s="32" t="s">
        <v>182</v>
      </c>
      <c r="B106" s="39">
        <v>15</v>
      </c>
      <c r="C106" s="39">
        <v>7</v>
      </c>
      <c r="D106" s="39">
        <v>1</v>
      </c>
      <c r="E106" s="40">
        <f t="shared" si="3"/>
        <v>0.46666666666666667</v>
      </c>
      <c r="F106" s="39">
        <v>12</v>
      </c>
      <c r="G106" s="39">
        <v>3</v>
      </c>
      <c r="H106" s="39">
        <v>0</v>
      </c>
      <c r="I106" s="40">
        <f t="shared" si="4"/>
        <v>0.25</v>
      </c>
      <c r="J106" s="39">
        <v>0</v>
      </c>
      <c r="K106" s="39">
        <v>0</v>
      </c>
      <c r="L106" s="39">
        <v>0</v>
      </c>
      <c r="M106" s="40" t="str">
        <f t="shared" si="5"/>
        <v>-</v>
      </c>
    </row>
    <row r="107" spans="1:13" x14ac:dyDescent="0.3">
      <c r="A107" s="32" t="s">
        <v>183</v>
      </c>
      <c r="B107" s="39">
        <v>28</v>
      </c>
      <c r="C107" s="39">
        <v>10</v>
      </c>
      <c r="D107" s="39">
        <v>0</v>
      </c>
      <c r="E107" s="40">
        <f t="shared" si="3"/>
        <v>0.35714285714285715</v>
      </c>
      <c r="F107" s="39">
        <v>4</v>
      </c>
      <c r="G107" s="39">
        <v>2</v>
      </c>
      <c r="H107" s="39">
        <v>0</v>
      </c>
      <c r="I107" s="40">
        <f t="shared" si="4"/>
        <v>0.5</v>
      </c>
      <c r="J107" s="39">
        <v>4</v>
      </c>
      <c r="K107" s="39">
        <v>2</v>
      </c>
      <c r="L107" s="39">
        <v>0</v>
      </c>
      <c r="M107" s="40">
        <f t="shared" si="5"/>
        <v>0.5</v>
      </c>
    </row>
    <row r="108" spans="1:13" x14ac:dyDescent="0.3">
      <c r="A108" s="32" t="s">
        <v>184</v>
      </c>
      <c r="B108" s="39">
        <v>69</v>
      </c>
      <c r="C108" s="39">
        <v>14</v>
      </c>
      <c r="D108" s="39">
        <v>0</v>
      </c>
      <c r="E108" s="40">
        <f t="shared" si="3"/>
        <v>0.20289855072463769</v>
      </c>
      <c r="F108" s="39">
        <v>8</v>
      </c>
      <c r="G108" s="39">
        <v>2</v>
      </c>
      <c r="H108" s="39">
        <v>0</v>
      </c>
      <c r="I108" s="40">
        <f t="shared" si="4"/>
        <v>0.25</v>
      </c>
      <c r="J108" s="39">
        <v>9</v>
      </c>
      <c r="K108" s="39">
        <v>6</v>
      </c>
      <c r="L108" s="39">
        <v>0</v>
      </c>
      <c r="M108" s="40">
        <f t="shared" si="5"/>
        <v>0.33333333333333337</v>
      </c>
    </row>
    <row r="109" spans="1:13" x14ac:dyDescent="0.3">
      <c r="A109" s="32" t="s">
        <v>185</v>
      </c>
      <c r="B109" s="39">
        <v>28</v>
      </c>
      <c r="C109" s="39">
        <v>2</v>
      </c>
      <c r="D109" s="39">
        <v>0</v>
      </c>
      <c r="E109" s="40">
        <f t="shared" si="3"/>
        <v>7.1428571428571425E-2</v>
      </c>
      <c r="F109" s="39">
        <v>6</v>
      </c>
      <c r="G109" s="39">
        <v>4</v>
      </c>
      <c r="H109" s="39">
        <v>0</v>
      </c>
      <c r="I109" s="40">
        <f t="shared" si="4"/>
        <v>0.66666666666666663</v>
      </c>
      <c r="J109" s="39">
        <v>1</v>
      </c>
      <c r="K109" s="39">
        <v>1</v>
      </c>
      <c r="L109" s="39">
        <v>0</v>
      </c>
      <c r="M109" s="40">
        <f t="shared" si="5"/>
        <v>0</v>
      </c>
    </row>
    <row r="110" spans="1:13" x14ac:dyDescent="0.3">
      <c r="A110" s="32" t="s">
        <v>186</v>
      </c>
      <c r="B110" s="39">
        <v>5</v>
      </c>
      <c r="C110" s="39">
        <v>2</v>
      </c>
      <c r="D110" s="39">
        <v>0</v>
      </c>
      <c r="E110" s="40">
        <f t="shared" si="3"/>
        <v>0.4</v>
      </c>
      <c r="F110" s="39">
        <v>3</v>
      </c>
      <c r="G110" s="39">
        <v>2</v>
      </c>
      <c r="H110" s="39">
        <v>0</v>
      </c>
      <c r="I110" s="40">
        <f t="shared" si="4"/>
        <v>0.66666666666666663</v>
      </c>
      <c r="J110" s="39">
        <v>0</v>
      </c>
      <c r="K110" s="39">
        <v>0</v>
      </c>
      <c r="L110" s="39">
        <v>0</v>
      </c>
      <c r="M110" s="40" t="str">
        <f t="shared" si="5"/>
        <v>-</v>
      </c>
    </row>
    <row r="111" spans="1:13" x14ac:dyDescent="0.3">
      <c r="A111" s="32" t="s">
        <v>187</v>
      </c>
      <c r="B111" s="39">
        <v>13</v>
      </c>
      <c r="C111" s="39">
        <v>5</v>
      </c>
      <c r="D111" s="39">
        <v>0</v>
      </c>
      <c r="E111" s="40">
        <f t="shared" si="3"/>
        <v>0.38461538461538464</v>
      </c>
      <c r="F111" s="39">
        <v>4</v>
      </c>
      <c r="G111" s="39">
        <v>0</v>
      </c>
      <c r="H111" s="39">
        <v>0</v>
      </c>
      <c r="I111" s="40">
        <f t="shared" si="4"/>
        <v>0</v>
      </c>
      <c r="J111" s="39">
        <v>0</v>
      </c>
      <c r="K111" s="39">
        <v>0</v>
      </c>
      <c r="L111" s="39">
        <v>0</v>
      </c>
      <c r="M111" s="40" t="str">
        <f t="shared" si="5"/>
        <v>-</v>
      </c>
    </row>
    <row r="112" spans="1:13" x14ac:dyDescent="0.3">
      <c r="A112" s="32" t="s">
        <v>188</v>
      </c>
      <c r="B112" s="39">
        <v>1</v>
      </c>
      <c r="C112" s="39">
        <v>0</v>
      </c>
      <c r="D112" s="39">
        <v>0</v>
      </c>
      <c r="E112" s="40">
        <f t="shared" si="3"/>
        <v>0</v>
      </c>
      <c r="F112" s="39">
        <v>0</v>
      </c>
      <c r="G112" s="39">
        <v>0</v>
      </c>
      <c r="H112" s="39">
        <v>0</v>
      </c>
      <c r="I112" s="40" t="str">
        <f t="shared" si="4"/>
        <v>-</v>
      </c>
      <c r="J112" s="39">
        <v>4</v>
      </c>
      <c r="K112" s="39">
        <v>1</v>
      </c>
      <c r="L112" s="39">
        <v>0</v>
      </c>
      <c r="M112" s="40">
        <f t="shared" si="5"/>
        <v>0.75</v>
      </c>
    </row>
    <row r="113" spans="1:13" x14ac:dyDescent="0.3">
      <c r="A113" s="32" t="s">
        <v>189</v>
      </c>
      <c r="B113" s="39">
        <v>45</v>
      </c>
      <c r="C113" s="39">
        <v>13</v>
      </c>
      <c r="D113" s="39">
        <v>0</v>
      </c>
      <c r="E113" s="40">
        <f t="shared" si="3"/>
        <v>0.28888888888888886</v>
      </c>
      <c r="F113" s="39">
        <v>8</v>
      </c>
      <c r="G113" s="39">
        <v>4</v>
      </c>
      <c r="H113" s="39">
        <v>0</v>
      </c>
      <c r="I113" s="40">
        <f t="shared" si="4"/>
        <v>0.5</v>
      </c>
      <c r="J113" s="39">
        <v>9</v>
      </c>
      <c r="K113" s="39">
        <v>4</v>
      </c>
      <c r="L113" s="39">
        <v>0</v>
      </c>
      <c r="M113" s="40">
        <f t="shared" si="5"/>
        <v>0.55555555555555558</v>
      </c>
    </row>
    <row r="114" spans="1:13" x14ac:dyDescent="0.3">
      <c r="A114" s="32" t="s">
        <v>190</v>
      </c>
      <c r="B114" s="39">
        <v>23</v>
      </c>
      <c r="C114" s="39">
        <v>6</v>
      </c>
      <c r="D114" s="39">
        <v>1</v>
      </c>
      <c r="E114" s="40">
        <f t="shared" si="3"/>
        <v>0.2608695652173913</v>
      </c>
      <c r="F114" s="39">
        <v>6</v>
      </c>
      <c r="G114" s="39">
        <v>2</v>
      </c>
      <c r="H114" s="39">
        <v>0</v>
      </c>
      <c r="I114" s="40">
        <f t="shared" si="4"/>
        <v>0.33333333333333331</v>
      </c>
      <c r="J114" s="39">
        <v>7</v>
      </c>
      <c r="K114" s="39">
        <v>2</v>
      </c>
      <c r="L114" s="39">
        <v>4</v>
      </c>
      <c r="M114" s="40">
        <f t="shared" si="5"/>
        <v>0.7142857142857143</v>
      </c>
    </row>
    <row r="115" spans="1:13" x14ac:dyDescent="0.3">
      <c r="A115" s="32" t="s">
        <v>191</v>
      </c>
      <c r="B115" s="39">
        <v>21</v>
      </c>
      <c r="C115" s="39">
        <v>10</v>
      </c>
      <c r="D115" s="39">
        <v>0</v>
      </c>
      <c r="E115" s="40">
        <f t="shared" si="3"/>
        <v>0.47619047619047616</v>
      </c>
      <c r="F115" s="39">
        <v>3</v>
      </c>
      <c r="G115" s="39">
        <v>1</v>
      </c>
      <c r="H115" s="39">
        <v>0</v>
      </c>
      <c r="I115" s="40">
        <f t="shared" si="4"/>
        <v>0.33333333333333331</v>
      </c>
      <c r="J115" s="39">
        <v>1</v>
      </c>
      <c r="K115" s="39">
        <v>1</v>
      </c>
      <c r="L115" s="39">
        <v>0</v>
      </c>
      <c r="M115" s="40">
        <f t="shared" si="5"/>
        <v>0</v>
      </c>
    </row>
    <row r="116" spans="1:13" x14ac:dyDescent="0.3">
      <c r="A116" s="32" t="s">
        <v>192</v>
      </c>
      <c r="B116" s="39">
        <v>18</v>
      </c>
      <c r="C116" s="39">
        <v>2</v>
      </c>
      <c r="D116" s="39">
        <v>0</v>
      </c>
      <c r="E116" s="40">
        <f t="shared" si="3"/>
        <v>0.1111111111111111</v>
      </c>
      <c r="F116" s="39">
        <v>3</v>
      </c>
      <c r="G116" s="39">
        <v>1</v>
      </c>
      <c r="H116" s="39">
        <v>0</v>
      </c>
      <c r="I116" s="40">
        <f t="shared" si="4"/>
        <v>0.33333333333333331</v>
      </c>
      <c r="J116" s="39">
        <v>1</v>
      </c>
      <c r="K116" s="39">
        <v>0</v>
      </c>
      <c r="L116" s="39">
        <v>0</v>
      </c>
      <c r="M116" s="40">
        <f t="shared" si="5"/>
        <v>1</v>
      </c>
    </row>
    <row r="117" spans="1:13" x14ac:dyDescent="0.3">
      <c r="A117" s="32" t="s">
        <v>193</v>
      </c>
      <c r="B117" s="39">
        <v>8</v>
      </c>
      <c r="C117" s="39">
        <v>2</v>
      </c>
      <c r="D117" s="39">
        <v>0</v>
      </c>
      <c r="E117" s="40">
        <f t="shared" si="3"/>
        <v>0.25</v>
      </c>
      <c r="F117" s="39">
        <v>0</v>
      </c>
      <c r="G117" s="39">
        <v>0</v>
      </c>
      <c r="H117" s="39">
        <v>0</v>
      </c>
      <c r="I117" s="40" t="str">
        <f t="shared" si="4"/>
        <v>-</v>
      </c>
      <c r="J117" s="39">
        <v>0</v>
      </c>
      <c r="K117" s="39">
        <v>0</v>
      </c>
      <c r="L117" s="39">
        <v>0</v>
      </c>
      <c r="M117" s="40" t="str">
        <f t="shared" si="5"/>
        <v>-</v>
      </c>
    </row>
    <row r="118" spans="1:13" x14ac:dyDescent="0.3">
      <c r="A118" s="32" t="s">
        <v>194</v>
      </c>
      <c r="B118" s="39">
        <v>70</v>
      </c>
      <c r="C118" s="39">
        <v>21</v>
      </c>
      <c r="D118" s="39">
        <v>1</v>
      </c>
      <c r="E118" s="40">
        <f t="shared" si="3"/>
        <v>0.3</v>
      </c>
      <c r="F118" s="39">
        <v>24</v>
      </c>
      <c r="G118" s="39">
        <v>8</v>
      </c>
      <c r="H118" s="39">
        <v>0</v>
      </c>
      <c r="I118" s="40">
        <f t="shared" si="4"/>
        <v>0.33333333333333331</v>
      </c>
      <c r="J118" s="39">
        <v>13</v>
      </c>
      <c r="K118" s="39">
        <v>4</v>
      </c>
      <c r="L118" s="39">
        <v>0</v>
      </c>
      <c r="M118" s="40">
        <f t="shared" si="5"/>
        <v>0.69230769230769229</v>
      </c>
    </row>
    <row r="119" spans="1:13" x14ac:dyDescent="0.3">
      <c r="A119" s="32" t="s">
        <v>195</v>
      </c>
      <c r="B119" s="39">
        <v>55</v>
      </c>
      <c r="C119" s="39">
        <v>17</v>
      </c>
      <c r="D119" s="39">
        <v>0</v>
      </c>
      <c r="E119" s="40">
        <f t="shared" si="3"/>
        <v>0.30909090909090908</v>
      </c>
      <c r="F119" s="39">
        <v>22</v>
      </c>
      <c r="G119" s="39">
        <v>7</v>
      </c>
      <c r="H119" s="39">
        <v>1</v>
      </c>
      <c r="I119" s="40">
        <f t="shared" si="4"/>
        <v>0.31818181818181818</v>
      </c>
      <c r="J119" s="39">
        <v>0</v>
      </c>
      <c r="K119" s="39">
        <v>0</v>
      </c>
      <c r="L119" s="39">
        <v>0</v>
      </c>
      <c r="M119" s="40" t="str">
        <f t="shared" si="5"/>
        <v>-</v>
      </c>
    </row>
    <row r="120" spans="1:13" x14ac:dyDescent="0.3">
      <c r="A120" s="32" t="s">
        <v>196</v>
      </c>
      <c r="B120" s="39">
        <v>50</v>
      </c>
      <c r="C120" s="39">
        <v>14</v>
      </c>
      <c r="D120" s="39">
        <v>0</v>
      </c>
      <c r="E120" s="40">
        <f t="shared" si="3"/>
        <v>0.28000000000000003</v>
      </c>
      <c r="F120" s="39">
        <v>5</v>
      </c>
      <c r="G120" s="39">
        <v>4</v>
      </c>
      <c r="H120" s="39">
        <v>0</v>
      </c>
      <c r="I120" s="40">
        <f t="shared" si="4"/>
        <v>0.8</v>
      </c>
      <c r="J120" s="39">
        <v>4</v>
      </c>
      <c r="K120" s="39">
        <v>4</v>
      </c>
      <c r="L120" s="39">
        <v>0</v>
      </c>
      <c r="M120" s="40">
        <f t="shared" si="5"/>
        <v>0</v>
      </c>
    </row>
    <row r="121" spans="1:13" x14ac:dyDescent="0.3">
      <c r="A121" s="32" t="s">
        <v>197</v>
      </c>
      <c r="B121" s="39">
        <v>9</v>
      </c>
      <c r="C121" s="39">
        <v>1</v>
      </c>
      <c r="D121" s="39">
        <v>0</v>
      </c>
      <c r="E121" s="40">
        <f t="shared" si="3"/>
        <v>0.1111111111111111</v>
      </c>
      <c r="F121" s="39">
        <v>2</v>
      </c>
      <c r="G121" s="39">
        <v>1</v>
      </c>
      <c r="H121" s="39">
        <v>0</v>
      </c>
      <c r="I121" s="40">
        <f t="shared" si="4"/>
        <v>0.5</v>
      </c>
      <c r="J121" s="39">
        <v>0</v>
      </c>
      <c r="K121" s="39">
        <v>0</v>
      </c>
      <c r="L121" s="39">
        <v>0</v>
      </c>
      <c r="M121" s="40" t="str">
        <f t="shared" si="5"/>
        <v>-</v>
      </c>
    </row>
    <row r="122" spans="1:13" x14ac:dyDescent="0.3">
      <c r="A122" s="32" t="s">
        <v>198</v>
      </c>
      <c r="B122" s="39">
        <v>8</v>
      </c>
      <c r="C122" s="39">
        <v>4</v>
      </c>
      <c r="D122" s="39">
        <v>0</v>
      </c>
      <c r="E122" s="40">
        <f t="shared" si="3"/>
        <v>0.5</v>
      </c>
      <c r="F122" s="39">
        <v>0</v>
      </c>
      <c r="G122" s="39">
        <v>0</v>
      </c>
      <c r="H122" s="39">
        <v>0</v>
      </c>
      <c r="I122" s="40" t="str">
        <f t="shared" si="4"/>
        <v>-</v>
      </c>
      <c r="J122" s="39">
        <v>4</v>
      </c>
      <c r="K122" s="39">
        <v>1</v>
      </c>
      <c r="L122" s="39">
        <v>0</v>
      </c>
      <c r="M122" s="40">
        <f t="shared" si="5"/>
        <v>0.75</v>
      </c>
    </row>
    <row r="123" spans="1:13" x14ac:dyDescent="0.3">
      <c r="A123" s="32" t="s">
        <v>199</v>
      </c>
      <c r="B123" s="39">
        <v>26</v>
      </c>
      <c r="C123" s="39">
        <v>8</v>
      </c>
      <c r="D123" s="39">
        <v>1</v>
      </c>
      <c r="E123" s="40">
        <f t="shared" si="3"/>
        <v>0.30769230769230771</v>
      </c>
      <c r="F123" s="39">
        <v>1</v>
      </c>
      <c r="G123" s="39">
        <v>1</v>
      </c>
      <c r="H123" s="39">
        <v>0</v>
      </c>
      <c r="I123" s="40">
        <f t="shared" si="4"/>
        <v>1</v>
      </c>
      <c r="J123" s="39">
        <v>3</v>
      </c>
      <c r="K123" s="39">
        <v>0</v>
      </c>
      <c r="L123" s="39">
        <v>0</v>
      </c>
      <c r="M123" s="40">
        <f t="shared" si="5"/>
        <v>1</v>
      </c>
    </row>
    <row r="124" spans="1:13" x14ac:dyDescent="0.3">
      <c r="A124" s="32" t="s">
        <v>200</v>
      </c>
      <c r="B124" s="39">
        <v>19</v>
      </c>
      <c r="C124" s="39">
        <v>8</v>
      </c>
      <c r="D124" s="39">
        <v>0</v>
      </c>
      <c r="E124" s="40">
        <f t="shared" si="3"/>
        <v>0.42105263157894735</v>
      </c>
      <c r="F124" s="39">
        <v>0</v>
      </c>
      <c r="G124" s="39">
        <v>0</v>
      </c>
      <c r="H124" s="39">
        <v>0</v>
      </c>
      <c r="I124" s="40" t="str">
        <f t="shared" si="4"/>
        <v>-</v>
      </c>
      <c r="J124" s="39">
        <v>1</v>
      </c>
      <c r="K124" s="39">
        <v>1</v>
      </c>
      <c r="L124" s="39">
        <v>0</v>
      </c>
      <c r="M124" s="40">
        <f t="shared" si="5"/>
        <v>0</v>
      </c>
    </row>
    <row r="125" spans="1:13" x14ac:dyDescent="0.3">
      <c r="A125" s="32" t="s">
        <v>201</v>
      </c>
      <c r="B125" s="39">
        <v>65</v>
      </c>
      <c r="C125" s="39">
        <v>15</v>
      </c>
      <c r="D125" s="39">
        <v>1</v>
      </c>
      <c r="E125" s="40">
        <f t="shared" si="3"/>
        <v>0.23076923076923078</v>
      </c>
      <c r="F125" s="39">
        <v>4</v>
      </c>
      <c r="G125" s="39">
        <v>0</v>
      </c>
      <c r="H125" s="39">
        <v>0</v>
      </c>
      <c r="I125" s="40">
        <f t="shared" si="4"/>
        <v>0</v>
      </c>
      <c r="J125" s="39">
        <v>5</v>
      </c>
      <c r="K125" s="39">
        <v>4</v>
      </c>
      <c r="L125" s="39">
        <v>0</v>
      </c>
      <c r="M125" s="40">
        <f t="shared" si="5"/>
        <v>0.19999999999999996</v>
      </c>
    </row>
    <row r="126" spans="1:13" x14ac:dyDescent="0.3">
      <c r="A126" s="32" t="s">
        <v>202</v>
      </c>
      <c r="B126" s="39">
        <v>28</v>
      </c>
      <c r="C126" s="39">
        <v>4</v>
      </c>
      <c r="D126" s="39">
        <v>0</v>
      </c>
      <c r="E126" s="40">
        <f t="shared" si="3"/>
        <v>0.14285714285714285</v>
      </c>
      <c r="F126" s="39">
        <v>22</v>
      </c>
      <c r="G126" s="39">
        <v>3</v>
      </c>
      <c r="H126" s="39">
        <v>0</v>
      </c>
      <c r="I126" s="40">
        <f t="shared" si="4"/>
        <v>0.13636363636363635</v>
      </c>
      <c r="J126" s="39">
        <v>6</v>
      </c>
      <c r="K126" s="39">
        <v>3</v>
      </c>
      <c r="L126" s="39">
        <v>0</v>
      </c>
      <c r="M126" s="40">
        <f t="shared" si="5"/>
        <v>0.5</v>
      </c>
    </row>
    <row r="127" spans="1:13" x14ac:dyDescent="0.3">
      <c r="A127" s="32" t="s">
        <v>203</v>
      </c>
      <c r="B127" s="39">
        <v>46</v>
      </c>
      <c r="C127" s="39">
        <v>8</v>
      </c>
      <c r="D127" s="39">
        <v>0</v>
      </c>
      <c r="E127" s="40">
        <f t="shared" si="3"/>
        <v>0.17391304347826086</v>
      </c>
      <c r="F127" s="39">
        <v>14</v>
      </c>
      <c r="G127" s="39">
        <v>5</v>
      </c>
      <c r="H127" s="39">
        <v>0</v>
      </c>
      <c r="I127" s="40">
        <f t="shared" si="4"/>
        <v>0.35714285714285715</v>
      </c>
      <c r="J127" s="39">
        <v>3</v>
      </c>
      <c r="K127" s="39">
        <v>2</v>
      </c>
      <c r="L127" s="39">
        <v>0</v>
      </c>
      <c r="M127" s="40">
        <f t="shared" si="5"/>
        <v>0.33333333333333337</v>
      </c>
    </row>
    <row r="128" spans="1:13" x14ac:dyDescent="0.3">
      <c r="A128" s="32" t="s">
        <v>204</v>
      </c>
      <c r="B128" s="39">
        <v>20</v>
      </c>
      <c r="C128" s="39">
        <v>3</v>
      </c>
      <c r="D128" s="39">
        <v>0</v>
      </c>
      <c r="E128" s="40">
        <f t="shared" si="3"/>
        <v>0.15</v>
      </c>
      <c r="F128" s="39">
        <v>6</v>
      </c>
      <c r="G128" s="39">
        <v>3</v>
      </c>
      <c r="H128" s="39">
        <v>1</v>
      </c>
      <c r="I128" s="40">
        <f t="shared" si="4"/>
        <v>0.5</v>
      </c>
      <c r="J128" s="39">
        <v>4</v>
      </c>
      <c r="K128" s="39">
        <v>2</v>
      </c>
      <c r="L128" s="39">
        <v>2</v>
      </c>
      <c r="M128" s="40">
        <f t="shared" si="5"/>
        <v>0.5</v>
      </c>
    </row>
    <row r="129" spans="1:13" x14ac:dyDescent="0.3">
      <c r="A129" s="32" t="s">
        <v>205</v>
      </c>
      <c r="B129" s="39">
        <v>33</v>
      </c>
      <c r="C129" s="39">
        <v>6</v>
      </c>
      <c r="D129" s="39">
        <v>5</v>
      </c>
      <c r="E129" s="40">
        <f t="shared" si="3"/>
        <v>0.18181818181818182</v>
      </c>
      <c r="F129" s="39">
        <v>11</v>
      </c>
      <c r="G129" s="39">
        <v>1</v>
      </c>
      <c r="H129" s="39">
        <v>0</v>
      </c>
      <c r="I129" s="40">
        <f t="shared" si="4"/>
        <v>9.0909090909090912E-2</v>
      </c>
      <c r="J129" s="39">
        <v>23</v>
      </c>
      <c r="K129" s="39">
        <v>16</v>
      </c>
      <c r="L129" s="39">
        <v>2</v>
      </c>
      <c r="M129" s="40">
        <f t="shared" si="5"/>
        <v>0.30434782608695654</v>
      </c>
    </row>
    <row r="130" spans="1:13" x14ac:dyDescent="0.3">
      <c r="A130" s="32" t="s">
        <v>206</v>
      </c>
      <c r="B130" s="39">
        <v>11</v>
      </c>
      <c r="C130" s="39">
        <v>4</v>
      </c>
      <c r="D130" s="39">
        <v>0</v>
      </c>
      <c r="E130" s="40">
        <f t="shared" si="3"/>
        <v>0.36363636363636365</v>
      </c>
      <c r="F130" s="39">
        <v>0</v>
      </c>
      <c r="G130" s="39">
        <v>0</v>
      </c>
      <c r="H130" s="39">
        <v>0</v>
      </c>
      <c r="I130" s="40" t="str">
        <f t="shared" si="4"/>
        <v>-</v>
      </c>
      <c r="J130" s="39">
        <v>0</v>
      </c>
      <c r="K130" s="39">
        <v>0</v>
      </c>
      <c r="L130" s="39">
        <v>0</v>
      </c>
      <c r="M130" s="40" t="str">
        <f t="shared" si="5"/>
        <v>-</v>
      </c>
    </row>
    <row r="131" spans="1:13" x14ac:dyDescent="0.3">
      <c r="A131" s="32" t="s">
        <v>207</v>
      </c>
      <c r="B131" s="39">
        <v>24</v>
      </c>
      <c r="C131" s="39">
        <v>7</v>
      </c>
      <c r="D131" s="39">
        <v>0</v>
      </c>
      <c r="E131" s="40">
        <f t="shared" si="3"/>
        <v>0.29166666666666669</v>
      </c>
      <c r="F131" s="39">
        <v>5</v>
      </c>
      <c r="G131" s="39">
        <v>1</v>
      </c>
      <c r="H131" s="39">
        <v>0</v>
      </c>
      <c r="I131" s="40">
        <f t="shared" si="4"/>
        <v>0.2</v>
      </c>
      <c r="J131" s="39">
        <v>0</v>
      </c>
      <c r="K131" s="39">
        <v>0</v>
      </c>
      <c r="L131" s="39">
        <v>0</v>
      </c>
      <c r="M131" s="40" t="str">
        <f t="shared" si="5"/>
        <v>-</v>
      </c>
    </row>
    <row r="132" spans="1:13" x14ac:dyDescent="0.3">
      <c r="A132" s="32" t="s">
        <v>208</v>
      </c>
      <c r="B132" s="39">
        <v>18</v>
      </c>
      <c r="C132" s="39">
        <v>6</v>
      </c>
      <c r="D132" s="39">
        <v>0</v>
      </c>
      <c r="E132" s="40">
        <f t="shared" si="3"/>
        <v>0.33333333333333331</v>
      </c>
      <c r="F132" s="39">
        <v>3</v>
      </c>
      <c r="G132" s="39">
        <v>1</v>
      </c>
      <c r="H132" s="39">
        <v>0</v>
      </c>
      <c r="I132" s="40">
        <f t="shared" si="4"/>
        <v>0.33333333333333331</v>
      </c>
      <c r="J132" s="39">
        <v>10</v>
      </c>
      <c r="K132" s="39">
        <v>8</v>
      </c>
      <c r="L132" s="39">
        <v>0</v>
      </c>
      <c r="M132" s="40">
        <f t="shared" si="5"/>
        <v>0.19999999999999996</v>
      </c>
    </row>
    <row r="133" spans="1:13" x14ac:dyDescent="0.3">
      <c r="A133" s="32" t="s">
        <v>209</v>
      </c>
      <c r="B133" s="39">
        <v>17</v>
      </c>
      <c r="C133" s="39">
        <v>3</v>
      </c>
      <c r="D133" s="39">
        <v>1</v>
      </c>
      <c r="E133" s="40">
        <f t="shared" si="3"/>
        <v>0.17647058823529413</v>
      </c>
      <c r="F133" s="39">
        <v>7</v>
      </c>
      <c r="G133" s="39">
        <v>2</v>
      </c>
      <c r="H133" s="39">
        <v>2</v>
      </c>
      <c r="I133" s="40">
        <f t="shared" si="4"/>
        <v>0.2857142857142857</v>
      </c>
      <c r="J133" s="39">
        <v>1</v>
      </c>
      <c r="K133" s="39">
        <v>0</v>
      </c>
      <c r="L133" s="39">
        <v>0</v>
      </c>
      <c r="M133" s="40">
        <f t="shared" si="5"/>
        <v>1</v>
      </c>
    </row>
    <row r="134" spans="1:13" x14ac:dyDescent="0.3">
      <c r="A134" s="32" t="s">
        <v>210</v>
      </c>
      <c r="B134" s="39">
        <v>33</v>
      </c>
      <c r="C134" s="39">
        <v>3</v>
      </c>
      <c r="D134" s="39">
        <v>0</v>
      </c>
      <c r="E134" s="40">
        <f t="shared" si="3"/>
        <v>9.0909090909090912E-2</v>
      </c>
      <c r="F134" s="39">
        <v>2</v>
      </c>
      <c r="G134" s="39">
        <v>0</v>
      </c>
      <c r="H134" s="39">
        <v>0</v>
      </c>
      <c r="I134" s="40">
        <f t="shared" si="4"/>
        <v>0</v>
      </c>
      <c r="J134" s="39">
        <v>3</v>
      </c>
      <c r="K134" s="39">
        <v>2</v>
      </c>
      <c r="L134" s="39">
        <v>0</v>
      </c>
      <c r="M134" s="40">
        <f t="shared" si="5"/>
        <v>0.33333333333333337</v>
      </c>
    </row>
    <row r="135" spans="1:13" x14ac:dyDescent="0.3">
      <c r="A135" s="32" t="s">
        <v>211</v>
      </c>
      <c r="B135" s="39">
        <v>26</v>
      </c>
      <c r="C135" s="39">
        <v>4</v>
      </c>
      <c r="D135" s="39">
        <v>1</v>
      </c>
      <c r="E135" s="40">
        <f t="shared" si="3"/>
        <v>0.15384615384615385</v>
      </c>
      <c r="F135" s="39">
        <v>5</v>
      </c>
      <c r="G135" s="39">
        <v>3</v>
      </c>
      <c r="H135" s="39">
        <v>0</v>
      </c>
      <c r="I135" s="40">
        <f t="shared" si="4"/>
        <v>0.6</v>
      </c>
      <c r="J135" s="39">
        <v>6</v>
      </c>
      <c r="K135" s="39">
        <v>3</v>
      </c>
      <c r="L135" s="39">
        <v>2</v>
      </c>
      <c r="M135" s="40">
        <f t="shared" si="5"/>
        <v>0.5</v>
      </c>
    </row>
    <row r="136" spans="1:13" x14ac:dyDescent="0.3">
      <c r="A136" s="32" t="s">
        <v>212</v>
      </c>
      <c r="B136" s="39">
        <v>13</v>
      </c>
      <c r="C136" s="39">
        <v>2</v>
      </c>
      <c r="D136" s="39">
        <v>0</v>
      </c>
      <c r="E136" s="40">
        <f t="shared" si="3"/>
        <v>0.15384615384615385</v>
      </c>
      <c r="F136" s="39">
        <v>1</v>
      </c>
      <c r="G136" s="39">
        <v>0</v>
      </c>
      <c r="H136" s="39">
        <v>0</v>
      </c>
      <c r="I136" s="40">
        <f t="shared" si="4"/>
        <v>0</v>
      </c>
      <c r="J136" s="39">
        <v>3</v>
      </c>
      <c r="K136" s="39">
        <v>2</v>
      </c>
      <c r="L136" s="39">
        <v>0</v>
      </c>
      <c r="M136" s="40">
        <f t="shared" si="5"/>
        <v>0.33333333333333337</v>
      </c>
    </row>
    <row r="137" spans="1:13" x14ac:dyDescent="0.3">
      <c r="A137" s="32" t="s">
        <v>213</v>
      </c>
      <c r="B137" s="39">
        <v>20</v>
      </c>
      <c r="C137" s="39">
        <v>7</v>
      </c>
      <c r="D137" s="39">
        <v>0</v>
      </c>
      <c r="E137" s="40">
        <f t="shared" si="3"/>
        <v>0.35</v>
      </c>
      <c r="F137" s="39">
        <v>1</v>
      </c>
      <c r="G137" s="39">
        <v>1</v>
      </c>
      <c r="H137" s="39">
        <v>0</v>
      </c>
      <c r="I137" s="40">
        <f t="shared" si="4"/>
        <v>1</v>
      </c>
      <c r="J137" s="39">
        <v>2</v>
      </c>
      <c r="K137" s="39">
        <v>2</v>
      </c>
      <c r="L137" s="39">
        <v>0</v>
      </c>
      <c r="M137" s="40">
        <f t="shared" si="5"/>
        <v>0</v>
      </c>
    </row>
    <row r="138" spans="1:13" x14ac:dyDescent="0.3">
      <c r="A138" s="32" t="s">
        <v>214</v>
      </c>
      <c r="B138" s="39">
        <v>3</v>
      </c>
      <c r="C138" s="39">
        <v>1</v>
      </c>
      <c r="D138" s="39">
        <v>0</v>
      </c>
      <c r="E138" s="40">
        <f t="shared" si="3"/>
        <v>0.33333333333333331</v>
      </c>
      <c r="F138" s="39">
        <v>1</v>
      </c>
      <c r="G138" s="39">
        <v>1</v>
      </c>
      <c r="H138" s="39">
        <v>0</v>
      </c>
      <c r="I138" s="40">
        <f t="shared" si="4"/>
        <v>1</v>
      </c>
      <c r="J138" s="39">
        <v>0</v>
      </c>
      <c r="K138" s="39">
        <v>0</v>
      </c>
      <c r="L138" s="39">
        <v>0</v>
      </c>
      <c r="M138" s="40" t="str">
        <f t="shared" si="5"/>
        <v>-</v>
      </c>
    </row>
    <row r="139" spans="1:13" x14ac:dyDescent="0.3">
      <c r="A139" s="32" t="s">
        <v>215</v>
      </c>
      <c r="B139" s="39">
        <v>11</v>
      </c>
      <c r="C139" s="39">
        <v>2</v>
      </c>
      <c r="D139" s="39">
        <v>1</v>
      </c>
      <c r="E139" s="40">
        <f t="shared" si="3"/>
        <v>0.18181818181818182</v>
      </c>
      <c r="F139" s="39">
        <v>0</v>
      </c>
      <c r="G139" s="39">
        <v>0</v>
      </c>
      <c r="H139" s="39">
        <v>0</v>
      </c>
      <c r="I139" s="40" t="str">
        <f t="shared" si="4"/>
        <v>-</v>
      </c>
      <c r="J139" s="39">
        <v>4</v>
      </c>
      <c r="K139" s="39">
        <v>1</v>
      </c>
      <c r="L139" s="39">
        <v>0</v>
      </c>
      <c r="M139" s="40">
        <f t="shared" si="5"/>
        <v>0.75</v>
      </c>
    </row>
    <row r="140" spans="1:13" x14ac:dyDescent="0.3">
      <c r="A140" s="32" t="s">
        <v>216</v>
      </c>
      <c r="B140" s="39">
        <v>8</v>
      </c>
      <c r="C140" s="39">
        <v>0</v>
      </c>
      <c r="D140" s="39">
        <v>0</v>
      </c>
      <c r="E140" s="40">
        <f t="shared" si="3"/>
        <v>0</v>
      </c>
      <c r="F140" s="39">
        <v>3</v>
      </c>
      <c r="G140" s="39">
        <v>2</v>
      </c>
      <c r="H140" s="39">
        <v>0</v>
      </c>
      <c r="I140" s="40">
        <f t="shared" si="4"/>
        <v>0.66666666666666663</v>
      </c>
      <c r="J140" s="39">
        <v>0</v>
      </c>
      <c r="K140" s="39">
        <v>0</v>
      </c>
      <c r="L140" s="39">
        <v>0</v>
      </c>
      <c r="M140" s="40" t="str">
        <f t="shared" si="5"/>
        <v>-</v>
      </c>
    </row>
    <row r="141" spans="1:13" x14ac:dyDescent="0.3">
      <c r="A141" s="32" t="s">
        <v>217</v>
      </c>
      <c r="B141" s="39">
        <v>2</v>
      </c>
      <c r="C141" s="39">
        <v>0</v>
      </c>
      <c r="D141" s="39">
        <v>0</v>
      </c>
      <c r="E141" s="40">
        <f t="shared" si="3"/>
        <v>0</v>
      </c>
      <c r="F141" s="39">
        <v>5</v>
      </c>
      <c r="G141" s="39">
        <v>1</v>
      </c>
      <c r="H141" s="39">
        <v>0</v>
      </c>
      <c r="I141" s="40">
        <f t="shared" si="4"/>
        <v>0.2</v>
      </c>
      <c r="J141" s="39">
        <v>0</v>
      </c>
      <c r="K141" s="39">
        <v>0</v>
      </c>
      <c r="L141" s="39">
        <v>0</v>
      </c>
      <c r="M141" s="40" t="str">
        <f t="shared" si="5"/>
        <v>-</v>
      </c>
    </row>
    <row r="142" spans="1:13" x14ac:dyDescent="0.3">
      <c r="A142" s="32" t="s">
        <v>218</v>
      </c>
      <c r="B142" s="39">
        <v>27</v>
      </c>
      <c r="C142" s="39">
        <v>6</v>
      </c>
      <c r="D142" s="39">
        <v>0</v>
      </c>
      <c r="E142" s="40">
        <f t="shared" si="3"/>
        <v>0.22222222222222221</v>
      </c>
      <c r="F142" s="39">
        <v>14</v>
      </c>
      <c r="G142" s="39">
        <v>7</v>
      </c>
      <c r="H142" s="39">
        <v>0</v>
      </c>
      <c r="I142" s="40">
        <f t="shared" si="4"/>
        <v>0.5</v>
      </c>
      <c r="J142" s="39">
        <v>6</v>
      </c>
      <c r="K142" s="39">
        <v>3</v>
      </c>
      <c r="L142" s="39">
        <v>0</v>
      </c>
      <c r="M142" s="40">
        <f t="shared" si="5"/>
        <v>0.5</v>
      </c>
    </row>
    <row r="143" spans="1:13" x14ac:dyDescent="0.3">
      <c r="A143" s="32" t="s">
        <v>219</v>
      </c>
      <c r="B143" s="39">
        <v>12</v>
      </c>
      <c r="C143" s="39">
        <v>4</v>
      </c>
      <c r="D143" s="39">
        <v>0</v>
      </c>
      <c r="E143" s="40">
        <f t="shared" si="3"/>
        <v>0.33333333333333331</v>
      </c>
      <c r="F143" s="39">
        <v>5</v>
      </c>
      <c r="G143" s="39">
        <v>2</v>
      </c>
      <c r="H143" s="39">
        <v>0</v>
      </c>
      <c r="I143" s="40">
        <f t="shared" si="4"/>
        <v>0.4</v>
      </c>
      <c r="J143" s="39">
        <v>5</v>
      </c>
      <c r="K143" s="39">
        <v>4</v>
      </c>
      <c r="L143" s="39">
        <v>0</v>
      </c>
      <c r="M143" s="40">
        <f t="shared" si="5"/>
        <v>0.19999999999999996</v>
      </c>
    </row>
    <row r="144" spans="1:13" x14ac:dyDescent="0.3">
      <c r="A144" s="32" t="s">
        <v>220</v>
      </c>
      <c r="B144" s="39">
        <v>5</v>
      </c>
      <c r="C144" s="39">
        <v>1</v>
      </c>
      <c r="D144" s="39">
        <v>0</v>
      </c>
      <c r="E144" s="40">
        <f t="shared" si="3"/>
        <v>0.2</v>
      </c>
      <c r="F144" s="39">
        <v>3</v>
      </c>
      <c r="G144" s="39">
        <v>0</v>
      </c>
      <c r="H144" s="39">
        <v>1</v>
      </c>
      <c r="I144" s="40">
        <f t="shared" si="4"/>
        <v>0</v>
      </c>
      <c r="J144" s="39">
        <v>0</v>
      </c>
      <c r="K144" s="39">
        <v>0</v>
      </c>
      <c r="L144" s="39">
        <v>0</v>
      </c>
      <c r="M144" s="40" t="str">
        <f t="shared" si="5"/>
        <v>-</v>
      </c>
    </row>
    <row r="145" spans="1:13" x14ac:dyDescent="0.3">
      <c r="A145" s="32" t="s">
        <v>222</v>
      </c>
      <c r="B145" s="39">
        <v>4</v>
      </c>
      <c r="C145" s="39">
        <v>2</v>
      </c>
      <c r="D145" s="39">
        <v>0</v>
      </c>
      <c r="E145" s="40">
        <f t="shared" si="3"/>
        <v>0.5</v>
      </c>
      <c r="F145" s="39">
        <v>1</v>
      </c>
      <c r="G145" s="39">
        <v>1</v>
      </c>
      <c r="H145" s="39">
        <v>0</v>
      </c>
      <c r="I145" s="40">
        <f t="shared" si="4"/>
        <v>1</v>
      </c>
      <c r="J145" s="39">
        <v>0</v>
      </c>
      <c r="K145" s="39">
        <v>0</v>
      </c>
      <c r="L145" s="39">
        <v>0</v>
      </c>
      <c r="M145" s="40" t="str">
        <f t="shared" si="5"/>
        <v>-</v>
      </c>
    </row>
    <row r="146" spans="1:13" x14ac:dyDescent="0.3">
      <c r="A146" s="32" t="s">
        <v>221</v>
      </c>
      <c r="B146" s="39">
        <v>55</v>
      </c>
      <c r="C146" s="39">
        <v>24</v>
      </c>
      <c r="D146" s="39">
        <v>0</v>
      </c>
      <c r="E146" s="40">
        <f t="shared" si="3"/>
        <v>0.43636363636363634</v>
      </c>
      <c r="F146" s="39">
        <v>23</v>
      </c>
      <c r="G146" s="39">
        <v>11</v>
      </c>
      <c r="H146" s="39">
        <v>1</v>
      </c>
      <c r="I146" s="40">
        <f t="shared" si="4"/>
        <v>0.47826086956521741</v>
      </c>
      <c r="J146" s="39">
        <v>5</v>
      </c>
      <c r="K146" s="39">
        <v>3</v>
      </c>
      <c r="L146" s="39">
        <v>0</v>
      </c>
      <c r="M146" s="40">
        <f t="shared" si="5"/>
        <v>0.4</v>
      </c>
    </row>
    <row r="147" spans="1:13" x14ac:dyDescent="0.3">
      <c r="A147" s="32" t="s">
        <v>223</v>
      </c>
      <c r="B147" s="39">
        <v>28</v>
      </c>
      <c r="C147" s="39">
        <v>5</v>
      </c>
      <c r="D147" s="39">
        <v>1</v>
      </c>
      <c r="E147" s="40">
        <f t="shared" si="3"/>
        <v>0.17857142857142858</v>
      </c>
      <c r="F147" s="39">
        <v>8</v>
      </c>
      <c r="G147" s="39">
        <v>3</v>
      </c>
      <c r="H147" s="39">
        <v>0</v>
      </c>
      <c r="I147" s="40">
        <f t="shared" si="4"/>
        <v>0.375</v>
      </c>
      <c r="J147" s="39">
        <v>3</v>
      </c>
      <c r="K147" s="39">
        <v>3</v>
      </c>
      <c r="L147" s="39">
        <v>0</v>
      </c>
      <c r="M147" s="40">
        <f t="shared" si="5"/>
        <v>0</v>
      </c>
    </row>
    <row r="148" spans="1:13" x14ac:dyDescent="0.3">
      <c r="A148" s="32" t="s">
        <v>224</v>
      </c>
      <c r="B148" s="39">
        <v>5</v>
      </c>
      <c r="C148" s="39">
        <v>2</v>
      </c>
      <c r="D148" s="39">
        <v>0</v>
      </c>
      <c r="E148" s="40">
        <f t="shared" si="3"/>
        <v>0.4</v>
      </c>
      <c r="F148" s="39">
        <v>0</v>
      </c>
      <c r="G148" s="39">
        <v>0</v>
      </c>
      <c r="H148" s="39">
        <v>0</v>
      </c>
      <c r="I148" s="40" t="str">
        <f t="shared" si="4"/>
        <v>-</v>
      </c>
      <c r="J148" s="39">
        <v>0</v>
      </c>
      <c r="K148" s="39">
        <v>0</v>
      </c>
      <c r="L148" s="39">
        <v>0</v>
      </c>
      <c r="M148" s="40" t="str">
        <f t="shared" si="5"/>
        <v>-</v>
      </c>
    </row>
    <row r="149" spans="1:13" x14ac:dyDescent="0.3">
      <c r="A149" s="32" t="s">
        <v>225</v>
      </c>
      <c r="B149" s="39">
        <v>18</v>
      </c>
      <c r="C149" s="39">
        <v>6</v>
      </c>
      <c r="D149" s="39">
        <v>0</v>
      </c>
      <c r="E149" s="40">
        <f t="shared" si="3"/>
        <v>0.33333333333333331</v>
      </c>
      <c r="F149" s="39">
        <v>12</v>
      </c>
      <c r="G149" s="39">
        <v>7</v>
      </c>
      <c r="H149" s="39">
        <v>0</v>
      </c>
      <c r="I149" s="40">
        <f t="shared" si="4"/>
        <v>0.58333333333333337</v>
      </c>
      <c r="J149" s="39">
        <v>11</v>
      </c>
      <c r="K149" s="39">
        <v>2</v>
      </c>
      <c r="L149" s="39">
        <v>3</v>
      </c>
      <c r="M149" s="40">
        <f t="shared" si="5"/>
        <v>0.81818181818181812</v>
      </c>
    </row>
    <row r="150" spans="1:13" x14ac:dyDescent="0.3">
      <c r="A150" s="32" t="s">
        <v>226</v>
      </c>
      <c r="B150" s="39">
        <v>8</v>
      </c>
      <c r="C150" s="39">
        <v>3</v>
      </c>
      <c r="D150" s="39">
        <v>0</v>
      </c>
      <c r="E150" s="40">
        <f t="shared" si="3"/>
        <v>0.375</v>
      </c>
      <c r="F150" s="39">
        <v>17</v>
      </c>
      <c r="G150" s="39">
        <v>7</v>
      </c>
      <c r="H150" s="39">
        <v>0</v>
      </c>
      <c r="I150" s="40">
        <f t="shared" si="4"/>
        <v>0.41176470588235292</v>
      </c>
      <c r="J150" s="39">
        <v>2</v>
      </c>
      <c r="K150" s="39">
        <v>2</v>
      </c>
      <c r="L150" s="39">
        <v>0</v>
      </c>
      <c r="M150" s="40">
        <f t="shared" si="5"/>
        <v>0</v>
      </c>
    </row>
    <row r="151" spans="1:13" x14ac:dyDescent="0.3">
      <c r="A151" s="32" t="s">
        <v>227</v>
      </c>
      <c r="B151" s="39">
        <v>65</v>
      </c>
      <c r="C151" s="39">
        <v>9</v>
      </c>
      <c r="D151" s="39">
        <v>0</v>
      </c>
      <c r="E151" s="40">
        <f t="shared" si="3"/>
        <v>0.13846153846153847</v>
      </c>
      <c r="F151" s="39">
        <v>12</v>
      </c>
      <c r="G151" s="39">
        <v>5</v>
      </c>
      <c r="H151" s="39">
        <v>0</v>
      </c>
      <c r="I151" s="40">
        <f t="shared" si="4"/>
        <v>0.41666666666666669</v>
      </c>
      <c r="J151" s="39">
        <v>8</v>
      </c>
      <c r="K151" s="39">
        <v>5</v>
      </c>
      <c r="L151" s="39">
        <v>0</v>
      </c>
      <c r="M151" s="40">
        <f t="shared" si="5"/>
        <v>0.375</v>
      </c>
    </row>
    <row r="152" spans="1:13" x14ac:dyDescent="0.3">
      <c r="A152" s="32" t="s">
        <v>228</v>
      </c>
      <c r="B152" s="39">
        <v>25</v>
      </c>
      <c r="C152" s="39">
        <v>8</v>
      </c>
      <c r="D152" s="39">
        <v>0</v>
      </c>
      <c r="E152" s="40">
        <f t="shared" si="3"/>
        <v>0.32</v>
      </c>
      <c r="F152" s="39">
        <v>7</v>
      </c>
      <c r="G152" s="39">
        <v>3</v>
      </c>
      <c r="H152" s="39">
        <v>0</v>
      </c>
      <c r="I152" s="40">
        <f t="shared" si="4"/>
        <v>0.42857142857142855</v>
      </c>
      <c r="J152" s="39">
        <v>0</v>
      </c>
      <c r="K152" s="39">
        <v>0</v>
      </c>
      <c r="L152" s="39">
        <v>0</v>
      </c>
      <c r="M152" s="40" t="str">
        <f t="shared" si="5"/>
        <v>-</v>
      </c>
    </row>
    <row r="153" spans="1:13" x14ac:dyDescent="0.3">
      <c r="A153" s="32" t="s">
        <v>229</v>
      </c>
      <c r="B153" s="39">
        <v>12</v>
      </c>
      <c r="C153" s="39">
        <v>5</v>
      </c>
      <c r="D153" s="39">
        <v>0</v>
      </c>
      <c r="E153" s="40">
        <f t="shared" si="3"/>
        <v>0.41666666666666669</v>
      </c>
      <c r="F153" s="39">
        <v>8</v>
      </c>
      <c r="G153" s="39">
        <v>4</v>
      </c>
      <c r="H153" s="39">
        <v>0</v>
      </c>
      <c r="I153" s="40">
        <f t="shared" si="4"/>
        <v>0.5</v>
      </c>
      <c r="J153" s="39">
        <v>9</v>
      </c>
      <c r="K153" s="39">
        <v>7</v>
      </c>
      <c r="L153" s="39">
        <v>0</v>
      </c>
      <c r="M153" s="40">
        <f t="shared" si="5"/>
        <v>0.22222222222222221</v>
      </c>
    </row>
    <row r="154" spans="1:13" x14ac:dyDescent="0.3">
      <c r="A154" s="32" t="s">
        <v>230</v>
      </c>
      <c r="B154" s="39">
        <v>22</v>
      </c>
      <c r="C154" s="39">
        <v>7</v>
      </c>
      <c r="D154" s="39">
        <v>0</v>
      </c>
      <c r="E154" s="40">
        <f t="shared" ref="E154:E218" si="6">IF(B154=0,"-",C154/B154*100%)</f>
        <v>0.31818181818181818</v>
      </c>
      <c r="F154" s="39">
        <v>4</v>
      </c>
      <c r="G154" s="39">
        <v>0</v>
      </c>
      <c r="H154" s="39">
        <v>1</v>
      </c>
      <c r="I154" s="40">
        <f t="shared" ref="I154:I218" si="7">IF(F154=0,"-",G154/F154*100%)</f>
        <v>0</v>
      </c>
      <c r="J154" s="39">
        <v>0</v>
      </c>
      <c r="K154" s="39">
        <v>0</v>
      </c>
      <c r="L154" s="39">
        <v>0</v>
      </c>
      <c r="M154" s="40" t="str">
        <f t="shared" ref="M154:M218" si="8">IF(J154=0,"-",(1-K154/J154)*100%)</f>
        <v>-</v>
      </c>
    </row>
    <row r="155" spans="1:13" x14ac:dyDescent="0.3">
      <c r="A155" s="32" t="s">
        <v>231</v>
      </c>
      <c r="B155" s="39">
        <v>5</v>
      </c>
      <c r="C155" s="39">
        <v>0</v>
      </c>
      <c r="D155" s="39">
        <v>0</v>
      </c>
      <c r="E155" s="40">
        <f t="shared" si="6"/>
        <v>0</v>
      </c>
      <c r="F155" s="39">
        <v>1</v>
      </c>
      <c r="G155" s="39">
        <v>0</v>
      </c>
      <c r="H155" s="39">
        <v>0</v>
      </c>
      <c r="I155" s="40">
        <f t="shared" si="7"/>
        <v>0</v>
      </c>
      <c r="J155" s="39">
        <v>0</v>
      </c>
      <c r="K155" s="39">
        <v>0</v>
      </c>
      <c r="L155" s="39">
        <v>0</v>
      </c>
      <c r="M155" s="40" t="str">
        <f t="shared" si="8"/>
        <v>-</v>
      </c>
    </row>
    <row r="156" spans="1:13" x14ac:dyDescent="0.3">
      <c r="A156" s="32" t="s">
        <v>232</v>
      </c>
      <c r="B156" s="39">
        <v>2</v>
      </c>
      <c r="C156" s="39">
        <v>0</v>
      </c>
      <c r="D156" s="39">
        <v>0</v>
      </c>
      <c r="E156" s="40">
        <f t="shared" si="6"/>
        <v>0</v>
      </c>
      <c r="F156" s="39">
        <v>1</v>
      </c>
      <c r="G156" s="39">
        <v>0</v>
      </c>
      <c r="H156" s="39">
        <v>0</v>
      </c>
      <c r="I156" s="40">
        <f t="shared" si="7"/>
        <v>0</v>
      </c>
      <c r="J156" s="39">
        <v>0</v>
      </c>
      <c r="K156" s="39">
        <v>0</v>
      </c>
      <c r="L156" s="39">
        <v>0</v>
      </c>
      <c r="M156" s="40" t="str">
        <f t="shared" si="8"/>
        <v>-</v>
      </c>
    </row>
    <row r="157" spans="1:13" x14ac:dyDescent="0.3">
      <c r="A157" s="32" t="s">
        <v>233</v>
      </c>
      <c r="B157" s="39">
        <v>8</v>
      </c>
      <c r="C157" s="39">
        <v>0</v>
      </c>
      <c r="D157" s="39">
        <v>0</v>
      </c>
      <c r="E157" s="40">
        <f t="shared" si="6"/>
        <v>0</v>
      </c>
      <c r="F157" s="39">
        <v>1</v>
      </c>
      <c r="G157" s="39">
        <v>0</v>
      </c>
      <c r="H157" s="39">
        <v>0</v>
      </c>
      <c r="I157" s="40">
        <f t="shared" si="7"/>
        <v>0</v>
      </c>
      <c r="J157" s="39">
        <v>0</v>
      </c>
      <c r="K157" s="39">
        <v>0</v>
      </c>
      <c r="L157" s="39">
        <v>0</v>
      </c>
      <c r="M157" s="40" t="str">
        <f t="shared" si="8"/>
        <v>-</v>
      </c>
    </row>
    <row r="158" spans="1:13" x14ac:dyDescent="0.3">
      <c r="A158" s="32" t="s">
        <v>234</v>
      </c>
      <c r="B158" s="39">
        <v>12</v>
      </c>
      <c r="C158" s="39">
        <v>3</v>
      </c>
      <c r="D158" s="39">
        <v>0</v>
      </c>
      <c r="E158" s="40">
        <f t="shared" si="6"/>
        <v>0.25</v>
      </c>
      <c r="F158" s="39">
        <v>3</v>
      </c>
      <c r="G158" s="39">
        <v>1</v>
      </c>
      <c r="H158" s="39">
        <v>0</v>
      </c>
      <c r="I158" s="40">
        <f t="shared" si="7"/>
        <v>0.33333333333333331</v>
      </c>
      <c r="J158" s="39">
        <v>2</v>
      </c>
      <c r="K158" s="39">
        <v>2</v>
      </c>
      <c r="L158" s="39">
        <v>0</v>
      </c>
      <c r="M158" s="40">
        <f t="shared" si="8"/>
        <v>0</v>
      </c>
    </row>
    <row r="159" spans="1:13" x14ac:dyDescent="0.3">
      <c r="A159" s="32" t="s">
        <v>235</v>
      </c>
      <c r="B159" s="39">
        <v>15</v>
      </c>
      <c r="C159" s="39">
        <v>1</v>
      </c>
      <c r="D159" s="39">
        <v>0</v>
      </c>
      <c r="E159" s="40">
        <f t="shared" si="6"/>
        <v>6.6666666666666666E-2</v>
      </c>
      <c r="F159" s="39">
        <v>7</v>
      </c>
      <c r="G159" s="39">
        <v>2</v>
      </c>
      <c r="H159" s="39">
        <v>0</v>
      </c>
      <c r="I159" s="40">
        <f t="shared" si="7"/>
        <v>0.2857142857142857</v>
      </c>
      <c r="J159" s="39">
        <v>4</v>
      </c>
      <c r="K159" s="39">
        <v>1</v>
      </c>
      <c r="L159" s="39">
        <v>0</v>
      </c>
      <c r="M159" s="40">
        <f t="shared" si="8"/>
        <v>0.75</v>
      </c>
    </row>
    <row r="160" spans="1:13" x14ac:dyDescent="0.3">
      <c r="A160" s="32" t="s">
        <v>236</v>
      </c>
      <c r="B160" s="39">
        <v>71</v>
      </c>
      <c r="C160" s="39">
        <v>20</v>
      </c>
      <c r="D160" s="39">
        <v>1</v>
      </c>
      <c r="E160" s="40">
        <f t="shared" si="6"/>
        <v>0.28169014084507044</v>
      </c>
      <c r="F160" s="39">
        <v>35</v>
      </c>
      <c r="G160" s="39">
        <v>16</v>
      </c>
      <c r="H160" s="39">
        <v>0</v>
      </c>
      <c r="I160" s="40">
        <f t="shared" si="7"/>
        <v>0.45714285714285713</v>
      </c>
      <c r="J160" s="39">
        <v>19</v>
      </c>
      <c r="K160" s="39">
        <v>13</v>
      </c>
      <c r="L160" s="39">
        <v>4</v>
      </c>
      <c r="M160" s="40">
        <f t="shared" si="8"/>
        <v>0.31578947368421051</v>
      </c>
    </row>
    <row r="161" spans="1:13" x14ac:dyDescent="0.3">
      <c r="A161" s="32" t="s">
        <v>237</v>
      </c>
      <c r="B161" s="39">
        <v>20</v>
      </c>
      <c r="C161" s="39">
        <v>5</v>
      </c>
      <c r="D161" s="39">
        <v>0</v>
      </c>
      <c r="E161" s="40">
        <f t="shared" si="6"/>
        <v>0.25</v>
      </c>
      <c r="F161" s="39">
        <v>9</v>
      </c>
      <c r="G161" s="39">
        <v>2</v>
      </c>
      <c r="H161" s="39">
        <v>0</v>
      </c>
      <c r="I161" s="40">
        <f t="shared" si="7"/>
        <v>0.22222222222222221</v>
      </c>
      <c r="J161" s="39">
        <v>1</v>
      </c>
      <c r="K161" s="39">
        <v>1</v>
      </c>
      <c r="L161" s="39">
        <v>0</v>
      </c>
      <c r="M161" s="40">
        <f t="shared" si="8"/>
        <v>0</v>
      </c>
    </row>
    <row r="162" spans="1:13" x14ac:dyDescent="0.3">
      <c r="A162" s="32" t="s">
        <v>238</v>
      </c>
      <c r="B162" s="39">
        <v>22</v>
      </c>
      <c r="C162" s="39">
        <v>2</v>
      </c>
      <c r="D162" s="39">
        <v>0</v>
      </c>
      <c r="E162" s="40">
        <f t="shared" si="6"/>
        <v>9.0909090909090912E-2</v>
      </c>
      <c r="F162" s="39">
        <v>2</v>
      </c>
      <c r="G162" s="39">
        <v>0</v>
      </c>
      <c r="H162" s="39">
        <v>0</v>
      </c>
      <c r="I162" s="40">
        <f t="shared" si="7"/>
        <v>0</v>
      </c>
      <c r="J162" s="39">
        <v>2</v>
      </c>
      <c r="K162" s="39">
        <v>2</v>
      </c>
      <c r="L162" s="39">
        <v>0</v>
      </c>
      <c r="M162" s="40">
        <f t="shared" si="8"/>
        <v>0</v>
      </c>
    </row>
    <row r="163" spans="1:13" x14ac:dyDescent="0.3">
      <c r="A163" s="32" t="s">
        <v>239</v>
      </c>
      <c r="B163" s="39">
        <v>42</v>
      </c>
      <c r="C163" s="39">
        <v>13</v>
      </c>
      <c r="D163" s="39">
        <v>0</v>
      </c>
      <c r="E163" s="40">
        <f t="shared" si="6"/>
        <v>0.30952380952380953</v>
      </c>
      <c r="F163" s="39">
        <v>13</v>
      </c>
      <c r="G163" s="39">
        <v>4</v>
      </c>
      <c r="H163" s="39">
        <v>0</v>
      </c>
      <c r="I163" s="40">
        <f t="shared" si="7"/>
        <v>0.30769230769230771</v>
      </c>
      <c r="J163" s="39">
        <v>17</v>
      </c>
      <c r="K163" s="39">
        <v>8</v>
      </c>
      <c r="L163" s="39">
        <v>0</v>
      </c>
      <c r="M163" s="40">
        <f t="shared" si="8"/>
        <v>0.52941176470588236</v>
      </c>
    </row>
    <row r="164" spans="1:13" x14ac:dyDescent="0.3">
      <c r="A164" s="32" t="s">
        <v>240</v>
      </c>
      <c r="B164" s="39">
        <v>65</v>
      </c>
      <c r="C164" s="39">
        <v>24</v>
      </c>
      <c r="D164" s="39">
        <v>1</v>
      </c>
      <c r="E164" s="40">
        <f t="shared" si="6"/>
        <v>0.36923076923076925</v>
      </c>
      <c r="F164" s="39">
        <v>17</v>
      </c>
      <c r="G164" s="39">
        <v>1</v>
      </c>
      <c r="H164" s="39">
        <v>0</v>
      </c>
      <c r="I164" s="40">
        <f t="shared" si="7"/>
        <v>5.8823529411764705E-2</v>
      </c>
      <c r="J164" s="39">
        <v>9</v>
      </c>
      <c r="K164" s="39">
        <v>5</v>
      </c>
      <c r="L164" s="39">
        <v>0</v>
      </c>
      <c r="M164" s="40">
        <f t="shared" si="8"/>
        <v>0.44444444444444442</v>
      </c>
    </row>
    <row r="165" spans="1:13" x14ac:dyDescent="0.3">
      <c r="A165" s="32" t="s">
        <v>241</v>
      </c>
      <c r="B165" s="39">
        <v>9</v>
      </c>
      <c r="C165" s="39">
        <v>6</v>
      </c>
      <c r="D165" s="39">
        <v>0</v>
      </c>
      <c r="E165" s="40">
        <f t="shared" si="6"/>
        <v>0.66666666666666663</v>
      </c>
      <c r="F165" s="39">
        <v>1</v>
      </c>
      <c r="G165" s="39">
        <v>0</v>
      </c>
      <c r="H165" s="39">
        <v>0</v>
      </c>
      <c r="I165" s="40">
        <f t="shared" si="7"/>
        <v>0</v>
      </c>
      <c r="J165" s="39">
        <v>0</v>
      </c>
      <c r="K165" s="39">
        <v>0</v>
      </c>
      <c r="L165" s="39">
        <v>0</v>
      </c>
      <c r="M165" s="40" t="str">
        <f t="shared" si="8"/>
        <v>-</v>
      </c>
    </row>
    <row r="166" spans="1:13" x14ac:dyDescent="0.3">
      <c r="A166" s="32" t="s">
        <v>242</v>
      </c>
      <c r="B166" s="39">
        <v>47</v>
      </c>
      <c r="C166" s="39">
        <v>15</v>
      </c>
      <c r="D166" s="39">
        <v>1</v>
      </c>
      <c r="E166" s="40">
        <f t="shared" si="6"/>
        <v>0.31914893617021278</v>
      </c>
      <c r="F166" s="39">
        <v>23</v>
      </c>
      <c r="G166" s="39">
        <v>13</v>
      </c>
      <c r="H166" s="39">
        <v>0</v>
      </c>
      <c r="I166" s="40">
        <f t="shared" si="7"/>
        <v>0.56521739130434778</v>
      </c>
      <c r="J166" s="39">
        <v>2</v>
      </c>
      <c r="K166" s="39">
        <v>1</v>
      </c>
      <c r="L166" s="39">
        <v>0</v>
      </c>
      <c r="M166" s="40">
        <f t="shared" si="8"/>
        <v>0.5</v>
      </c>
    </row>
    <row r="167" spans="1:13" x14ac:dyDescent="0.3">
      <c r="A167" s="32" t="s">
        <v>243</v>
      </c>
      <c r="B167" s="39">
        <v>19</v>
      </c>
      <c r="C167" s="39">
        <v>3</v>
      </c>
      <c r="D167" s="39">
        <v>0</v>
      </c>
      <c r="E167" s="40">
        <f t="shared" si="6"/>
        <v>0.15789473684210525</v>
      </c>
      <c r="F167" s="39">
        <v>3</v>
      </c>
      <c r="G167" s="39">
        <v>1</v>
      </c>
      <c r="H167" s="39">
        <v>0</v>
      </c>
      <c r="I167" s="40">
        <f t="shared" si="7"/>
        <v>0.33333333333333331</v>
      </c>
      <c r="J167" s="39">
        <v>0</v>
      </c>
      <c r="K167" s="39">
        <v>0</v>
      </c>
      <c r="L167" s="39">
        <v>0</v>
      </c>
      <c r="M167" s="40" t="str">
        <f t="shared" si="8"/>
        <v>-</v>
      </c>
    </row>
    <row r="168" spans="1:13" x14ac:dyDescent="0.3">
      <c r="A168" s="32" t="s">
        <v>244</v>
      </c>
      <c r="B168" s="39">
        <v>19</v>
      </c>
      <c r="C168" s="39">
        <v>4</v>
      </c>
      <c r="D168" s="39">
        <v>0</v>
      </c>
      <c r="E168" s="40">
        <f t="shared" si="6"/>
        <v>0.21052631578947367</v>
      </c>
      <c r="F168" s="39">
        <v>6</v>
      </c>
      <c r="G168" s="39">
        <v>1</v>
      </c>
      <c r="H168" s="39">
        <v>0</v>
      </c>
      <c r="I168" s="40">
        <f t="shared" si="7"/>
        <v>0.16666666666666666</v>
      </c>
      <c r="J168" s="39">
        <v>2</v>
      </c>
      <c r="K168" s="39">
        <v>1</v>
      </c>
      <c r="L168" s="39">
        <v>0</v>
      </c>
      <c r="M168" s="40">
        <f t="shared" si="8"/>
        <v>0.5</v>
      </c>
    </row>
    <row r="169" spans="1:13" x14ac:dyDescent="0.3">
      <c r="A169" s="32" t="s">
        <v>245</v>
      </c>
      <c r="B169" s="39">
        <v>14</v>
      </c>
      <c r="C169" s="39">
        <v>2</v>
      </c>
      <c r="D169" s="39">
        <v>0</v>
      </c>
      <c r="E169" s="40">
        <f t="shared" si="6"/>
        <v>0.14285714285714285</v>
      </c>
      <c r="F169" s="39">
        <v>2</v>
      </c>
      <c r="G169" s="39">
        <v>0</v>
      </c>
      <c r="H169" s="39">
        <v>0</v>
      </c>
      <c r="I169" s="40">
        <f t="shared" si="7"/>
        <v>0</v>
      </c>
      <c r="J169" s="39">
        <v>4</v>
      </c>
      <c r="K169" s="39">
        <v>2</v>
      </c>
      <c r="L169" s="39">
        <v>1</v>
      </c>
      <c r="M169" s="40">
        <f t="shared" si="8"/>
        <v>0.5</v>
      </c>
    </row>
    <row r="170" spans="1:13" x14ac:dyDescent="0.3">
      <c r="A170" s="32" t="s">
        <v>246</v>
      </c>
      <c r="B170" s="39">
        <v>16</v>
      </c>
      <c r="C170" s="39">
        <v>3</v>
      </c>
      <c r="D170" s="39">
        <v>0</v>
      </c>
      <c r="E170" s="40">
        <f t="shared" si="6"/>
        <v>0.1875</v>
      </c>
      <c r="F170" s="39">
        <v>3</v>
      </c>
      <c r="G170" s="39">
        <v>1</v>
      </c>
      <c r="H170" s="39">
        <v>0</v>
      </c>
      <c r="I170" s="40">
        <f t="shared" si="7"/>
        <v>0.33333333333333331</v>
      </c>
      <c r="J170" s="39">
        <v>0</v>
      </c>
      <c r="K170" s="39">
        <v>0</v>
      </c>
      <c r="L170" s="39">
        <v>0</v>
      </c>
      <c r="M170" s="40" t="str">
        <f t="shared" si="8"/>
        <v>-</v>
      </c>
    </row>
    <row r="171" spans="1:13" x14ac:dyDescent="0.3">
      <c r="A171" s="32" t="s">
        <v>247</v>
      </c>
      <c r="B171" s="39">
        <v>1</v>
      </c>
      <c r="C171" s="39">
        <v>1</v>
      </c>
      <c r="D171" s="39">
        <v>0</v>
      </c>
      <c r="E171" s="40">
        <f t="shared" si="6"/>
        <v>1</v>
      </c>
      <c r="F171" s="39">
        <v>0</v>
      </c>
      <c r="G171" s="39">
        <v>0</v>
      </c>
      <c r="H171" s="39">
        <v>0</v>
      </c>
      <c r="I171" s="40" t="str">
        <f t="shared" si="7"/>
        <v>-</v>
      </c>
      <c r="J171" s="39">
        <v>0</v>
      </c>
      <c r="K171" s="39">
        <v>0</v>
      </c>
      <c r="L171" s="39">
        <v>0</v>
      </c>
      <c r="M171" s="40" t="str">
        <f t="shared" si="8"/>
        <v>-</v>
      </c>
    </row>
    <row r="172" spans="1:13" x14ac:dyDescent="0.3">
      <c r="A172" s="32" t="s">
        <v>248</v>
      </c>
      <c r="B172" s="39">
        <v>46</v>
      </c>
      <c r="C172" s="39">
        <v>15</v>
      </c>
      <c r="D172" s="39">
        <v>0</v>
      </c>
      <c r="E172" s="40">
        <f t="shared" si="6"/>
        <v>0.32608695652173914</v>
      </c>
      <c r="F172" s="39">
        <v>10</v>
      </c>
      <c r="G172" s="39">
        <v>6</v>
      </c>
      <c r="H172" s="39">
        <v>0</v>
      </c>
      <c r="I172" s="40">
        <f t="shared" si="7"/>
        <v>0.6</v>
      </c>
      <c r="J172" s="39">
        <v>4</v>
      </c>
      <c r="K172" s="39">
        <v>3</v>
      </c>
      <c r="L172" s="39">
        <v>0</v>
      </c>
      <c r="M172" s="40">
        <f t="shared" si="8"/>
        <v>0.25</v>
      </c>
    </row>
    <row r="173" spans="1:13" x14ac:dyDescent="0.3">
      <c r="A173" s="32" t="s">
        <v>249</v>
      </c>
      <c r="B173" s="39">
        <v>6</v>
      </c>
      <c r="C173" s="39">
        <v>1</v>
      </c>
      <c r="D173" s="39">
        <v>0</v>
      </c>
      <c r="E173" s="40">
        <f t="shared" si="6"/>
        <v>0.16666666666666666</v>
      </c>
      <c r="F173" s="39">
        <v>1</v>
      </c>
      <c r="G173" s="39">
        <v>0</v>
      </c>
      <c r="H173" s="39">
        <v>0</v>
      </c>
      <c r="I173" s="40">
        <f t="shared" si="7"/>
        <v>0</v>
      </c>
      <c r="J173" s="39">
        <v>2</v>
      </c>
      <c r="K173" s="39">
        <v>2</v>
      </c>
      <c r="L173" s="39">
        <v>0</v>
      </c>
      <c r="M173" s="40">
        <f t="shared" si="8"/>
        <v>0</v>
      </c>
    </row>
    <row r="174" spans="1:13" x14ac:dyDescent="0.3">
      <c r="A174" s="32" t="s">
        <v>250</v>
      </c>
      <c r="B174" s="39">
        <v>13</v>
      </c>
      <c r="C174" s="39">
        <v>1</v>
      </c>
      <c r="D174" s="39">
        <v>0</v>
      </c>
      <c r="E174" s="40">
        <f t="shared" si="6"/>
        <v>7.6923076923076927E-2</v>
      </c>
      <c r="F174" s="39">
        <v>6</v>
      </c>
      <c r="G174" s="39">
        <v>4</v>
      </c>
      <c r="H174" s="39">
        <v>0</v>
      </c>
      <c r="I174" s="40">
        <f t="shared" si="7"/>
        <v>0.66666666666666663</v>
      </c>
      <c r="J174" s="39">
        <v>8</v>
      </c>
      <c r="K174" s="39">
        <v>6</v>
      </c>
      <c r="L174" s="39">
        <v>0</v>
      </c>
      <c r="M174" s="40">
        <f t="shared" si="8"/>
        <v>0.25</v>
      </c>
    </row>
    <row r="175" spans="1:13" x14ac:dyDescent="0.3">
      <c r="A175" s="32" t="s">
        <v>251</v>
      </c>
      <c r="B175" s="39">
        <v>26</v>
      </c>
      <c r="C175" s="39">
        <v>5</v>
      </c>
      <c r="D175" s="39">
        <v>0</v>
      </c>
      <c r="E175" s="40">
        <f t="shared" si="6"/>
        <v>0.19230769230769232</v>
      </c>
      <c r="F175" s="39">
        <v>6</v>
      </c>
      <c r="G175" s="39">
        <v>2</v>
      </c>
      <c r="H175" s="39">
        <v>1</v>
      </c>
      <c r="I175" s="40">
        <f t="shared" si="7"/>
        <v>0.33333333333333331</v>
      </c>
      <c r="J175" s="39">
        <v>5</v>
      </c>
      <c r="K175" s="39">
        <v>3</v>
      </c>
      <c r="L175" s="39">
        <v>0</v>
      </c>
      <c r="M175" s="40">
        <f t="shared" si="8"/>
        <v>0.4</v>
      </c>
    </row>
    <row r="176" spans="1:13" x14ac:dyDescent="0.3">
      <c r="A176" s="32" t="s">
        <v>252</v>
      </c>
      <c r="B176" s="39">
        <v>22</v>
      </c>
      <c r="C176" s="39">
        <v>3</v>
      </c>
      <c r="D176" s="39">
        <v>0</v>
      </c>
      <c r="E176" s="40">
        <f t="shared" si="6"/>
        <v>0.13636363636363635</v>
      </c>
      <c r="F176" s="39">
        <v>9</v>
      </c>
      <c r="G176" s="39">
        <v>6</v>
      </c>
      <c r="H176" s="39">
        <v>1</v>
      </c>
      <c r="I176" s="40">
        <f t="shared" si="7"/>
        <v>0.66666666666666663</v>
      </c>
      <c r="J176" s="39">
        <v>0</v>
      </c>
      <c r="K176" s="39">
        <v>0</v>
      </c>
      <c r="L176" s="39">
        <v>0</v>
      </c>
      <c r="M176" s="40" t="str">
        <f t="shared" si="8"/>
        <v>-</v>
      </c>
    </row>
    <row r="177" spans="1:13" x14ac:dyDescent="0.3">
      <c r="A177" s="32" t="s">
        <v>253</v>
      </c>
      <c r="B177" s="39">
        <v>40</v>
      </c>
      <c r="C177" s="39">
        <v>11</v>
      </c>
      <c r="D177" s="39">
        <v>0</v>
      </c>
      <c r="E177" s="40">
        <f t="shared" si="6"/>
        <v>0.27500000000000002</v>
      </c>
      <c r="F177" s="39">
        <v>23</v>
      </c>
      <c r="G177" s="39">
        <v>11</v>
      </c>
      <c r="H177" s="39">
        <v>0</v>
      </c>
      <c r="I177" s="40">
        <f t="shared" si="7"/>
        <v>0.47826086956521741</v>
      </c>
      <c r="J177" s="39">
        <v>1</v>
      </c>
      <c r="K177" s="39">
        <v>1</v>
      </c>
      <c r="L177" s="39">
        <v>0</v>
      </c>
      <c r="M177" s="40">
        <f t="shared" si="8"/>
        <v>0</v>
      </c>
    </row>
    <row r="178" spans="1:13" x14ac:dyDescent="0.3">
      <c r="A178" s="32" t="s">
        <v>254</v>
      </c>
      <c r="B178" s="39">
        <v>16</v>
      </c>
      <c r="C178" s="39">
        <v>10</v>
      </c>
      <c r="D178" s="39">
        <v>0</v>
      </c>
      <c r="E178" s="40">
        <f t="shared" si="6"/>
        <v>0.625</v>
      </c>
      <c r="F178" s="39">
        <v>14</v>
      </c>
      <c r="G178" s="39">
        <v>8</v>
      </c>
      <c r="H178" s="39">
        <v>0</v>
      </c>
      <c r="I178" s="40">
        <f t="shared" si="7"/>
        <v>0.5714285714285714</v>
      </c>
      <c r="J178" s="39">
        <v>1</v>
      </c>
      <c r="K178" s="39">
        <v>1</v>
      </c>
      <c r="L178" s="39">
        <v>0</v>
      </c>
      <c r="M178" s="40">
        <f t="shared" si="8"/>
        <v>0</v>
      </c>
    </row>
    <row r="179" spans="1:13" x14ac:dyDescent="0.3">
      <c r="A179" s="32" t="s">
        <v>255</v>
      </c>
      <c r="B179" s="39">
        <v>18</v>
      </c>
      <c r="C179" s="39">
        <v>4</v>
      </c>
      <c r="D179" s="39">
        <v>0</v>
      </c>
      <c r="E179" s="40">
        <f t="shared" si="6"/>
        <v>0.22222222222222221</v>
      </c>
      <c r="F179" s="39">
        <v>8</v>
      </c>
      <c r="G179" s="39">
        <v>5</v>
      </c>
      <c r="H179" s="39">
        <v>0</v>
      </c>
      <c r="I179" s="40">
        <f t="shared" si="7"/>
        <v>0.625</v>
      </c>
      <c r="J179" s="39">
        <v>0</v>
      </c>
      <c r="K179" s="39">
        <v>0</v>
      </c>
      <c r="L179" s="39">
        <v>0</v>
      </c>
      <c r="M179" s="40" t="str">
        <f t="shared" si="8"/>
        <v>-</v>
      </c>
    </row>
    <row r="180" spans="1:13" x14ac:dyDescent="0.3">
      <c r="A180" s="32" t="s">
        <v>256</v>
      </c>
      <c r="B180" s="39">
        <v>1</v>
      </c>
      <c r="C180" s="39">
        <v>0</v>
      </c>
      <c r="D180" s="39">
        <v>0</v>
      </c>
      <c r="E180" s="40">
        <f t="shared" si="6"/>
        <v>0</v>
      </c>
      <c r="F180" s="39">
        <v>4</v>
      </c>
      <c r="G180" s="39">
        <v>1</v>
      </c>
      <c r="H180" s="39">
        <v>0</v>
      </c>
      <c r="I180" s="40">
        <f t="shared" si="7"/>
        <v>0.25</v>
      </c>
      <c r="J180" s="39">
        <v>3</v>
      </c>
      <c r="K180" s="39">
        <v>2</v>
      </c>
      <c r="L180" s="39">
        <v>0</v>
      </c>
      <c r="M180" s="40">
        <f t="shared" si="8"/>
        <v>0.33333333333333337</v>
      </c>
    </row>
    <row r="181" spans="1:13" x14ac:dyDescent="0.3">
      <c r="A181" s="32" t="s">
        <v>257</v>
      </c>
      <c r="B181" s="39">
        <v>48</v>
      </c>
      <c r="C181" s="39">
        <v>13</v>
      </c>
      <c r="D181" s="39">
        <v>1</v>
      </c>
      <c r="E181" s="40">
        <f t="shared" si="6"/>
        <v>0.27083333333333331</v>
      </c>
      <c r="F181" s="39">
        <v>23</v>
      </c>
      <c r="G181" s="39">
        <v>9</v>
      </c>
      <c r="H181" s="39">
        <v>0</v>
      </c>
      <c r="I181" s="40">
        <f t="shared" si="7"/>
        <v>0.39130434782608697</v>
      </c>
      <c r="J181" s="39">
        <v>1</v>
      </c>
      <c r="K181" s="39">
        <v>1</v>
      </c>
      <c r="L181" s="39">
        <v>0</v>
      </c>
      <c r="M181" s="40">
        <f t="shared" si="8"/>
        <v>0</v>
      </c>
    </row>
    <row r="182" spans="1:13" x14ac:dyDescent="0.3">
      <c r="A182" s="32" t="s">
        <v>258</v>
      </c>
      <c r="B182" s="39">
        <v>32</v>
      </c>
      <c r="C182" s="39">
        <v>9</v>
      </c>
      <c r="D182" s="39">
        <v>0</v>
      </c>
      <c r="E182" s="40">
        <f t="shared" si="6"/>
        <v>0.28125</v>
      </c>
      <c r="F182" s="39">
        <v>17</v>
      </c>
      <c r="G182" s="39">
        <v>5</v>
      </c>
      <c r="H182" s="39">
        <v>0</v>
      </c>
      <c r="I182" s="40">
        <f t="shared" si="7"/>
        <v>0.29411764705882354</v>
      </c>
      <c r="J182" s="39">
        <v>2</v>
      </c>
      <c r="K182" s="39">
        <v>2</v>
      </c>
      <c r="L182" s="39">
        <v>0</v>
      </c>
      <c r="M182" s="40">
        <f t="shared" si="8"/>
        <v>0</v>
      </c>
    </row>
    <row r="183" spans="1:13" x14ac:dyDescent="0.3">
      <c r="A183" s="32" t="s">
        <v>259</v>
      </c>
      <c r="B183" s="39">
        <v>0</v>
      </c>
      <c r="C183" s="39">
        <v>0</v>
      </c>
      <c r="D183" s="39">
        <v>0</v>
      </c>
      <c r="E183" s="40" t="str">
        <f t="shared" si="6"/>
        <v>-</v>
      </c>
      <c r="F183" s="39">
        <v>0</v>
      </c>
      <c r="G183" s="39">
        <v>0</v>
      </c>
      <c r="H183" s="39">
        <v>0</v>
      </c>
      <c r="I183" s="40" t="str">
        <f t="shared" si="7"/>
        <v>-</v>
      </c>
      <c r="J183" s="39">
        <v>0</v>
      </c>
      <c r="K183" s="39">
        <v>0</v>
      </c>
      <c r="L183" s="39">
        <v>0</v>
      </c>
      <c r="M183" s="40" t="str">
        <f t="shared" si="8"/>
        <v>-</v>
      </c>
    </row>
    <row r="184" spans="1:13" x14ac:dyDescent="0.3">
      <c r="A184" s="32" t="s">
        <v>260</v>
      </c>
      <c r="B184" s="39">
        <v>30</v>
      </c>
      <c r="C184" s="39">
        <v>10</v>
      </c>
      <c r="D184" s="39">
        <v>0</v>
      </c>
      <c r="E184" s="40">
        <f t="shared" si="6"/>
        <v>0.33333333333333331</v>
      </c>
      <c r="F184" s="39">
        <v>32</v>
      </c>
      <c r="G184" s="39">
        <v>16</v>
      </c>
      <c r="H184" s="39">
        <v>1</v>
      </c>
      <c r="I184" s="40">
        <f t="shared" si="7"/>
        <v>0.5</v>
      </c>
      <c r="J184" s="39">
        <v>9</v>
      </c>
      <c r="K184" s="39">
        <v>3</v>
      </c>
      <c r="L184" s="39">
        <v>0</v>
      </c>
      <c r="M184" s="40">
        <f t="shared" si="8"/>
        <v>0.66666666666666674</v>
      </c>
    </row>
    <row r="185" spans="1:13" x14ac:dyDescent="0.3">
      <c r="A185" s="32" t="s">
        <v>261</v>
      </c>
      <c r="B185" s="39">
        <v>43</v>
      </c>
      <c r="C185" s="39">
        <v>12</v>
      </c>
      <c r="D185" s="39">
        <v>0</v>
      </c>
      <c r="E185" s="40">
        <f t="shared" si="6"/>
        <v>0.27906976744186046</v>
      </c>
      <c r="F185" s="39">
        <v>13</v>
      </c>
      <c r="G185" s="39">
        <v>10</v>
      </c>
      <c r="H185" s="39">
        <v>0</v>
      </c>
      <c r="I185" s="40">
        <f t="shared" si="7"/>
        <v>0.76923076923076927</v>
      </c>
      <c r="J185" s="39">
        <v>5</v>
      </c>
      <c r="K185" s="39">
        <v>5</v>
      </c>
      <c r="L185" s="39">
        <v>0</v>
      </c>
      <c r="M185" s="40">
        <f t="shared" si="8"/>
        <v>0</v>
      </c>
    </row>
    <row r="186" spans="1:13" x14ac:dyDescent="0.3">
      <c r="A186" s="32" t="s">
        <v>262</v>
      </c>
      <c r="B186" s="39">
        <v>4</v>
      </c>
      <c r="C186" s="39">
        <v>1</v>
      </c>
      <c r="D186" s="39">
        <v>0</v>
      </c>
      <c r="E186" s="40">
        <f t="shared" si="6"/>
        <v>0.25</v>
      </c>
      <c r="F186" s="39">
        <v>2</v>
      </c>
      <c r="G186" s="39">
        <v>1</v>
      </c>
      <c r="H186" s="39">
        <v>0</v>
      </c>
      <c r="I186" s="40">
        <f t="shared" si="7"/>
        <v>0.5</v>
      </c>
      <c r="J186" s="39">
        <v>0</v>
      </c>
      <c r="K186" s="39">
        <v>0</v>
      </c>
      <c r="L186" s="39">
        <v>0</v>
      </c>
      <c r="M186" s="40" t="str">
        <f t="shared" si="8"/>
        <v>-</v>
      </c>
    </row>
    <row r="187" spans="1:13" x14ac:dyDescent="0.3">
      <c r="A187" s="32" t="s">
        <v>263</v>
      </c>
      <c r="B187" s="39">
        <v>60</v>
      </c>
      <c r="C187" s="39">
        <v>17</v>
      </c>
      <c r="D187" s="39">
        <v>0</v>
      </c>
      <c r="E187" s="40">
        <f t="shared" si="6"/>
        <v>0.28333333333333333</v>
      </c>
      <c r="F187" s="39">
        <v>23</v>
      </c>
      <c r="G187" s="39">
        <v>9</v>
      </c>
      <c r="H187" s="39">
        <v>0</v>
      </c>
      <c r="I187" s="40">
        <f t="shared" si="7"/>
        <v>0.39130434782608697</v>
      </c>
      <c r="J187" s="39">
        <v>8</v>
      </c>
      <c r="K187" s="39">
        <v>5</v>
      </c>
      <c r="L187" s="39">
        <v>0</v>
      </c>
      <c r="M187" s="40">
        <f t="shared" si="8"/>
        <v>0.375</v>
      </c>
    </row>
    <row r="188" spans="1:13" x14ac:dyDescent="0.3">
      <c r="A188" s="32" t="s">
        <v>264</v>
      </c>
      <c r="B188" s="39">
        <v>0</v>
      </c>
      <c r="C188" s="39">
        <v>0</v>
      </c>
      <c r="D188" s="39">
        <v>0</v>
      </c>
      <c r="E188" s="40" t="str">
        <f t="shared" si="6"/>
        <v>-</v>
      </c>
      <c r="F188" s="39">
        <v>0</v>
      </c>
      <c r="G188" s="39">
        <v>0</v>
      </c>
      <c r="H188" s="39">
        <v>0</v>
      </c>
      <c r="I188" s="40" t="str">
        <f t="shared" si="7"/>
        <v>-</v>
      </c>
      <c r="J188" s="39">
        <v>0</v>
      </c>
      <c r="K188" s="39">
        <v>0</v>
      </c>
      <c r="L188" s="39">
        <v>0</v>
      </c>
      <c r="M188" s="40" t="str">
        <f t="shared" si="8"/>
        <v>-</v>
      </c>
    </row>
    <row r="189" spans="1:13" x14ac:dyDescent="0.3">
      <c r="A189" s="32" t="s">
        <v>265</v>
      </c>
      <c r="B189" s="39">
        <v>35</v>
      </c>
      <c r="C189" s="39">
        <v>13</v>
      </c>
      <c r="D189" s="39">
        <v>0</v>
      </c>
      <c r="E189" s="40">
        <f t="shared" si="6"/>
        <v>0.37142857142857144</v>
      </c>
      <c r="F189" s="39">
        <v>17</v>
      </c>
      <c r="G189" s="39">
        <v>5</v>
      </c>
      <c r="H189" s="39">
        <v>0</v>
      </c>
      <c r="I189" s="40">
        <f t="shared" si="7"/>
        <v>0.29411764705882354</v>
      </c>
      <c r="J189" s="39">
        <v>3</v>
      </c>
      <c r="K189" s="39">
        <v>3</v>
      </c>
      <c r="L189" s="39">
        <v>0</v>
      </c>
      <c r="M189" s="40">
        <f t="shared" si="8"/>
        <v>0</v>
      </c>
    </row>
    <row r="190" spans="1:13" x14ac:dyDescent="0.3">
      <c r="A190" s="32" t="s">
        <v>266</v>
      </c>
      <c r="B190" s="39">
        <v>49</v>
      </c>
      <c r="C190" s="39">
        <v>12</v>
      </c>
      <c r="D190" s="39">
        <v>1</v>
      </c>
      <c r="E190" s="40">
        <f t="shared" si="6"/>
        <v>0.24489795918367346</v>
      </c>
      <c r="F190" s="39">
        <v>4</v>
      </c>
      <c r="G190" s="39">
        <v>1</v>
      </c>
      <c r="H190" s="39">
        <v>0</v>
      </c>
      <c r="I190" s="40">
        <f t="shared" si="7"/>
        <v>0.25</v>
      </c>
      <c r="J190" s="39">
        <v>2</v>
      </c>
      <c r="K190" s="39">
        <v>2</v>
      </c>
      <c r="L190" s="39">
        <v>0</v>
      </c>
      <c r="M190" s="40">
        <f t="shared" si="8"/>
        <v>0</v>
      </c>
    </row>
    <row r="191" spans="1:13" x14ac:dyDescent="0.3">
      <c r="A191" s="32" t="s">
        <v>267</v>
      </c>
      <c r="B191" s="39">
        <v>39</v>
      </c>
      <c r="C191" s="39">
        <v>6</v>
      </c>
      <c r="D191" s="39">
        <v>0</v>
      </c>
      <c r="E191" s="40">
        <f t="shared" si="6"/>
        <v>0.15384615384615385</v>
      </c>
      <c r="F191" s="39">
        <v>6</v>
      </c>
      <c r="G191" s="39">
        <v>3</v>
      </c>
      <c r="H191" s="39">
        <v>0</v>
      </c>
      <c r="I191" s="40">
        <f t="shared" si="7"/>
        <v>0.5</v>
      </c>
      <c r="J191" s="39">
        <v>3</v>
      </c>
      <c r="K191" s="39">
        <v>2</v>
      </c>
      <c r="L191" s="39">
        <v>0</v>
      </c>
      <c r="M191" s="40">
        <f t="shared" si="8"/>
        <v>0.33333333333333337</v>
      </c>
    </row>
    <row r="192" spans="1:13" x14ac:dyDescent="0.3">
      <c r="A192" s="32" t="s">
        <v>268</v>
      </c>
      <c r="B192" s="39">
        <v>24</v>
      </c>
      <c r="C192" s="39">
        <v>11</v>
      </c>
      <c r="D192" s="39">
        <v>0</v>
      </c>
      <c r="E192" s="40">
        <f t="shared" si="6"/>
        <v>0.45833333333333331</v>
      </c>
      <c r="F192" s="39">
        <v>7</v>
      </c>
      <c r="G192" s="39">
        <v>2</v>
      </c>
      <c r="H192" s="39">
        <v>0</v>
      </c>
      <c r="I192" s="40">
        <f t="shared" si="7"/>
        <v>0.2857142857142857</v>
      </c>
      <c r="J192" s="39">
        <v>7</v>
      </c>
      <c r="K192" s="39">
        <v>4</v>
      </c>
      <c r="L192" s="39">
        <v>0</v>
      </c>
      <c r="M192" s="40">
        <f t="shared" si="8"/>
        <v>0.4285714285714286</v>
      </c>
    </row>
    <row r="193" spans="1:13" x14ac:dyDescent="0.3">
      <c r="A193" s="32" t="s">
        <v>269</v>
      </c>
      <c r="B193" s="39">
        <v>26</v>
      </c>
      <c r="C193" s="39">
        <v>6</v>
      </c>
      <c r="D193" s="39">
        <v>0</v>
      </c>
      <c r="E193" s="40">
        <f t="shared" si="6"/>
        <v>0.23076923076923078</v>
      </c>
      <c r="F193" s="39">
        <v>5</v>
      </c>
      <c r="G193" s="39">
        <v>1</v>
      </c>
      <c r="H193" s="39">
        <v>0</v>
      </c>
      <c r="I193" s="40">
        <f t="shared" si="7"/>
        <v>0.2</v>
      </c>
      <c r="J193" s="39">
        <v>3</v>
      </c>
      <c r="K193" s="39">
        <v>2</v>
      </c>
      <c r="L193" s="39">
        <v>0</v>
      </c>
      <c r="M193" s="40">
        <f t="shared" si="8"/>
        <v>0.33333333333333337</v>
      </c>
    </row>
    <row r="194" spans="1:13" x14ac:dyDescent="0.3">
      <c r="A194" s="32" t="s">
        <v>270</v>
      </c>
      <c r="B194" s="39">
        <v>15</v>
      </c>
      <c r="C194" s="39">
        <v>8</v>
      </c>
      <c r="D194" s="39">
        <v>0</v>
      </c>
      <c r="E194" s="40">
        <f t="shared" si="6"/>
        <v>0.53333333333333333</v>
      </c>
      <c r="F194" s="39">
        <v>32</v>
      </c>
      <c r="G194" s="39">
        <v>7</v>
      </c>
      <c r="H194" s="39">
        <v>0</v>
      </c>
      <c r="I194" s="40">
        <f t="shared" si="7"/>
        <v>0.21875</v>
      </c>
      <c r="J194" s="39">
        <v>3</v>
      </c>
      <c r="K194" s="39">
        <v>3</v>
      </c>
      <c r="L194" s="39">
        <v>0</v>
      </c>
      <c r="M194" s="40">
        <f t="shared" si="8"/>
        <v>0</v>
      </c>
    </row>
    <row r="195" spans="1:13" x14ac:dyDescent="0.3">
      <c r="A195" s="32" t="s">
        <v>271</v>
      </c>
      <c r="B195" s="39">
        <v>29</v>
      </c>
      <c r="C195" s="39">
        <v>11</v>
      </c>
      <c r="D195" s="39">
        <v>0</v>
      </c>
      <c r="E195" s="40">
        <f t="shared" si="6"/>
        <v>0.37931034482758619</v>
      </c>
      <c r="F195" s="39">
        <v>18</v>
      </c>
      <c r="G195" s="39">
        <v>6</v>
      </c>
      <c r="H195" s="39">
        <v>0</v>
      </c>
      <c r="I195" s="40">
        <f t="shared" si="7"/>
        <v>0.33333333333333331</v>
      </c>
      <c r="J195" s="39">
        <v>1</v>
      </c>
      <c r="K195" s="39">
        <v>0</v>
      </c>
      <c r="L195" s="39">
        <v>0</v>
      </c>
      <c r="M195" s="40">
        <f t="shared" si="8"/>
        <v>1</v>
      </c>
    </row>
    <row r="196" spans="1:13" x14ac:dyDescent="0.3">
      <c r="A196" s="32" t="s">
        <v>272</v>
      </c>
      <c r="B196" s="39">
        <v>29</v>
      </c>
      <c r="C196" s="39">
        <v>4</v>
      </c>
      <c r="D196" s="39">
        <v>0</v>
      </c>
      <c r="E196" s="40">
        <f t="shared" si="6"/>
        <v>0.13793103448275862</v>
      </c>
      <c r="F196" s="39">
        <v>2</v>
      </c>
      <c r="G196" s="39">
        <v>1</v>
      </c>
      <c r="H196" s="39">
        <v>0</v>
      </c>
      <c r="I196" s="40">
        <f t="shared" si="7"/>
        <v>0.5</v>
      </c>
      <c r="J196" s="39">
        <v>6</v>
      </c>
      <c r="K196" s="39">
        <v>4</v>
      </c>
      <c r="L196" s="39">
        <v>0</v>
      </c>
      <c r="M196" s="40">
        <f t="shared" si="8"/>
        <v>0.33333333333333337</v>
      </c>
    </row>
    <row r="197" spans="1:13" x14ac:dyDescent="0.3">
      <c r="A197" s="32" t="s">
        <v>273</v>
      </c>
      <c r="B197" s="39">
        <v>31</v>
      </c>
      <c r="C197" s="39">
        <v>9</v>
      </c>
      <c r="D197" s="39">
        <v>0</v>
      </c>
      <c r="E197" s="40">
        <f t="shared" si="6"/>
        <v>0.29032258064516131</v>
      </c>
      <c r="F197" s="39">
        <v>5</v>
      </c>
      <c r="G197" s="39">
        <v>3</v>
      </c>
      <c r="H197" s="39">
        <v>0</v>
      </c>
      <c r="I197" s="40">
        <f t="shared" si="7"/>
        <v>0.6</v>
      </c>
      <c r="J197" s="39">
        <v>11</v>
      </c>
      <c r="K197" s="39">
        <v>7</v>
      </c>
      <c r="L197" s="39">
        <v>1</v>
      </c>
      <c r="M197" s="40">
        <f t="shared" si="8"/>
        <v>0.36363636363636365</v>
      </c>
    </row>
    <row r="198" spans="1:13" x14ac:dyDescent="0.3">
      <c r="A198" s="32" t="s">
        <v>274</v>
      </c>
      <c r="B198" s="39">
        <v>68</v>
      </c>
      <c r="C198" s="39">
        <v>16</v>
      </c>
      <c r="D198" s="39">
        <v>0</v>
      </c>
      <c r="E198" s="40">
        <f t="shared" si="6"/>
        <v>0.23529411764705882</v>
      </c>
      <c r="F198" s="39">
        <v>22</v>
      </c>
      <c r="G198" s="39">
        <v>14</v>
      </c>
      <c r="H198" s="39">
        <v>0</v>
      </c>
      <c r="I198" s="40">
        <f t="shared" si="7"/>
        <v>0.63636363636363635</v>
      </c>
      <c r="J198" s="39">
        <v>2</v>
      </c>
      <c r="K198" s="39">
        <v>2</v>
      </c>
      <c r="L198" s="39">
        <v>0</v>
      </c>
      <c r="M198" s="40">
        <f t="shared" si="8"/>
        <v>0</v>
      </c>
    </row>
    <row r="199" spans="1:13" x14ac:dyDescent="0.3">
      <c r="A199" s="32" t="s">
        <v>275</v>
      </c>
      <c r="B199" s="39">
        <v>21</v>
      </c>
      <c r="C199" s="39">
        <v>9</v>
      </c>
      <c r="D199" s="39">
        <v>0</v>
      </c>
      <c r="E199" s="40">
        <f t="shared" si="6"/>
        <v>0.42857142857142855</v>
      </c>
      <c r="F199" s="39">
        <v>8</v>
      </c>
      <c r="G199" s="39">
        <v>2</v>
      </c>
      <c r="H199" s="39">
        <v>0</v>
      </c>
      <c r="I199" s="40">
        <f t="shared" si="7"/>
        <v>0.25</v>
      </c>
      <c r="J199" s="39">
        <v>1</v>
      </c>
      <c r="K199" s="39">
        <v>1</v>
      </c>
      <c r="L199" s="39">
        <v>0</v>
      </c>
      <c r="M199" s="40">
        <f t="shared" si="8"/>
        <v>0</v>
      </c>
    </row>
    <row r="200" spans="1:13" x14ac:dyDescent="0.3">
      <c r="A200" s="32" t="s">
        <v>276</v>
      </c>
      <c r="B200" s="39">
        <v>30</v>
      </c>
      <c r="C200" s="39">
        <v>12</v>
      </c>
      <c r="D200" s="39">
        <v>0</v>
      </c>
      <c r="E200" s="40">
        <f t="shared" si="6"/>
        <v>0.4</v>
      </c>
      <c r="F200" s="39">
        <v>19</v>
      </c>
      <c r="G200" s="39">
        <v>6</v>
      </c>
      <c r="H200" s="39">
        <v>0</v>
      </c>
      <c r="I200" s="40">
        <f t="shared" si="7"/>
        <v>0.31578947368421051</v>
      </c>
      <c r="J200" s="39">
        <v>1</v>
      </c>
      <c r="K200" s="39">
        <v>1</v>
      </c>
      <c r="L200" s="39">
        <v>0</v>
      </c>
      <c r="M200" s="40">
        <f t="shared" si="8"/>
        <v>0</v>
      </c>
    </row>
    <row r="201" spans="1:13" x14ac:dyDescent="0.3">
      <c r="A201" s="32" t="s">
        <v>277</v>
      </c>
      <c r="B201" s="39">
        <v>23</v>
      </c>
      <c r="C201" s="39">
        <v>5</v>
      </c>
      <c r="D201" s="39">
        <v>0</v>
      </c>
      <c r="E201" s="40">
        <f t="shared" si="6"/>
        <v>0.21739130434782608</v>
      </c>
      <c r="F201" s="39">
        <v>18</v>
      </c>
      <c r="G201" s="39">
        <v>4</v>
      </c>
      <c r="H201" s="39">
        <v>0</v>
      </c>
      <c r="I201" s="40">
        <f t="shared" si="7"/>
        <v>0.22222222222222221</v>
      </c>
      <c r="J201" s="39">
        <v>4</v>
      </c>
      <c r="K201" s="39">
        <v>1</v>
      </c>
      <c r="L201" s="39">
        <v>0</v>
      </c>
      <c r="M201" s="40">
        <f t="shared" si="8"/>
        <v>0.75</v>
      </c>
    </row>
    <row r="202" spans="1:13" x14ac:dyDescent="0.3">
      <c r="A202" s="32" t="s">
        <v>278</v>
      </c>
      <c r="B202" s="39">
        <v>73</v>
      </c>
      <c r="C202" s="39">
        <v>18</v>
      </c>
      <c r="D202" s="39">
        <v>0</v>
      </c>
      <c r="E202" s="40">
        <f t="shared" si="6"/>
        <v>0.24657534246575341</v>
      </c>
      <c r="F202" s="39">
        <v>21</v>
      </c>
      <c r="G202" s="39">
        <v>9</v>
      </c>
      <c r="H202" s="39">
        <v>0</v>
      </c>
      <c r="I202" s="40">
        <f t="shared" si="7"/>
        <v>0.42857142857142855</v>
      </c>
      <c r="J202" s="39">
        <v>14</v>
      </c>
      <c r="K202" s="39">
        <v>4</v>
      </c>
      <c r="L202" s="39">
        <v>0</v>
      </c>
      <c r="M202" s="40">
        <f t="shared" si="8"/>
        <v>0.7142857142857143</v>
      </c>
    </row>
    <row r="203" spans="1:13" x14ac:dyDescent="0.3">
      <c r="A203" s="32" t="s">
        <v>279</v>
      </c>
      <c r="B203" s="39">
        <v>100</v>
      </c>
      <c r="C203" s="39">
        <v>27</v>
      </c>
      <c r="D203" s="39">
        <v>0</v>
      </c>
      <c r="E203" s="40">
        <f t="shared" si="6"/>
        <v>0.27</v>
      </c>
      <c r="F203" s="39">
        <v>12</v>
      </c>
      <c r="G203" s="39">
        <v>2</v>
      </c>
      <c r="H203" s="39">
        <v>0</v>
      </c>
      <c r="I203" s="40">
        <f t="shared" si="7"/>
        <v>0.16666666666666666</v>
      </c>
      <c r="J203" s="39">
        <v>9</v>
      </c>
      <c r="K203" s="39">
        <v>5</v>
      </c>
      <c r="L203" s="39">
        <v>0</v>
      </c>
      <c r="M203" s="40">
        <f t="shared" si="8"/>
        <v>0.44444444444444442</v>
      </c>
    </row>
    <row r="204" spans="1:13" x14ac:dyDescent="0.3">
      <c r="A204" s="32" t="s">
        <v>280</v>
      </c>
      <c r="B204" s="39">
        <v>0</v>
      </c>
      <c r="C204" s="39">
        <v>0</v>
      </c>
      <c r="D204" s="39">
        <v>0</v>
      </c>
      <c r="E204" s="40" t="str">
        <f t="shared" si="6"/>
        <v>-</v>
      </c>
      <c r="F204" s="39">
        <v>0</v>
      </c>
      <c r="G204" s="39">
        <v>0</v>
      </c>
      <c r="H204" s="39">
        <v>0</v>
      </c>
      <c r="I204" s="40" t="str">
        <f t="shared" si="7"/>
        <v>-</v>
      </c>
      <c r="J204" s="39">
        <v>0</v>
      </c>
      <c r="K204" s="39">
        <v>0</v>
      </c>
      <c r="L204" s="39">
        <v>0</v>
      </c>
      <c r="M204" s="40" t="str">
        <f t="shared" si="8"/>
        <v>-</v>
      </c>
    </row>
    <row r="205" spans="1:13" x14ac:dyDescent="0.3">
      <c r="A205" s="32" t="s">
        <v>281</v>
      </c>
      <c r="B205" s="39">
        <v>24</v>
      </c>
      <c r="C205" s="39">
        <v>4</v>
      </c>
      <c r="D205" s="39">
        <v>0</v>
      </c>
      <c r="E205" s="40">
        <f t="shared" si="6"/>
        <v>0.16666666666666666</v>
      </c>
      <c r="F205" s="39">
        <v>22</v>
      </c>
      <c r="G205" s="39">
        <v>6</v>
      </c>
      <c r="H205" s="39">
        <v>0</v>
      </c>
      <c r="I205" s="40">
        <f t="shared" si="7"/>
        <v>0.27272727272727271</v>
      </c>
      <c r="J205" s="39">
        <v>2</v>
      </c>
      <c r="K205" s="39">
        <v>0</v>
      </c>
      <c r="L205" s="39">
        <v>0</v>
      </c>
      <c r="M205" s="40">
        <f t="shared" si="8"/>
        <v>1</v>
      </c>
    </row>
    <row r="206" spans="1:13" x14ac:dyDescent="0.3">
      <c r="A206" s="32" t="s">
        <v>282</v>
      </c>
      <c r="B206" s="39">
        <v>29</v>
      </c>
      <c r="C206" s="39">
        <v>4</v>
      </c>
      <c r="D206" s="39">
        <v>1</v>
      </c>
      <c r="E206" s="40">
        <f t="shared" si="6"/>
        <v>0.13793103448275862</v>
      </c>
      <c r="F206" s="39">
        <v>9</v>
      </c>
      <c r="G206" s="39">
        <v>4</v>
      </c>
      <c r="H206" s="39">
        <v>1</v>
      </c>
      <c r="I206" s="40">
        <f t="shared" si="7"/>
        <v>0.44444444444444442</v>
      </c>
      <c r="J206" s="39">
        <v>1</v>
      </c>
      <c r="K206" s="39">
        <v>0</v>
      </c>
      <c r="L206" s="39">
        <v>0</v>
      </c>
      <c r="M206" s="40">
        <f t="shared" si="8"/>
        <v>1</v>
      </c>
    </row>
    <row r="207" spans="1:13" x14ac:dyDescent="0.3">
      <c r="A207" s="32" t="s">
        <v>283</v>
      </c>
      <c r="B207" s="39">
        <v>24</v>
      </c>
      <c r="C207" s="39">
        <v>5</v>
      </c>
      <c r="D207" s="39">
        <v>0</v>
      </c>
      <c r="E207" s="40">
        <f t="shared" si="6"/>
        <v>0.20833333333333334</v>
      </c>
      <c r="F207" s="39">
        <v>4</v>
      </c>
      <c r="G207" s="39">
        <v>2</v>
      </c>
      <c r="H207" s="39">
        <v>0</v>
      </c>
      <c r="I207" s="40">
        <f t="shared" si="7"/>
        <v>0.5</v>
      </c>
      <c r="J207" s="39">
        <v>1</v>
      </c>
      <c r="K207" s="39">
        <v>1</v>
      </c>
      <c r="L207" s="39">
        <v>0</v>
      </c>
      <c r="M207" s="40">
        <f t="shared" si="8"/>
        <v>0</v>
      </c>
    </row>
    <row r="208" spans="1:13" x14ac:dyDescent="0.3">
      <c r="A208" s="32" t="s">
        <v>284</v>
      </c>
      <c r="B208" s="39">
        <v>15</v>
      </c>
      <c r="C208" s="39">
        <v>7</v>
      </c>
      <c r="D208" s="39">
        <v>0</v>
      </c>
      <c r="E208" s="40">
        <f t="shared" si="6"/>
        <v>0.46666666666666667</v>
      </c>
      <c r="F208" s="39">
        <v>5</v>
      </c>
      <c r="G208" s="39">
        <v>0</v>
      </c>
      <c r="H208" s="39">
        <v>0</v>
      </c>
      <c r="I208" s="40">
        <f t="shared" si="7"/>
        <v>0</v>
      </c>
      <c r="J208" s="39">
        <v>2</v>
      </c>
      <c r="K208" s="39">
        <v>0</v>
      </c>
      <c r="L208" s="39">
        <v>0</v>
      </c>
      <c r="M208" s="40">
        <f t="shared" si="8"/>
        <v>1</v>
      </c>
    </row>
    <row r="209" spans="1:13" x14ac:dyDescent="0.3">
      <c r="A209" s="32" t="s">
        <v>285</v>
      </c>
      <c r="B209" s="39">
        <v>30</v>
      </c>
      <c r="C209" s="39">
        <v>11</v>
      </c>
      <c r="D209" s="39">
        <v>1</v>
      </c>
      <c r="E209" s="40">
        <f t="shared" si="6"/>
        <v>0.36666666666666664</v>
      </c>
      <c r="F209" s="39">
        <v>8</v>
      </c>
      <c r="G209" s="39">
        <v>3</v>
      </c>
      <c r="H209" s="39">
        <v>0</v>
      </c>
      <c r="I209" s="40">
        <f t="shared" si="7"/>
        <v>0.375</v>
      </c>
      <c r="J209" s="39">
        <v>7</v>
      </c>
      <c r="K209" s="39">
        <v>2</v>
      </c>
      <c r="L209" s="39">
        <v>1</v>
      </c>
      <c r="M209" s="40">
        <f t="shared" si="8"/>
        <v>0.7142857142857143</v>
      </c>
    </row>
    <row r="210" spans="1:13" x14ac:dyDescent="0.3">
      <c r="A210" s="32" t="s">
        <v>286</v>
      </c>
      <c r="B210" s="39">
        <v>0</v>
      </c>
      <c r="C210" s="39">
        <v>0</v>
      </c>
      <c r="D210" s="39">
        <v>0</v>
      </c>
      <c r="E210" s="40" t="str">
        <f t="shared" si="6"/>
        <v>-</v>
      </c>
      <c r="F210" s="39">
        <v>0</v>
      </c>
      <c r="G210" s="39">
        <v>0</v>
      </c>
      <c r="H210" s="39">
        <v>0</v>
      </c>
      <c r="I210" s="40" t="str">
        <f t="shared" si="7"/>
        <v>-</v>
      </c>
      <c r="J210" s="39">
        <v>0</v>
      </c>
      <c r="K210" s="39">
        <v>0</v>
      </c>
      <c r="L210" s="39">
        <v>0</v>
      </c>
      <c r="M210" s="40" t="str">
        <f t="shared" si="8"/>
        <v>-</v>
      </c>
    </row>
    <row r="211" spans="1:13" x14ac:dyDescent="0.3">
      <c r="A211" s="32" t="s">
        <v>287</v>
      </c>
      <c r="B211" s="39">
        <v>35</v>
      </c>
      <c r="C211" s="39">
        <v>9</v>
      </c>
      <c r="D211" s="39">
        <v>0</v>
      </c>
      <c r="E211" s="40">
        <f t="shared" si="6"/>
        <v>0.25714285714285712</v>
      </c>
      <c r="F211" s="39">
        <v>15</v>
      </c>
      <c r="G211" s="39">
        <v>2</v>
      </c>
      <c r="H211" s="39">
        <v>2</v>
      </c>
      <c r="I211" s="40">
        <f t="shared" si="7"/>
        <v>0.13333333333333333</v>
      </c>
      <c r="J211" s="39">
        <v>1</v>
      </c>
      <c r="K211" s="39">
        <v>1</v>
      </c>
      <c r="L211" s="39">
        <v>0</v>
      </c>
      <c r="M211" s="40">
        <f t="shared" si="8"/>
        <v>0</v>
      </c>
    </row>
    <row r="212" spans="1:13" x14ac:dyDescent="0.3">
      <c r="A212" s="32" t="s">
        <v>288</v>
      </c>
      <c r="B212" s="39">
        <v>26</v>
      </c>
      <c r="C212" s="39">
        <v>4</v>
      </c>
      <c r="D212" s="39">
        <v>0</v>
      </c>
      <c r="E212" s="40">
        <f t="shared" si="6"/>
        <v>0.15384615384615385</v>
      </c>
      <c r="F212" s="39">
        <v>7</v>
      </c>
      <c r="G212" s="39">
        <v>3</v>
      </c>
      <c r="H212" s="39">
        <v>0</v>
      </c>
      <c r="I212" s="40">
        <f t="shared" si="7"/>
        <v>0.42857142857142855</v>
      </c>
      <c r="J212" s="39">
        <v>7</v>
      </c>
      <c r="K212" s="39">
        <v>6</v>
      </c>
      <c r="L212" s="39">
        <v>0</v>
      </c>
      <c r="M212" s="40">
        <f t="shared" si="8"/>
        <v>0.1428571428571429</v>
      </c>
    </row>
    <row r="213" spans="1:13" x14ac:dyDescent="0.3">
      <c r="A213" s="32" t="s">
        <v>289</v>
      </c>
      <c r="B213" s="39">
        <v>14</v>
      </c>
      <c r="C213" s="39">
        <v>3</v>
      </c>
      <c r="D213" s="39">
        <v>0</v>
      </c>
      <c r="E213" s="40">
        <f t="shared" si="6"/>
        <v>0.21428571428571427</v>
      </c>
      <c r="F213" s="39">
        <v>23</v>
      </c>
      <c r="G213" s="39">
        <v>11</v>
      </c>
      <c r="H213" s="39">
        <v>0</v>
      </c>
      <c r="I213" s="40">
        <f t="shared" si="7"/>
        <v>0.47826086956521741</v>
      </c>
      <c r="J213" s="39">
        <v>0</v>
      </c>
      <c r="K213" s="39">
        <v>0</v>
      </c>
      <c r="L213" s="39">
        <v>0</v>
      </c>
      <c r="M213" s="40" t="str">
        <f t="shared" si="8"/>
        <v>-</v>
      </c>
    </row>
    <row r="214" spans="1:13" x14ac:dyDescent="0.3">
      <c r="A214" s="32" t="s">
        <v>290</v>
      </c>
      <c r="B214" s="39">
        <v>5</v>
      </c>
      <c r="C214" s="39">
        <v>0</v>
      </c>
      <c r="D214" s="39">
        <v>0</v>
      </c>
      <c r="E214" s="40">
        <f t="shared" si="6"/>
        <v>0</v>
      </c>
      <c r="F214" s="39">
        <v>4</v>
      </c>
      <c r="G214" s="39">
        <v>2</v>
      </c>
      <c r="H214" s="39">
        <v>0</v>
      </c>
      <c r="I214" s="40">
        <f t="shared" si="7"/>
        <v>0.5</v>
      </c>
      <c r="J214" s="39">
        <v>2</v>
      </c>
      <c r="K214" s="39">
        <v>2</v>
      </c>
      <c r="L214" s="39">
        <v>0</v>
      </c>
      <c r="M214" s="40">
        <f t="shared" si="8"/>
        <v>0</v>
      </c>
    </row>
    <row r="215" spans="1:13" x14ac:dyDescent="0.3">
      <c r="A215" s="32" t="s">
        <v>291</v>
      </c>
      <c r="B215" s="39">
        <v>16</v>
      </c>
      <c r="C215" s="39">
        <v>4</v>
      </c>
      <c r="D215" s="39">
        <v>0</v>
      </c>
      <c r="E215" s="40">
        <f t="shared" si="6"/>
        <v>0.25</v>
      </c>
      <c r="F215" s="39">
        <v>7</v>
      </c>
      <c r="G215" s="39">
        <v>0</v>
      </c>
      <c r="H215" s="39">
        <v>2</v>
      </c>
      <c r="I215" s="40">
        <f t="shared" si="7"/>
        <v>0</v>
      </c>
      <c r="J215" s="39">
        <v>0</v>
      </c>
      <c r="K215" s="39">
        <v>0</v>
      </c>
      <c r="L215" s="39">
        <v>0</v>
      </c>
      <c r="M215" s="40" t="str">
        <f t="shared" si="8"/>
        <v>-</v>
      </c>
    </row>
    <row r="216" spans="1:13" x14ac:dyDescent="0.3">
      <c r="A216" s="32" t="s">
        <v>292</v>
      </c>
      <c r="B216" s="39">
        <v>36</v>
      </c>
      <c r="C216" s="39">
        <v>14</v>
      </c>
      <c r="D216" s="39">
        <v>1</v>
      </c>
      <c r="E216" s="40">
        <f t="shared" si="6"/>
        <v>0.3888888888888889</v>
      </c>
      <c r="F216" s="39">
        <v>2</v>
      </c>
      <c r="G216" s="39">
        <v>1</v>
      </c>
      <c r="H216" s="39">
        <v>0</v>
      </c>
      <c r="I216" s="40">
        <f t="shared" si="7"/>
        <v>0.5</v>
      </c>
      <c r="J216" s="39">
        <v>9</v>
      </c>
      <c r="K216" s="39">
        <v>5</v>
      </c>
      <c r="L216" s="39">
        <v>0</v>
      </c>
      <c r="M216" s="40">
        <f t="shared" si="8"/>
        <v>0.44444444444444442</v>
      </c>
    </row>
    <row r="217" spans="1:13" x14ac:dyDescent="0.3">
      <c r="A217" s="32" t="s">
        <v>293</v>
      </c>
      <c r="B217" s="39">
        <v>39</v>
      </c>
      <c r="C217" s="39">
        <v>9</v>
      </c>
      <c r="D217" s="39">
        <v>0</v>
      </c>
      <c r="E217" s="40">
        <f t="shared" si="6"/>
        <v>0.23076923076923078</v>
      </c>
      <c r="F217" s="39">
        <v>24</v>
      </c>
      <c r="G217" s="39">
        <v>10</v>
      </c>
      <c r="H217" s="39">
        <v>0</v>
      </c>
      <c r="I217" s="40">
        <f t="shared" si="7"/>
        <v>0.41666666666666669</v>
      </c>
      <c r="J217" s="39">
        <v>12</v>
      </c>
      <c r="K217" s="39">
        <v>7</v>
      </c>
      <c r="L217" s="39">
        <v>1</v>
      </c>
      <c r="M217" s="40">
        <f t="shared" si="8"/>
        <v>0.41666666666666663</v>
      </c>
    </row>
    <row r="218" spans="1:13" x14ac:dyDescent="0.3">
      <c r="A218" s="32" t="s">
        <v>294</v>
      </c>
      <c r="B218" s="39">
        <v>12</v>
      </c>
      <c r="C218" s="39">
        <v>2</v>
      </c>
      <c r="D218" s="39">
        <v>0</v>
      </c>
      <c r="E218" s="40">
        <f t="shared" si="6"/>
        <v>0.16666666666666666</v>
      </c>
      <c r="F218" s="39">
        <v>4</v>
      </c>
      <c r="G218" s="39">
        <v>2</v>
      </c>
      <c r="H218" s="39">
        <v>0</v>
      </c>
      <c r="I218" s="40">
        <f t="shared" si="7"/>
        <v>0.5</v>
      </c>
      <c r="J218" s="39">
        <v>8</v>
      </c>
      <c r="K218" s="39">
        <v>4</v>
      </c>
      <c r="L218" s="39">
        <v>1</v>
      </c>
      <c r="M218" s="40">
        <f t="shared" si="8"/>
        <v>0.5</v>
      </c>
    </row>
    <row r="219" spans="1:13" x14ac:dyDescent="0.3">
      <c r="A219" s="32" t="s">
        <v>295</v>
      </c>
      <c r="B219" s="39">
        <v>14</v>
      </c>
      <c r="C219" s="39">
        <v>4</v>
      </c>
      <c r="D219" s="39">
        <v>0</v>
      </c>
      <c r="E219" s="40">
        <f>IF(B219=0,"-",C219/B219*100%)</f>
        <v>0.2857142857142857</v>
      </c>
      <c r="F219" s="39">
        <v>6</v>
      </c>
      <c r="G219" s="39">
        <v>3</v>
      </c>
      <c r="H219" s="39">
        <v>0</v>
      </c>
      <c r="I219" s="40">
        <f>IF(F219=0,"-",G219/F219*100%)</f>
        <v>0.5</v>
      </c>
      <c r="J219" s="39">
        <v>1</v>
      </c>
      <c r="K219" s="39">
        <v>1</v>
      </c>
      <c r="L219" s="39">
        <v>0</v>
      </c>
      <c r="M219" s="40">
        <f>IF(J219=0,"-",(1-K219/J219)*100%)</f>
        <v>0</v>
      </c>
    </row>
  </sheetData>
  <pageMargins left="0.7" right="0.7" top="0.75" bottom="0.75" header="0.3" footer="0.3"/>
  <pageSetup paperSize="9" scale="15" orientation="landscape"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0FD5-C8F4-4F07-ACD5-35D68529DA4D}">
  <sheetPr>
    <pageSetUpPr fitToPage="1"/>
  </sheetPr>
  <dimension ref="A1:M58"/>
  <sheetViews>
    <sheetView showGridLines="0" zoomScale="82" zoomScaleNormal="80" workbookViewId="0"/>
  </sheetViews>
  <sheetFormatPr defaultColWidth="8.78515625" defaultRowHeight="13" x14ac:dyDescent="0.3"/>
  <cols>
    <col min="1" max="1" width="20.640625" style="4" customWidth="1"/>
    <col min="2" max="13" width="11.5" style="4" customWidth="1"/>
    <col min="14" max="16384" width="8.78515625" style="4"/>
  </cols>
  <sheetData>
    <row r="1" spans="1:13" ht="15.5" x14ac:dyDescent="0.3">
      <c r="A1" s="1" t="s">
        <v>585</v>
      </c>
      <c r="B1" s="2" t="s">
        <v>600</v>
      </c>
      <c r="C1" s="3"/>
      <c r="D1" s="3"/>
      <c r="E1" s="3"/>
      <c r="F1" s="3"/>
      <c r="G1" s="3"/>
      <c r="H1" s="3"/>
      <c r="I1" s="3"/>
      <c r="J1" s="3"/>
      <c r="K1" s="3"/>
      <c r="L1" s="3"/>
      <c r="M1" s="3"/>
    </row>
    <row r="2" spans="1:13" ht="14.5" x14ac:dyDescent="0.3">
      <c r="A2" s="5" t="s">
        <v>28</v>
      </c>
      <c r="B2" s="6" t="s">
        <v>678</v>
      </c>
    </row>
    <row r="3" spans="1:13" x14ac:dyDescent="0.3">
      <c r="A3" s="5"/>
      <c r="B3" s="6"/>
    </row>
    <row r="4" spans="1:13" x14ac:dyDescent="0.3">
      <c r="A4" s="4" t="s">
        <v>82</v>
      </c>
    </row>
    <row r="6" spans="1:13" x14ac:dyDescent="0.3">
      <c r="A6" s="4" t="s">
        <v>51</v>
      </c>
      <c r="C6" s="9" t="s">
        <v>52</v>
      </c>
    </row>
    <row r="7" spans="1:13" x14ac:dyDescent="0.3">
      <c r="A7" s="4" t="s">
        <v>84</v>
      </c>
    </row>
    <row r="8" spans="1:13" x14ac:dyDescent="0.3">
      <c r="A8" s="4" t="s">
        <v>85</v>
      </c>
    </row>
    <row r="10" spans="1:13" x14ac:dyDescent="0.3">
      <c r="A10" s="4" t="s">
        <v>583</v>
      </c>
    </row>
    <row r="12" spans="1:13" x14ac:dyDescent="0.3">
      <c r="A12" s="4" t="s">
        <v>584</v>
      </c>
      <c r="B12" s="4" t="s">
        <v>100</v>
      </c>
    </row>
    <row r="13" spans="1:13" x14ac:dyDescent="0.3">
      <c r="A13" s="4" t="s">
        <v>585</v>
      </c>
      <c r="B13" s="4" t="s">
        <v>296</v>
      </c>
    </row>
    <row r="14" spans="1:13" x14ac:dyDescent="0.3">
      <c r="A14" s="4" t="s">
        <v>586</v>
      </c>
      <c r="B14" s="4" t="s">
        <v>332</v>
      </c>
    </row>
    <row r="15" spans="1:13" x14ac:dyDescent="0.3">
      <c r="A15" s="4" t="s">
        <v>587</v>
      </c>
      <c r="B15" s="4" t="s">
        <v>369</v>
      </c>
    </row>
    <row r="16" spans="1:13" x14ac:dyDescent="0.3">
      <c r="A16" s="4" t="s">
        <v>588</v>
      </c>
      <c r="B16" s="4" t="s">
        <v>424</v>
      </c>
    </row>
    <row r="17" spans="1:13" x14ac:dyDescent="0.3">
      <c r="A17" s="4" t="s">
        <v>589</v>
      </c>
      <c r="B17" s="4" t="s">
        <v>435</v>
      </c>
    </row>
    <row r="18" spans="1:13" x14ac:dyDescent="0.3">
      <c r="A18" s="5"/>
      <c r="B18" s="6"/>
    </row>
    <row r="19" spans="1:13" x14ac:dyDescent="0.3">
      <c r="A19" s="4" t="s">
        <v>26</v>
      </c>
      <c r="B19" s="10">
        <v>45383</v>
      </c>
    </row>
    <row r="20" spans="1:13" x14ac:dyDescent="0.3">
      <c r="A20" s="4" t="s">
        <v>27</v>
      </c>
      <c r="B20" s="10">
        <v>45748</v>
      </c>
    </row>
    <row r="22" spans="1:13" ht="55" customHeight="1" x14ac:dyDescent="0.3">
      <c r="A22" s="69" t="s">
        <v>601</v>
      </c>
      <c r="B22" s="7" t="s">
        <v>579</v>
      </c>
      <c r="C22" s="7" t="s">
        <v>590</v>
      </c>
      <c r="D22" s="7" t="s">
        <v>591</v>
      </c>
      <c r="E22" s="7" t="s">
        <v>580</v>
      </c>
      <c r="F22" s="7" t="s">
        <v>581</v>
      </c>
      <c r="G22" s="7" t="s">
        <v>592</v>
      </c>
      <c r="H22" s="7" t="s">
        <v>593</v>
      </c>
      <c r="I22" s="7" t="s">
        <v>582</v>
      </c>
      <c r="J22" s="7" t="s">
        <v>594</v>
      </c>
      <c r="K22" s="7" t="s">
        <v>595</v>
      </c>
      <c r="L22" s="7" t="s">
        <v>596</v>
      </c>
      <c r="M22" s="7" t="s">
        <v>597</v>
      </c>
    </row>
    <row r="23" spans="1:13" x14ac:dyDescent="0.3">
      <c r="A23" s="32" t="s">
        <v>297</v>
      </c>
      <c r="B23" s="39">
        <v>36</v>
      </c>
      <c r="C23" s="39">
        <v>8</v>
      </c>
      <c r="D23" s="39">
        <v>0</v>
      </c>
      <c r="E23" s="40">
        <f t="shared" ref="E23:E57" si="0">IF(B23=0,"-",C23/B23*100%)</f>
        <v>0.22222222222222221</v>
      </c>
      <c r="F23" s="39">
        <v>27</v>
      </c>
      <c r="G23" s="39">
        <v>11</v>
      </c>
      <c r="H23" s="39">
        <v>0</v>
      </c>
      <c r="I23" s="40">
        <f t="shared" ref="I23:I57" si="1">IF(F23=0,"-",G23/F23*100%)</f>
        <v>0.40740740740740738</v>
      </c>
      <c r="J23" s="39">
        <v>18</v>
      </c>
      <c r="K23" s="39">
        <v>10</v>
      </c>
      <c r="L23" s="39">
        <v>0</v>
      </c>
      <c r="M23" s="40">
        <f t="shared" ref="M23:M57" si="2">IF(J23=0,"-",(1-K23/J23)*100%)</f>
        <v>0.44444444444444442</v>
      </c>
    </row>
    <row r="24" spans="1:13" x14ac:dyDescent="0.3">
      <c r="A24" s="32" t="s">
        <v>298</v>
      </c>
      <c r="B24" s="39">
        <v>124</v>
      </c>
      <c r="C24" s="39">
        <v>27</v>
      </c>
      <c r="D24" s="39">
        <v>0</v>
      </c>
      <c r="E24" s="40">
        <f t="shared" si="0"/>
        <v>0.21774193548387097</v>
      </c>
      <c r="F24" s="39">
        <v>78</v>
      </c>
      <c r="G24" s="39">
        <v>42</v>
      </c>
      <c r="H24" s="39">
        <v>0</v>
      </c>
      <c r="I24" s="40">
        <f t="shared" si="1"/>
        <v>0.53846153846153844</v>
      </c>
      <c r="J24" s="39">
        <v>47</v>
      </c>
      <c r="K24" s="39">
        <v>30</v>
      </c>
      <c r="L24" s="39">
        <v>1</v>
      </c>
      <c r="M24" s="40">
        <f t="shared" si="2"/>
        <v>0.36170212765957444</v>
      </c>
    </row>
    <row r="25" spans="1:13" x14ac:dyDescent="0.3">
      <c r="A25" s="32" t="s">
        <v>299</v>
      </c>
      <c r="B25" s="39">
        <v>36</v>
      </c>
      <c r="C25" s="39">
        <v>9</v>
      </c>
      <c r="D25" s="39">
        <v>1</v>
      </c>
      <c r="E25" s="40">
        <f t="shared" si="0"/>
        <v>0.25</v>
      </c>
      <c r="F25" s="39">
        <v>24</v>
      </c>
      <c r="G25" s="39">
        <v>5</v>
      </c>
      <c r="H25" s="39">
        <v>0</v>
      </c>
      <c r="I25" s="40">
        <f t="shared" si="1"/>
        <v>0.20833333333333334</v>
      </c>
      <c r="J25" s="39">
        <v>14</v>
      </c>
      <c r="K25" s="39">
        <v>10</v>
      </c>
      <c r="L25" s="39">
        <v>0</v>
      </c>
      <c r="M25" s="40">
        <f t="shared" si="2"/>
        <v>0.2857142857142857</v>
      </c>
    </row>
    <row r="26" spans="1:13" x14ac:dyDescent="0.3">
      <c r="A26" s="32" t="s">
        <v>300</v>
      </c>
      <c r="B26" s="39">
        <v>92</v>
      </c>
      <c r="C26" s="39">
        <v>32</v>
      </c>
      <c r="D26" s="39">
        <v>0</v>
      </c>
      <c r="E26" s="40">
        <f t="shared" si="0"/>
        <v>0.34782608695652173</v>
      </c>
      <c r="F26" s="39">
        <v>40</v>
      </c>
      <c r="G26" s="39">
        <v>20</v>
      </c>
      <c r="H26" s="39">
        <v>0</v>
      </c>
      <c r="I26" s="40">
        <f t="shared" si="1"/>
        <v>0.5</v>
      </c>
      <c r="J26" s="39">
        <v>57</v>
      </c>
      <c r="K26" s="39">
        <v>39</v>
      </c>
      <c r="L26" s="39">
        <v>4</v>
      </c>
      <c r="M26" s="40">
        <f t="shared" si="2"/>
        <v>0.31578947368421051</v>
      </c>
    </row>
    <row r="27" spans="1:13" x14ac:dyDescent="0.3">
      <c r="A27" s="32" t="s">
        <v>301</v>
      </c>
      <c r="B27" s="39">
        <v>112</v>
      </c>
      <c r="C27" s="39">
        <v>27</v>
      </c>
      <c r="D27" s="39">
        <v>0</v>
      </c>
      <c r="E27" s="40">
        <f t="shared" si="0"/>
        <v>0.24107142857142858</v>
      </c>
      <c r="F27" s="39">
        <v>100</v>
      </c>
      <c r="G27" s="39">
        <v>34</v>
      </c>
      <c r="H27" s="39">
        <v>2</v>
      </c>
      <c r="I27" s="40">
        <f t="shared" si="1"/>
        <v>0.34</v>
      </c>
      <c r="J27" s="39">
        <v>11</v>
      </c>
      <c r="K27" s="39">
        <v>9</v>
      </c>
      <c r="L27" s="39">
        <v>0</v>
      </c>
      <c r="M27" s="40">
        <f t="shared" si="2"/>
        <v>0.18181818181818177</v>
      </c>
    </row>
    <row r="28" spans="1:13" x14ac:dyDescent="0.3">
      <c r="A28" s="32" t="s">
        <v>302</v>
      </c>
      <c r="B28" s="39">
        <v>42</v>
      </c>
      <c r="C28" s="39">
        <v>3</v>
      </c>
      <c r="D28" s="39">
        <v>0</v>
      </c>
      <c r="E28" s="40">
        <f t="shared" si="0"/>
        <v>7.1428571428571425E-2</v>
      </c>
      <c r="F28" s="39">
        <v>11</v>
      </c>
      <c r="G28" s="39">
        <v>6</v>
      </c>
      <c r="H28" s="39">
        <v>0</v>
      </c>
      <c r="I28" s="40">
        <f t="shared" si="1"/>
        <v>0.54545454545454541</v>
      </c>
      <c r="J28" s="39">
        <v>17</v>
      </c>
      <c r="K28" s="39">
        <v>10</v>
      </c>
      <c r="L28" s="39">
        <v>1</v>
      </c>
      <c r="M28" s="40">
        <f t="shared" si="2"/>
        <v>0.41176470588235292</v>
      </c>
    </row>
    <row r="29" spans="1:13" x14ac:dyDescent="0.3">
      <c r="A29" s="32" t="s">
        <v>303</v>
      </c>
      <c r="B29" s="39">
        <v>10</v>
      </c>
      <c r="C29" s="39">
        <v>3</v>
      </c>
      <c r="D29" s="39">
        <v>0</v>
      </c>
      <c r="E29" s="40">
        <f t="shared" si="0"/>
        <v>0.3</v>
      </c>
      <c r="F29" s="39">
        <v>0</v>
      </c>
      <c r="G29" s="39">
        <v>0</v>
      </c>
      <c r="H29" s="39">
        <v>0</v>
      </c>
      <c r="I29" s="40" t="str">
        <f t="shared" si="1"/>
        <v>-</v>
      </c>
      <c r="J29" s="39">
        <v>0</v>
      </c>
      <c r="K29" s="39">
        <v>0</v>
      </c>
      <c r="L29" s="39">
        <v>0</v>
      </c>
      <c r="M29" s="40" t="str">
        <f t="shared" si="2"/>
        <v>-</v>
      </c>
    </row>
    <row r="30" spans="1:13" x14ac:dyDescent="0.3">
      <c r="A30" s="32" t="s">
        <v>304</v>
      </c>
      <c r="B30" s="39">
        <v>206</v>
      </c>
      <c r="C30" s="39">
        <v>41</v>
      </c>
      <c r="D30" s="39">
        <v>1</v>
      </c>
      <c r="E30" s="40">
        <f t="shared" si="0"/>
        <v>0.19902912621359223</v>
      </c>
      <c r="F30" s="39">
        <v>63</v>
      </c>
      <c r="G30" s="39">
        <v>24</v>
      </c>
      <c r="H30" s="39">
        <v>2</v>
      </c>
      <c r="I30" s="40">
        <f t="shared" si="1"/>
        <v>0.38095238095238093</v>
      </c>
      <c r="J30" s="39">
        <v>1</v>
      </c>
      <c r="K30" s="39">
        <v>1</v>
      </c>
      <c r="L30" s="39">
        <v>0</v>
      </c>
      <c r="M30" s="40">
        <f t="shared" si="2"/>
        <v>0</v>
      </c>
    </row>
    <row r="31" spans="1:13" x14ac:dyDescent="0.3">
      <c r="A31" s="32" t="s">
        <v>305</v>
      </c>
      <c r="B31" s="39">
        <v>54</v>
      </c>
      <c r="C31" s="39">
        <v>10</v>
      </c>
      <c r="D31" s="39">
        <v>2</v>
      </c>
      <c r="E31" s="40">
        <f t="shared" si="0"/>
        <v>0.18518518518518517</v>
      </c>
      <c r="F31" s="39">
        <v>42</v>
      </c>
      <c r="G31" s="39">
        <v>17</v>
      </c>
      <c r="H31" s="39">
        <v>1</v>
      </c>
      <c r="I31" s="40">
        <f t="shared" si="1"/>
        <v>0.40476190476190477</v>
      </c>
      <c r="J31" s="39">
        <v>32</v>
      </c>
      <c r="K31" s="39">
        <v>26</v>
      </c>
      <c r="L31" s="39">
        <v>2</v>
      </c>
      <c r="M31" s="40">
        <f t="shared" si="2"/>
        <v>0.1875</v>
      </c>
    </row>
    <row r="32" spans="1:13" x14ac:dyDescent="0.3">
      <c r="A32" s="32" t="s">
        <v>306</v>
      </c>
      <c r="B32" s="39">
        <v>60</v>
      </c>
      <c r="C32" s="39">
        <v>22</v>
      </c>
      <c r="D32" s="39">
        <v>2</v>
      </c>
      <c r="E32" s="40">
        <f t="shared" si="0"/>
        <v>0.36666666666666664</v>
      </c>
      <c r="F32" s="39">
        <v>40</v>
      </c>
      <c r="G32" s="39">
        <v>15</v>
      </c>
      <c r="H32" s="39">
        <v>0</v>
      </c>
      <c r="I32" s="40">
        <f t="shared" si="1"/>
        <v>0.375</v>
      </c>
      <c r="J32" s="39">
        <v>4</v>
      </c>
      <c r="K32" s="39">
        <v>4</v>
      </c>
      <c r="L32" s="39">
        <v>0</v>
      </c>
      <c r="M32" s="40">
        <f t="shared" si="2"/>
        <v>0</v>
      </c>
    </row>
    <row r="33" spans="1:13" x14ac:dyDescent="0.3">
      <c r="A33" s="32" t="s">
        <v>307</v>
      </c>
      <c r="B33" s="39">
        <v>56</v>
      </c>
      <c r="C33" s="39">
        <v>16</v>
      </c>
      <c r="D33" s="39">
        <v>0</v>
      </c>
      <c r="E33" s="40">
        <f t="shared" si="0"/>
        <v>0.2857142857142857</v>
      </c>
      <c r="F33" s="39">
        <v>64</v>
      </c>
      <c r="G33" s="39">
        <v>23</v>
      </c>
      <c r="H33" s="39">
        <v>1</v>
      </c>
      <c r="I33" s="40">
        <f t="shared" si="1"/>
        <v>0.359375</v>
      </c>
      <c r="J33" s="39">
        <v>0</v>
      </c>
      <c r="K33" s="39">
        <v>0</v>
      </c>
      <c r="L33" s="39">
        <v>0</v>
      </c>
      <c r="M33" s="40" t="str">
        <f t="shared" si="2"/>
        <v>-</v>
      </c>
    </row>
    <row r="34" spans="1:13" x14ac:dyDescent="0.3">
      <c r="A34" s="32" t="s">
        <v>308</v>
      </c>
      <c r="B34" s="39">
        <v>85</v>
      </c>
      <c r="C34" s="39">
        <v>36</v>
      </c>
      <c r="D34" s="39">
        <v>0</v>
      </c>
      <c r="E34" s="40">
        <f t="shared" si="0"/>
        <v>0.42352941176470588</v>
      </c>
      <c r="F34" s="39">
        <v>32</v>
      </c>
      <c r="G34" s="39">
        <v>15</v>
      </c>
      <c r="H34" s="39">
        <v>1</v>
      </c>
      <c r="I34" s="40">
        <f t="shared" si="1"/>
        <v>0.46875</v>
      </c>
      <c r="J34" s="39">
        <v>33</v>
      </c>
      <c r="K34" s="39">
        <v>23</v>
      </c>
      <c r="L34" s="39">
        <v>1</v>
      </c>
      <c r="M34" s="40">
        <f t="shared" si="2"/>
        <v>0.30303030303030298</v>
      </c>
    </row>
    <row r="35" spans="1:13" x14ac:dyDescent="0.3">
      <c r="A35" s="32" t="s">
        <v>309</v>
      </c>
      <c r="B35" s="39">
        <v>41</v>
      </c>
      <c r="C35" s="39">
        <v>20</v>
      </c>
      <c r="D35" s="39">
        <v>1</v>
      </c>
      <c r="E35" s="40">
        <f t="shared" si="0"/>
        <v>0.48780487804878048</v>
      </c>
      <c r="F35" s="39">
        <v>19</v>
      </c>
      <c r="G35" s="39">
        <v>6</v>
      </c>
      <c r="H35" s="39">
        <v>1</v>
      </c>
      <c r="I35" s="40">
        <f t="shared" si="1"/>
        <v>0.31578947368421051</v>
      </c>
      <c r="J35" s="39">
        <v>15</v>
      </c>
      <c r="K35" s="39">
        <v>9</v>
      </c>
      <c r="L35" s="39">
        <v>3</v>
      </c>
      <c r="M35" s="40">
        <f t="shared" si="2"/>
        <v>0.4</v>
      </c>
    </row>
    <row r="36" spans="1:13" x14ac:dyDescent="0.3">
      <c r="A36" s="32" t="s">
        <v>310</v>
      </c>
      <c r="B36" s="39">
        <v>36</v>
      </c>
      <c r="C36" s="39">
        <v>15</v>
      </c>
      <c r="D36" s="39">
        <v>0</v>
      </c>
      <c r="E36" s="40">
        <f t="shared" si="0"/>
        <v>0.41666666666666669</v>
      </c>
      <c r="F36" s="39">
        <v>14</v>
      </c>
      <c r="G36" s="39">
        <v>5</v>
      </c>
      <c r="H36" s="39">
        <v>0</v>
      </c>
      <c r="I36" s="40">
        <f t="shared" si="1"/>
        <v>0.35714285714285715</v>
      </c>
      <c r="J36" s="39">
        <v>22</v>
      </c>
      <c r="K36" s="39">
        <v>19</v>
      </c>
      <c r="L36" s="39">
        <v>0</v>
      </c>
      <c r="M36" s="40">
        <f t="shared" si="2"/>
        <v>0.13636363636363635</v>
      </c>
    </row>
    <row r="37" spans="1:13" x14ac:dyDescent="0.3">
      <c r="A37" s="32" t="s">
        <v>311</v>
      </c>
      <c r="B37" s="39">
        <v>80</v>
      </c>
      <c r="C37" s="39">
        <v>21</v>
      </c>
      <c r="D37" s="39">
        <v>1</v>
      </c>
      <c r="E37" s="40">
        <f t="shared" si="0"/>
        <v>0.26250000000000001</v>
      </c>
      <c r="F37" s="39">
        <v>69</v>
      </c>
      <c r="G37" s="39">
        <v>31</v>
      </c>
      <c r="H37" s="39">
        <v>2</v>
      </c>
      <c r="I37" s="40">
        <f t="shared" si="1"/>
        <v>0.44927536231884058</v>
      </c>
      <c r="J37" s="39">
        <v>29</v>
      </c>
      <c r="K37" s="39">
        <v>15</v>
      </c>
      <c r="L37" s="39">
        <v>0</v>
      </c>
      <c r="M37" s="40">
        <f t="shared" si="2"/>
        <v>0.48275862068965514</v>
      </c>
    </row>
    <row r="38" spans="1:13" x14ac:dyDescent="0.3">
      <c r="A38" s="32" t="s">
        <v>312</v>
      </c>
      <c r="B38" s="39">
        <v>73</v>
      </c>
      <c r="C38" s="39">
        <v>13</v>
      </c>
      <c r="D38" s="39">
        <v>2</v>
      </c>
      <c r="E38" s="40">
        <f t="shared" si="0"/>
        <v>0.17808219178082191</v>
      </c>
      <c r="F38" s="39">
        <v>52</v>
      </c>
      <c r="G38" s="39">
        <v>24</v>
      </c>
      <c r="H38" s="39">
        <v>2</v>
      </c>
      <c r="I38" s="40">
        <f t="shared" si="1"/>
        <v>0.46153846153846156</v>
      </c>
      <c r="J38" s="39">
        <v>38</v>
      </c>
      <c r="K38" s="39">
        <v>20</v>
      </c>
      <c r="L38" s="39">
        <v>4</v>
      </c>
      <c r="M38" s="40">
        <f t="shared" si="2"/>
        <v>0.47368421052631582</v>
      </c>
    </row>
    <row r="39" spans="1:13" x14ac:dyDescent="0.3">
      <c r="A39" s="32" t="s">
        <v>313</v>
      </c>
      <c r="B39" s="39">
        <v>66</v>
      </c>
      <c r="C39" s="39">
        <v>16</v>
      </c>
      <c r="D39" s="39">
        <v>0</v>
      </c>
      <c r="E39" s="40">
        <f t="shared" si="0"/>
        <v>0.24242424242424243</v>
      </c>
      <c r="F39" s="39">
        <v>97</v>
      </c>
      <c r="G39" s="39">
        <v>42</v>
      </c>
      <c r="H39" s="39">
        <v>2</v>
      </c>
      <c r="I39" s="40">
        <f t="shared" si="1"/>
        <v>0.4329896907216495</v>
      </c>
      <c r="J39" s="39">
        <v>22</v>
      </c>
      <c r="K39" s="39">
        <v>14</v>
      </c>
      <c r="L39" s="39">
        <v>0</v>
      </c>
      <c r="M39" s="40">
        <f t="shared" si="2"/>
        <v>0.36363636363636365</v>
      </c>
    </row>
    <row r="40" spans="1:13" x14ac:dyDescent="0.3">
      <c r="A40" s="32" t="s">
        <v>314</v>
      </c>
      <c r="B40" s="39">
        <v>69</v>
      </c>
      <c r="C40" s="39">
        <v>21</v>
      </c>
      <c r="D40" s="39">
        <v>1</v>
      </c>
      <c r="E40" s="40">
        <f t="shared" si="0"/>
        <v>0.30434782608695654</v>
      </c>
      <c r="F40" s="39">
        <v>47</v>
      </c>
      <c r="G40" s="39">
        <v>26</v>
      </c>
      <c r="H40" s="39">
        <v>0</v>
      </c>
      <c r="I40" s="40">
        <f t="shared" si="1"/>
        <v>0.55319148936170215</v>
      </c>
      <c r="J40" s="39">
        <v>12</v>
      </c>
      <c r="K40" s="39">
        <v>6</v>
      </c>
      <c r="L40" s="39">
        <v>2</v>
      </c>
      <c r="M40" s="40">
        <f t="shared" si="2"/>
        <v>0.5</v>
      </c>
    </row>
    <row r="41" spans="1:13" x14ac:dyDescent="0.3">
      <c r="A41" s="32" t="s">
        <v>315</v>
      </c>
      <c r="B41" s="39">
        <v>58</v>
      </c>
      <c r="C41" s="39">
        <v>18</v>
      </c>
      <c r="D41" s="39">
        <v>2</v>
      </c>
      <c r="E41" s="40">
        <f t="shared" si="0"/>
        <v>0.31034482758620691</v>
      </c>
      <c r="F41" s="39">
        <v>12</v>
      </c>
      <c r="G41" s="39">
        <v>4</v>
      </c>
      <c r="H41" s="39">
        <v>0</v>
      </c>
      <c r="I41" s="40">
        <f t="shared" si="1"/>
        <v>0.33333333333333331</v>
      </c>
      <c r="J41" s="39">
        <v>5</v>
      </c>
      <c r="K41" s="39">
        <v>4</v>
      </c>
      <c r="L41" s="39">
        <v>0</v>
      </c>
      <c r="M41" s="40">
        <f t="shared" si="2"/>
        <v>0.19999999999999996</v>
      </c>
    </row>
    <row r="42" spans="1:13" x14ac:dyDescent="0.3">
      <c r="A42" s="32" t="s">
        <v>316</v>
      </c>
      <c r="B42" s="39">
        <v>37</v>
      </c>
      <c r="C42" s="39">
        <v>18</v>
      </c>
      <c r="D42" s="39">
        <v>1</v>
      </c>
      <c r="E42" s="40">
        <f t="shared" si="0"/>
        <v>0.48648648648648651</v>
      </c>
      <c r="F42" s="39">
        <v>23</v>
      </c>
      <c r="G42" s="39">
        <v>7</v>
      </c>
      <c r="H42" s="39">
        <v>0</v>
      </c>
      <c r="I42" s="40">
        <f t="shared" si="1"/>
        <v>0.30434782608695654</v>
      </c>
      <c r="J42" s="39">
        <v>7</v>
      </c>
      <c r="K42" s="39">
        <v>4</v>
      </c>
      <c r="L42" s="39">
        <v>1</v>
      </c>
      <c r="M42" s="40">
        <f t="shared" si="2"/>
        <v>0.4285714285714286</v>
      </c>
    </row>
    <row r="43" spans="1:13" x14ac:dyDescent="0.3">
      <c r="A43" s="32" t="s">
        <v>317</v>
      </c>
      <c r="B43" s="39">
        <v>57</v>
      </c>
      <c r="C43" s="39">
        <v>16</v>
      </c>
      <c r="D43" s="39">
        <v>0</v>
      </c>
      <c r="E43" s="40">
        <f t="shared" si="0"/>
        <v>0.2807017543859649</v>
      </c>
      <c r="F43" s="39">
        <v>36</v>
      </c>
      <c r="G43" s="39">
        <v>16</v>
      </c>
      <c r="H43" s="39">
        <v>0</v>
      </c>
      <c r="I43" s="40">
        <f t="shared" si="1"/>
        <v>0.44444444444444442</v>
      </c>
      <c r="J43" s="39">
        <v>1</v>
      </c>
      <c r="K43" s="39">
        <v>1</v>
      </c>
      <c r="L43" s="39">
        <v>0</v>
      </c>
      <c r="M43" s="40">
        <f t="shared" si="2"/>
        <v>0</v>
      </c>
    </row>
    <row r="44" spans="1:13" x14ac:dyDescent="0.3">
      <c r="A44" s="32" t="s">
        <v>318</v>
      </c>
      <c r="B44" s="39">
        <v>73</v>
      </c>
      <c r="C44" s="39">
        <v>31</v>
      </c>
      <c r="D44" s="39">
        <v>0</v>
      </c>
      <c r="E44" s="40">
        <f t="shared" si="0"/>
        <v>0.42465753424657532</v>
      </c>
      <c r="F44" s="39">
        <v>26</v>
      </c>
      <c r="G44" s="39">
        <v>10</v>
      </c>
      <c r="H44" s="39">
        <v>0</v>
      </c>
      <c r="I44" s="40">
        <f t="shared" si="1"/>
        <v>0.38461538461538464</v>
      </c>
      <c r="J44" s="39">
        <v>11</v>
      </c>
      <c r="K44" s="39">
        <v>10</v>
      </c>
      <c r="L44" s="39">
        <v>0</v>
      </c>
      <c r="M44" s="40">
        <f t="shared" si="2"/>
        <v>9.0909090909090939E-2</v>
      </c>
    </row>
    <row r="45" spans="1:13" x14ac:dyDescent="0.3">
      <c r="A45" s="32" t="s">
        <v>319</v>
      </c>
      <c r="B45" s="39">
        <v>53</v>
      </c>
      <c r="C45" s="39">
        <v>11</v>
      </c>
      <c r="D45" s="39">
        <v>0</v>
      </c>
      <c r="E45" s="40">
        <f t="shared" si="0"/>
        <v>0.20754716981132076</v>
      </c>
      <c r="F45" s="39">
        <v>36</v>
      </c>
      <c r="G45" s="39">
        <v>17</v>
      </c>
      <c r="H45" s="39">
        <v>0</v>
      </c>
      <c r="I45" s="40">
        <f t="shared" si="1"/>
        <v>0.47222222222222221</v>
      </c>
      <c r="J45" s="39">
        <v>10</v>
      </c>
      <c r="K45" s="39">
        <v>7</v>
      </c>
      <c r="L45" s="39">
        <v>0</v>
      </c>
      <c r="M45" s="40">
        <f t="shared" si="2"/>
        <v>0.30000000000000004</v>
      </c>
    </row>
    <row r="46" spans="1:13" x14ac:dyDescent="0.3">
      <c r="A46" s="32" t="s">
        <v>320</v>
      </c>
      <c r="B46" s="39">
        <v>12</v>
      </c>
      <c r="C46" s="39">
        <v>1</v>
      </c>
      <c r="D46" s="39">
        <v>0</v>
      </c>
      <c r="E46" s="40">
        <f t="shared" si="0"/>
        <v>8.3333333333333329E-2</v>
      </c>
      <c r="F46" s="39">
        <v>21</v>
      </c>
      <c r="G46" s="39">
        <v>7</v>
      </c>
      <c r="H46" s="39">
        <v>0</v>
      </c>
      <c r="I46" s="40">
        <f t="shared" si="1"/>
        <v>0.33333333333333331</v>
      </c>
      <c r="J46" s="39">
        <v>0</v>
      </c>
      <c r="K46" s="39">
        <v>0</v>
      </c>
      <c r="L46" s="39">
        <v>0</v>
      </c>
      <c r="M46" s="40" t="str">
        <f t="shared" si="2"/>
        <v>-</v>
      </c>
    </row>
    <row r="47" spans="1:13" x14ac:dyDescent="0.3">
      <c r="A47" s="32" t="s">
        <v>321</v>
      </c>
      <c r="B47" s="39">
        <v>32</v>
      </c>
      <c r="C47" s="39">
        <v>5</v>
      </c>
      <c r="D47" s="39">
        <v>0</v>
      </c>
      <c r="E47" s="40">
        <f t="shared" si="0"/>
        <v>0.15625</v>
      </c>
      <c r="F47" s="39">
        <v>10</v>
      </c>
      <c r="G47" s="39">
        <v>4</v>
      </c>
      <c r="H47" s="39">
        <v>0</v>
      </c>
      <c r="I47" s="40">
        <f t="shared" si="1"/>
        <v>0.4</v>
      </c>
      <c r="J47" s="39">
        <v>25</v>
      </c>
      <c r="K47" s="39">
        <v>21</v>
      </c>
      <c r="L47" s="39">
        <v>1</v>
      </c>
      <c r="M47" s="40">
        <f t="shared" si="2"/>
        <v>0.16000000000000003</v>
      </c>
    </row>
    <row r="48" spans="1:13" x14ac:dyDescent="0.3">
      <c r="A48" s="32" t="s">
        <v>322</v>
      </c>
      <c r="B48" s="39">
        <v>45</v>
      </c>
      <c r="C48" s="39">
        <v>7</v>
      </c>
      <c r="D48" s="39">
        <v>1</v>
      </c>
      <c r="E48" s="40">
        <f t="shared" si="0"/>
        <v>0.15555555555555556</v>
      </c>
      <c r="F48" s="39">
        <v>39</v>
      </c>
      <c r="G48" s="39">
        <v>19</v>
      </c>
      <c r="H48" s="39">
        <v>0</v>
      </c>
      <c r="I48" s="40">
        <f t="shared" si="1"/>
        <v>0.48717948717948717</v>
      </c>
      <c r="J48" s="39">
        <v>12</v>
      </c>
      <c r="K48" s="39">
        <v>10</v>
      </c>
      <c r="L48" s="39">
        <v>1</v>
      </c>
      <c r="M48" s="40">
        <f t="shared" si="2"/>
        <v>0.16666666666666663</v>
      </c>
    </row>
    <row r="49" spans="1:13" x14ac:dyDescent="0.3">
      <c r="A49" s="32" t="s">
        <v>323</v>
      </c>
      <c r="B49" s="39">
        <v>55</v>
      </c>
      <c r="C49" s="39">
        <v>14</v>
      </c>
      <c r="D49" s="39">
        <v>2</v>
      </c>
      <c r="E49" s="40">
        <f t="shared" si="0"/>
        <v>0.25454545454545452</v>
      </c>
      <c r="F49" s="39">
        <v>55</v>
      </c>
      <c r="G49" s="39">
        <v>26</v>
      </c>
      <c r="H49" s="39">
        <v>0</v>
      </c>
      <c r="I49" s="40">
        <f t="shared" si="1"/>
        <v>0.47272727272727272</v>
      </c>
      <c r="J49" s="39">
        <v>0</v>
      </c>
      <c r="K49" s="39">
        <v>0</v>
      </c>
      <c r="L49" s="39">
        <v>0</v>
      </c>
      <c r="M49" s="40" t="str">
        <f t="shared" si="2"/>
        <v>-</v>
      </c>
    </row>
    <row r="50" spans="1:13" x14ac:dyDescent="0.3">
      <c r="A50" s="32" t="s">
        <v>324</v>
      </c>
      <c r="B50" s="39">
        <v>30</v>
      </c>
      <c r="C50" s="39">
        <v>6</v>
      </c>
      <c r="D50" s="39">
        <v>0</v>
      </c>
      <c r="E50" s="40">
        <f t="shared" si="0"/>
        <v>0.2</v>
      </c>
      <c r="F50" s="39">
        <v>6</v>
      </c>
      <c r="G50" s="39">
        <v>2</v>
      </c>
      <c r="H50" s="39">
        <v>0</v>
      </c>
      <c r="I50" s="40">
        <f t="shared" si="1"/>
        <v>0.33333333333333331</v>
      </c>
      <c r="J50" s="39">
        <v>11</v>
      </c>
      <c r="K50" s="39">
        <v>9</v>
      </c>
      <c r="L50" s="39">
        <v>1</v>
      </c>
      <c r="M50" s="40">
        <f t="shared" si="2"/>
        <v>0.18181818181818177</v>
      </c>
    </row>
    <row r="51" spans="1:13" x14ac:dyDescent="0.3">
      <c r="A51" s="32" t="s">
        <v>325</v>
      </c>
      <c r="B51" s="39">
        <v>61</v>
      </c>
      <c r="C51" s="39">
        <v>10</v>
      </c>
      <c r="D51" s="39">
        <v>0</v>
      </c>
      <c r="E51" s="40">
        <f t="shared" si="0"/>
        <v>0.16393442622950818</v>
      </c>
      <c r="F51" s="39">
        <v>21</v>
      </c>
      <c r="G51" s="39">
        <v>12</v>
      </c>
      <c r="H51" s="39">
        <v>0</v>
      </c>
      <c r="I51" s="40">
        <f t="shared" si="1"/>
        <v>0.5714285714285714</v>
      </c>
      <c r="J51" s="39">
        <v>1</v>
      </c>
      <c r="K51" s="39">
        <v>0</v>
      </c>
      <c r="L51" s="39">
        <v>0</v>
      </c>
      <c r="M51" s="40">
        <f t="shared" si="2"/>
        <v>1</v>
      </c>
    </row>
    <row r="52" spans="1:13" x14ac:dyDescent="0.3">
      <c r="A52" s="32" t="s">
        <v>326</v>
      </c>
      <c r="B52" s="39">
        <v>36</v>
      </c>
      <c r="C52" s="39">
        <v>10</v>
      </c>
      <c r="D52" s="39">
        <v>0</v>
      </c>
      <c r="E52" s="40">
        <f t="shared" si="0"/>
        <v>0.27777777777777779</v>
      </c>
      <c r="F52" s="39">
        <v>8</v>
      </c>
      <c r="G52" s="39">
        <v>2</v>
      </c>
      <c r="H52" s="39">
        <v>0</v>
      </c>
      <c r="I52" s="40">
        <f t="shared" si="1"/>
        <v>0.25</v>
      </c>
      <c r="J52" s="39">
        <v>10</v>
      </c>
      <c r="K52" s="39">
        <v>9</v>
      </c>
      <c r="L52" s="39">
        <v>0</v>
      </c>
      <c r="M52" s="40">
        <f t="shared" si="2"/>
        <v>9.9999999999999978E-2</v>
      </c>
    </row>
    <row r="53" spans="1:13" x14ac:dyDescent="0.3">
      <c r="A53" s="32" t="s">
        <v>327</v>
      </c>
      <c r="B53" s="39">
        <v>56</v>
      </c>
      <c r="C53" s="39">
        <v>15</v>
      </c>
      <c r="D53" s="39">
        <v>0</v>
      </c>
      <c r="E53" s="40">
        <f t="shared" si="0"/>
        <v>0.26785714285714285</v>
      </c>
      <c r="F53" s="39">
        <v>22</v>
      </c>
      <c r="G53" s="39">
        <v>10</v>
      </c>
      <c r="H53" s="39">
        <v>0</v>
      </c>
      <c r="I53" s="40">
        <f t="shared" si="1"/>
        <v>0.45454545454545453</v>
      </c>
      <c r="J53" s="39">
        <v>8</v>
      </c>
      <c r="K53" s="39">
        <v>6</v>
      </c>
      <c r="L53" s="39">
        <v>0</v>
      </c>
      <c r="M53" s="40">
        <f t="shared" si="2"/>
        <v>0.25</v>
      </c>
    </row>
    <row r="54" spans="1:13" x14ac:dyDescent="0.3">
      <c r="A54" s="32" t="s">
        <v>328</v>
      </c>
      <c r="B54" s="39">
        <v>58</v>
      </c>
      <c r="C54" s="39">
        <v>10</v>
      </c>
      <c r="D54" s="39">
        <v>0</v>
      </c>
      <c r="E54" s="40">
        <f t="shared" si="0"/>
        <v>0.17241379310344829</v>
      </c>
      <c r="F54" s="39">
        <v>31</v>
      </c>
      <c r="G54" s="39">
        <v>8</v>
      </c>
      <c r="H54" s="39">
        <v>2</v>
      </c>
      <c r="I54" s="40">
        <f t="shared" si="1"/>
        <v>0.25806451612903225</v>
      </c>
      <c r="J54" s="39">
        <v>11</v>
      </c>
      <c r="K54" s="39">
        <v>5</v>
      </c>
      <c r="L54" s="39">
        <v>1</v>
      </c>
      <c r="M54" s="40">
        <f t="shared" si="2"/>
        <v>0.54545454545454541</v>
      </c>
    </row>
    <row r="55" spans="1:13" x14ac:dyDescent="0.3">
      <c r="A55" s="32" t="s">
        <v>329</v>
      </c>
      <c r="B55" s="39">
        <v>48</v>
      </c>
      <c r="C55" s="39">
        <v>9</v>
      </c>
      <c r="D55" s="39">
        <v>3</v>
      </c>
      <c r="E55" s="40">
        <f t="shared" si="0"/>
        <v>0.1875</v>
      </c>
      <c r="F55" s="39">
        <v>16</v>
      </c>
      <c r="G55" s="39">
        <v>5</v>
      </c>
      <c r="H55" s="39">
        <v>0</v>
      </c>
      <c r="I55" s="40">
        <f t="shared" si="1"/>
        <v>0.3125</v>
      </c>
      <c r="J55" s="39">
        <v>8</v>
      </c>
      <c r="K55" s="39">
        <v>8</v>
      </c>
      <c r="L55" s="39">
        <v>0</v>
      </c>
      <c r="M55" s="40">
        <f t="shared" si="2"/>
        <v>0</v>
      </c>
    </row>
    <row r="56" spans="1:13" x14ac:dyDescent="0.3">
      <c r="A56" s="32" t="s">
        <v>644</v>
      </c>
      <c r="B56" s="39">
        <v>0</v>
      </c>
      <c r="C56" s="39">
        <v>0</v>
      </c>
      <c r="D56" s="39">
        <v>0</v>
      </c>
      <c r="E56" s="40" t="str">
        <f t="shared" si="0"/>
        <v>-</v>
      </c>
      <c r="F56" s="39">
        <v>0</v>
      </c>
      <c r="G56" s="39">
        <v>0</v>
      </c>
      <c r="H56" s="39">
        <v>0</v>
      </c>
      <c r="I56" s="40" t="str">
        <f t="shared" si="1"/>
        <v>-</v>
      </c>
      <c r="J56" s="39">
        <v>0</v>
      </c>
      <c r="K56" s="39">
        <v>0</v>
      </c>
      <c r="L56" s="39">
        <v>0</v>
      </c>
      <c r="M56" s="40" t="str">
        <f t="shared" si="2"/>
        <v>-</v>
      </c>
    </row>
    <row r="57" spans="1:13" x14ac:dyDescent="0.3">
      <c r="A57" s="32" t="s">
        <v>330</v>
      </c>
      <c r="B57" s="39">
        <v>0</v>
      </c>
      <c r="C57" s="39">
        <v>0</v>
      </c>
      <c r="D57" s="39">
        <v>0</v>
      </c>
      <c r="E57" s="40" t="str">
        <f t="shared" si="0"/>
        <v>-</v>
      </c>
      <c r="F57" s="39">
        <v>0</v>
      </c>
      <c r="G57" s="39">
        <v>0</v>
      </c>
      <c r="H57" s="39">
        <v>0</v>
      </c>
      <c r="I57" s="40" t="str">
        <f t="shared" si="1"/>
        <v>-</v>
      </c>
      <c r="J57" s="39">
        <v>0</v>
      </c>
      <c r="K57" s="39">
        <v>0</v>
      </c>
      <c r="L57" s="39">
        <v>0</v>
      </c>
      <c r="M57" s="40" t="str">
        <f t="shared" si="2"/>
        <v>-</v>
      </c>
    </row>
    <row r="58" spans="1:13" x14ac:dyDescent="0.3">
      <c r="A58" s="32" t="s">
        <v>331</v>
      </c>
      <c r="B58" s="39">
        <v>1</v>
      </c>
      <c r="C58" s="39">
        <v>0</v>
      </c>
      <c r="D58" s="39">
        <v>0</v>
      </c>
      <c r="E58" s="40">
        <f>IF(B58=0,"-",C58/B58*100%)</f>
        <v>0</v>
      </c>
      <c r="F58" s="39">
        <v>0</v>
      </c>
      <c r="G58" s="39">
        <v>0</v>
      </c>
      <c r="H58" s="39">
        <v>0</v>
      </c>
      <c r="I58" s="40" t="str">
        <f>IF(F58=0,"-",G58/F58*100%)</f>
        <v>-</v>
      </c>
      <c r="J58" s="39">
        <v>8</v>
      </c>
      <c r="K58" s="39">
        <v>5</v>
      </c>
      <c r="L58" s="39">
        <v>0</v>
      </c>
      <c r="M58" s="40">
        <f>IF(J58=0,"-",(1-K58/J58)*100%)</f>
        <v>0.375</v>
      </c>
    </row>
  </sheetData>
  <pageMargins left="0.7" right="0.7" top="0.75" bottom="0.75" header="0.3" footer="0.3"/>
  <pageSetup paperSize="9" scale="55" orientation="landscape"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4AC2-06AA-4E0D-9933-64DDE8B6E3BF}">
  <sheetPr>
    <pageSetUpPr fitToPage="1"/>
  </sheetPr>
  <dimension ref="A1:M58"/>
  <sheetViews>
    <sheetView showGridLines="0" zoomScale="82" zoomScaleNormal="80" workbookViewId="0"/>
  </sheetViews>
  <sheetFormatPr defaultColWidth="8.78515625" defaultRowHeight="13" x14ac:dyDescent="0.3"/>
  <cols>
    <col min="1" max="1" width="20.640625" style="4" customWidth="1"/>
    <col min="2" max="13" width="11.5" style="4" customWidth="1"/>
    <col min="14" max="16384" width="8.78515625" style="4"/>
  </cols>
  <sheetData>
    <row r="1" spans="1:13" ht="15.5" x14ac:dyDescent="0.3">
      <c r="A1" s="1" t="s">
        <v>586</v>
      </c>
      <c r="B1" s="2" t="s">
        <v>603</v>
      </c>
      <c r="C1" s="3"/>
      <c r="D1" s="3"/>
      <c r="E1" s="3"/>
      <c r="F1" s="3"/>
      <c r="G1" s="3"/>
      <c r="H1" s="3"/>
      <c r="I1" s="3"/>
      <c r="J1" s="3"/>
      <c r="K1" s="3"/>
      <c r="L1" s="3"/>
      <c r="M1" s="3"/>
    </row>
    <row r="2" spans="1:13" ht="14.5" x14ac:dyDescent="0.3">
      <c r="A2" s="5" t="s">
        <v>28</v>
      </c>
      <c r="B2" s="6" t="s">
        <v>678</v>
      </c>
    </row>
    <row r="3" spans="1:13" x14ac:dyDescent="0.3">
      <c r="A3" s="5"/>
      <c r="B3" s="6"/>
    </row>
    <row r="4" spans="1:13" x14ac:dyDescent="0.3">
      <c r="A4" s="4" t="s">
        <v>82</v>
      </c>
    </row>
    <row r="6" spans="1:13" x14ac:dyDescent="0.3">
      <c r="A6" s="4" t="s">
        <v>51</v>
      </c>
      <c r="C6" s="9" t="s">
        <v>52</v>
      </c>
    </row>
    <row r="7" spans="1:13" x14ac:dyDescent="0.3">
      <c r="A7" s="4" t="s">
        <v>84</v>
      </c>
    </row>
    <row r="8" spans="1:13" x14ac:dyDescent="0.3">
      <c r="A8" s="4" t="s">
        <v>85</v>
      </c>
    </row>
    <row r="10" spans="1:13" x14ac:dyDescent="0.3">
      <c r="A10" s="4" t="s">
        <v>583</v>
      </c>
    </row>
    <row r="12" spans="1:13" x14ac:dyDescent="0.3">
      <c r="A12" s="4" t="s">
        <v>584</v>
      </c>
      <c r="B12" s="4" t="s">
        <v>100</v>
      </c>
    </row>
    <row r="13" spans="1:13" x14ac:dyDescent="0.3">
      <c r="A13" s="4" t="s">
        <v>585</v>
      </c>
      <c r="B13" s="4" t="s">
        <v>296</v>
      </c>
    </row>
    <row r="14" spans="1:13" x14ac:dyDescent="0.3">
      <c r="A14" s="4" t="s">
        <v>586</v>
      </c>
      <c r="B14" s="4" t="s">
        <v>332</v>
      </c>
    </row>
    <row r="15" spans="1:13" x14ac:dyDescent="0.3">
      <c r="A15" s="4" t="s">
        <v>587</v>
      </c>
      <c r="B15" s="4" t="s">
        <v>369</v>
      </c>
    </row>
    <row r="16" spans="1:13" x14ac:dyDescent="0.3">
      <c r="A16" s="4" t="s">
        <v>588</v>
      </c>
      <c r="B16" s="4" t="s">
        <v>424</v>
      </c>
    </row>
    <row r="17" spans="1:13" x14ac:dyDescent="0.3">
      <c r="A17" s="4" t="s">
        <v>589</v>
      </c>
      <c r="B17" s="4" t="s">
        <v>435</v>
      </c>
    </row>
    <row r="18" spans="1:13" x14ac:dyDescent="0.3">
      <c r="A18" s="5"/>
      <c r="B18" s="6"/>
    </row>
    <row r="19" spans="1:13" x14ac:dyDescent="0.3">
      <c r="A19" s="4" t="s">
        <v>26</v>
      </c>
      <c r="B19" s="10">
        <v>45383</v>
      </c>
    </row>
    <row r="20" spans="1:13" x14ac:dyDescent="0.3">
      <c r="A20" s="4" t="s">
        <v>27</v>
      </c>
      <c r="B20" s="10">
        <v>45748</v>
      </c>
    </row>
    <row r="22" spans="1:13" ht="70.150000000000006" customHeight="1" x14ac:dyDescent="0.3">
      <c r="A22" s="69" t="s">
        <v>602</v>
      </c>
      <c r="B22" s="7" t="s">
        <v>579</v>
      </c>
      <c r="C22" s="7" t="s">
        <v>590</v>
      </c>
      <c r="D22" s="7" t="s">
        <v>591</v>
      </c>
      <c r="E22" s="7" t="s">
        <v>580</v>
      </c>
      <c r="F22" s="7" t="s">
        <v>581</v>
      </c>
      <c r="G22" s="7" t="s">
        <v>592</v>
      </c>
      <c r="H22" s="7" t="s">
        <v>593</v>
      </c>
      <c r="I22" s="7" t="s">
        <v>582</v>
      </c>
      <c r="J22" s="7" t="s">
        <v>594</v>
      </c>
      <c r="K22" s="7" t="s">
        <v>595</v>
      </c>
      <c r="L22" s="7" t="s">
        <v>596</v>
      </c>
      <c r="M22" s="7" t="s">
        <v>597</v>
      </c>
    </row>
    <row r="23" spans="1:13" x14ac:dyDescent="0.3">
      <c r="A23" s="32" t="s">
        <v>333</v>
      </c>
      <c r="B23" s="39">
        <v>19</v>
      </c>
      <c r="C23" s="39">
        <v>2</v>
      </c>
      <c r="D23" s="39">
        <v>0</v>
      </c>
      <c r="E23" s="40">
        <f t="shared" ref="E23:E58" si="0">IF(B23=0,"-",C23/B23*100%)</f>
        <v>0.10526315789473684</v>
      </c>
      <c r="F23" s="39">
        <v>5</v>
      </c>
      <c r="G23" s="39">
        <v>3</v>
      </c>
      <c r="H23" s="39">
        <v>0</v>
      </c>
      <c r="I23" s="40">
        <f t="shared" ref="I23:I58" si="1">IF(F23=0,"-",G23/F23*100%)</f>
        <v>0.6</v>
      </c>
      <c r="J23" s="39">
        <v>7</v>
      </c>
      <c r="K23" s="39">
        <v>1</v>
      </c>
      <c r="L23" s="39">
        <v>2</v>
      </c>
      <c r="M23" s="40">
        <f t="shared" ref="M23:M58" si="2">IF(J23=0,"-",(1-K23/J23)*100%)</f>
        <v>0.85714285714285721</v>
      </c>
    </row>
    <row r="24" spans="1:13" x14ac:dyDescent="0.3">
      <c r="A24" s="32" t="s">
        <v>334</v>
      </c>
      <c r="B24" s="39">
        <v>65</v>
      </c>
      <c r="C24" s="39">
        <v>23</v>
      </c>
      <c r="D24" s="39">
        <v>0</v>
      </c>
      <c r="E24" s="40">
        <f t="shared" si="0"/>
        <v>0.35384615384615387</v>
      </c>
      <c r="F24" s="39">
        <v>33</v>
      </c>
      <c r="G24" s="39">
        <v>12</v>
      </c>
      <c r="H24" s="39">
        <v>1</v>
      </c>
      <c r="I24" s="40">
        <f t="shared" si="1"/>
        <v>0.36363636363636365</v>
      </c>
      <c r="J24" s="39">
        <v>11</v>
      </c>
      <c r="K24" s="39">
        <v>11</v>
      </c>
      <c r="L24" s="39">
        <v>0</v>
      </c>
      <c r="M24" s="40">
        <f t="shared" si="2"/>
        <v>0</v>
      </c>
    </row>
    <row r="25" spans="1:13" x14ac:dyDescent="0.3">
      <c r="A25" s="32" t="s">
        <v>335</v>
      </c>
      <c r="B25" s="39">
        <v>15</v>
      </c>
      <c r="C25" s="39">
        <v>7</v>
      </c>
      <c r="D25" s="39">
        <v>0</v>
      </c>
      <c r="E25" s="40">
        <f t="shared" si="0"/>
        <v>0.46666666666666667</v>
      </c>
      <c r="F25" s="39">
        <v>22</v>
      </c>
      <c r="G25" s="39">
        <v>3</v>
      </c>
      <c r="H25" s="39">
        <v>0</v>
      </c>
      <c r="I25" s="40">
        <f t="shared" si="1"/>
        <v>0.13636363636363635</v>
      </c>
      <c r="J25" s="39">
        <v>4</v>
      </c>
      <c r="K25" s="39">
        <v>2</v>
      </c>
      <c r="L25" s="39">
        <v>0</v>
      </c>
      <c r="M25" s="40">
        <f t="shared" si="2"/>
        <v>0.5</v>
      </c>
    </row>
    <row r="26" spans="1:13" x14ac:dyDescent="0.3">
      <c r="A26" s="32" t="s">
        <v>336</v>
      </c>
      <c r="B26" s="39">
        <v>26</v>
      </c>
      <c r="C26" s="39">
        <v>3</v>
      </c>
      <c r="D26" s="39">
        <v>0</v>
      </c>
      <c r="E26" s="40">
        <f t="shared" si="0"/>
        <v>0.11538461538461539</v>
      </c>
      <c r="F26" s="39">
        <v>23</v>
      </c>
      <c r="G26" s="39">
        <v>4</v>
      </c>
      <c r="H26" s="39">
        <v>1</v>
      </c>
      <c r="I26" s="40">
        <f t="shared" si="1"/>
        <v>0.17391304347826086</v>
      </c>
      <c r="J26" s="39">
        <v>12</v>
      </c>
      <c r="K26" s="39">
        <v>12</v>
      </c>
      <c r="L26" s="39">
        <v>0</v>
      </c>
      <c r="M26" s="40">
        <f t="shared" si="2"/>
        <v>0</v>
      </c>
    </row>
    <row r="27" spans="1:13" x14ac:dyDescent="0.3">
      <c r="A27" s="32" t="s">
        <v>337</v>
      </c>
      <c r="B27" s="39">
        <v>18</v>
      </c>
      <c r="C27" s="39">
        <v>6</v>
      </c>
      <c r="D27" s="39">
        <v>0</v>
      </c>
      <c r="E27" s="40">
        <f t="shared" si="0"/>
        <v>0.33333333333333331</v>
      </c>
      <c r="F27" s="39">
        <v>5</v>
      </c>
      <c r="G27" s="39">
        <v>1</v>
      </c>
      <c r="H27" s="39">
        <v>0</v>
      </c>
      <c r="I27" s="40">
        <f t="shared" si="1"/>
        <v>0.2</v>
      </c>
      <c r="J27" s="39">
        <v>1</v>
      </c>
      <c r="K27" s="39">
        <v>1</v>
      </c>
      <c r="L27" s="39">
        <v>0</v>
      </c>
      <c r="M27" s="40">
        <f t="shared" si="2"/>
        <v>0</v>
      </c>
    </row>
    <row r="28" spans="1:13" x14ac:dyDescent="0.3">
      <c r="A28" s="32" t="s">
        <v>338</v>
      </c>
      <c r="B28" s="39">
        <v>38</v>
      </c>
      <c r="C28" s="39">
        <v>5</v>
      </c>
      <c r="D28" s="39">
        <v>0</v>
      </c>
      <c r="E28" s="40">
        <f t="shared" si="0"/>
        <v>0.13157894736842105</v>
      </c>
      <c r="F28" s="39">
        <v>20</v>
      </c>
      <c r="G28" s="39">
        <v>1</v>
      </c>
      <c r="H28" s="39">
        <v>0</v>
      </c>
      <c r="I28" s="40">
        <f t="shared" si="1"/>
        <v>0.05</v>
      </c>
      <c r="J28" s="39">
        <v>10</v>
      </c>
      <c r="K28" s="39">
        <v>5</v>
      </c>
      <c r="L28" s="39">
        <v>1</v>
      </c>
      <c r="M28" s="40">
        <f t="shared" si="2"/>
        <v>0.5</v>
      </c>
    </row>
    <row r="29" spans="1:13" x14ac:dyDescent="0.3">
      <c r="A29" s="32" t="s">
        <v>339</v>
      </c>
      <c r="B29" s="39">
        <v>38</v>
      </c>
      <c r="C29" s="39">
        <v>10</v>
      </c>
      <c r="D29" s="39">
        <v>0</v>
      </c>
      <c r="E29" s="40">
        <f t="shared" si="0"/>
        <v>0.26315789473684209</v>
      </c>
      <c r="F29" s="39">
        <v>29</v>
      </c>
      <c r="G29" s="39">
        <v>9</v>
      </c>
      <c r="H29" s="39">
        <v>0</v>
      </c>
      <c r="I29" s="40">
        <f t="shared" si="1"/>
        <v>0.31034482758620691</v>
      </c>
      <c r="J29" s="39">
        <v>2</v>
      </c>
      <c r="K29" s="39">
        <v>1</v>
      </c>
      <c r="L29" s="39">
        <v>0</v>
      </c>
      <c r="M29" s="40">
        <f t="shared" si="2"/>
        <v>0.5</v>
      </c>
    </row>
    <row r="30" spans="1:13" x14ac:dyDescent="0.3">
      <c r="A30" s="32" t="s">
        <v>340</v>
      </c>
      <c r="B30" s="39">
        <v>25</v>
      </c>
      <c r="C30" s="39">
        <v>2</v>
      </c>
      <c r="D30" s="39">
        <v>0</v>
      </c>
      <c r="E30" s="40">
        <f t="shared" si="0"/>
        <v>0.08</v>
      </c>
      <c r="F30" s="39">
        <v>10</v>
      </c>
      <c r="G30" s="39">
        <v>3</v>
      </c>
      <c r="H30" s="39">
        <v>0</v>
      </c>
      <c r="I30" s="40">
        <f t="shared" si="1"/>
        <v>0.3</v>
      </c>
      <c r="J30" s="39">
        <v>6</v>
      </c>
      <c r="K30" s="39">
        <v>5</v>
      </c>
      <c r="L30" s="39">
        <v>0</v>
      </c>
      <c r="M30" s="40">
        <f t="shared" si="2"/>
        <v>0.16666666666666663</v>
      </c>
    </row>
    <row r="31" spans="1:13" x14ac:dyDescent="0.3">
      <c r="A31" s="32" t="s">
        <v>341</v>
      </c>
      <c r="B31" s="39">
        <v>22</v>
      </c>
      <c r="C31" s="39">
        <v>2</v>
      </c>
      <c r="D31" s="39">
        <v>1</v>
      </c>
      <c r="E31" s="40">
        <f t="shared" si="0"/>
        <v>9.0909090909090912E-2</v>
      </c>
      <c r="F31" s="39">
        <v>9</v>
      </c>
      <c r="G31" s="39">
        <v>3</v>
      </c>
      <c r="H31" s="39">
        <v>0</v>
      </c>
      <c r="I31" s="40">
        <f t="shared" si="1"/>
        <v>0.33333333333333331</v>
      </c>
      <c r="J31" s="39">
        <v>0</v>
      </c>
      <c r="K31" s="39">
        <v>0</v>
      </c>
      <c r="L31" s="39">
        <v>0</v>
      </c>
      <c r="M31" s="40" t="str">
        <f t="shared" si="2"/>
        <v>-</v>
      </c>
    </row>
    <row r="32" spans="1:13" x14ac:dyDescent="0.3">
      <c r="A32" s="32" t="s">
        <v>342</v>
      </c>
      <c r="B32" s="39">
        <v>11</v>
      </c>
      <c r="C32" s="39">
        <v>4</v>
      </c>
      <c r="D32" s="39">
        <v>0</v>
      </c>
      <c r="E32" s="40">
        <f t="shared" si="0"/>
        <v>0.36363636363636365</v>
      </c>
      <c r="F32" s="39">
        <v>1</v>
      </c>
      <c r="G32" s="39">
        <v>1</v>
      </c>
      <c r="H32" s="39">
        <v>0</v>
      </c>
      <c r="I32" s="40">
        <f t="shared" si="1"/>
        <v>1</v>
      </c>
      <c r="J32" s="39">
        <v>0</v>
      </c>
      <c r="K32" s="39">
        <v>0</v>
      </c>
      <c r="L32" s="39">
        <v>0</v>
      </c>
      <c r="M32" s="40" t="str">
        <f t="shared" si="2"/>
        <v>-</v>
      </c>
    </row>
    <row r="33" spans="1:13" x14ac:dyDescent="0.3">
      <c r="A33" s="32" t="s">
        <v>343</v>
      </c>
      <c r="B33" s="39">
        <v>39</v>
      </c>
      <c r="C33" s="39">
        <v>11</v>
      </c>
      <c r="D33" s="39">
        <v>0</v>
      </c>
      <c r="E33" s="40">
        <f t="shared" si="0"/>
        <v>0.28205128205128205</v>
      </c>
      <c r="F33" s="39">
        <v>36</v>
      </c>
      <c r="G33" s="39">
        <v>11</v>
      </c>
      <c r="H33" s="39">
        <v>0</v>
      </c>
      <c r="I33" s="40">
        <f t="shared" si="1"/>
        <v>0.30555555555555558</v>
      </c>
      <c r="J33" s="39">
        <v>21</v>
      </c>
      <c r="K33" s="39">
        <v>15</v>
      </c>
      <c r="L33" s="39">
        <v>1</v>
      </c>
      <c r="M33" s="40">
        <f t="shared" si="2"/>
        <v>0.2857142857142857</v>
      </c>
    </row>
    <row r="34" spans="1:13" x14ac:dyDescent="0.3">
      <c r="A34" s="32" t="s">
        <v>344</v>
      </c>
      <c r="B34" s="39">
        <v>2</v>
      </c>
      <c r="C34" s="39">
        <v>0</v>
      </c>
      <c r="D34" s="39">
        <v>0</v>
      </c>
      <c r="E34" s="40">
        <f t="shared" si="0"/>
        <v>0</v>
      </c>
      <c r="F34" s="39">
        <v>1</v>
      </c>
      <c r="G34" s="39">
        <v>0</v>
      </c>
      <c r="H34" s="39">
        <v>0</v>
      </c>
      <c r="I34" s="40">
        <f t="shared" si="1"/>
        <v>0</v>
      </c>
      <c r="J34" s="39">
        <v>2</v>
      </c>
      <c r="K34" s="39">
        <v>2</v>
      </c>
      <c r="L34" s="39">
        <v>0</v>
      </c>
      <c r="M34" s="40">
        <f t="shared" si="2"/>
        <v>0</v>
      </c>
    </row>
    <row r="35" spans="1:13" x14ac:dyDescent="0.3">
      <c r="A35" s="32" t="s">
        <v>345</v>
      </c>
      <c r="B35" s="39">
        <v>70</v>
      </c>
      <c r="C35" s="39">
        <v>19</v>
      </c>
      <c r="D35" s="39">
        <v>0</v>
      </c>
      <c r="E35" s="40">
        <f t="shared" si="0"/>
        <v>0.27142857142857141</v>
      </c>
      <c r="F35" s="39">
        <v>103</v>
      </c>
      <c r="G35" s="39">
        <v>35</v>
      </c>
      <c r="H35" s="39">
        <v>1</v>
      </c>
      <c r="I35" s="40">
        <f t="shared" si="1"/>
        <v>0.33980582524271846</v>
      </c>
      <c r="J35" s="39">
        <v>25</v>
      </c>
      <c r="K35" s="39">
        <v>15</v>
      </c>
      <c r="L35" s="39">
        <v>0</v>
      </c>
      <c r="M35" s="40">
        <f t="shared" si="2"/>
        <v>0.4</v>
      </c>
    </row>
    <row r="36" spans="1:13" x14ac:dyDescent="0.3">
      <c r="A36" s="32" t="s">
        <v>346</v>
      </c>
      <c r="B36" s="39">
        <v>55</v>
      </c>
      <c r="C36" s="39">
        <v>27</v>
      </c>
      <c r="D36" s="39">
        <v>0</v>
      </c>
      <c r="E36" s="40">
        <f t="shared" si="0"/>
        <v>0.49090909090909091</v>
      </c>
      <c r="F36" s="39">
        <v>29</v>
      </c>
      <c r="G36" s="39">
        <v>13</v>
      </c>
      <c r="H36" s="39">
        <v>0</v>
      </c>
      <c r="I36" s="40">
        <f t="shared" si="1"/>
        <v>0.44827586206896552</v>
      </c>
      <c r="J36" s="39">
        <v>0</v>
      </c>
      <c r="K36" s="39">
        <v>0</v>
      </c>
      <c r="L36" s="39">
        <v>0</v>
      </c>
      <c r="M36" s="40" t="str">
        <f t="shared" si="2"/>
        <v>-</v>
      </c>
    </row>
    <row r="37" spans="1:13" x14ac:dyDescent="0.3">
      <c r="A37" s="32" t="s">
        <v>347</v>
      </c>
      <c r="B37" s="39">
        <v>30</v>
      </c>
      <c r="C37" s="39">
        <v>10</v>
      </c>
      <c r="D37" s="39">
        <v>1</v>
      </c>
      <c r="E37" s="40">
        <f t="shared" si="0"/>
        <v>0.33333333333333331</v>
      </c>
      <c r="F37" s="39">
        <v>18</v>
      </c>
      <c r="G37" s="39">
        <v>4</v>
      </c>
      <c r="H37" s="39">
        <v>0</v>
      </c>
      <c r="I37" s="40">
        <f t="shared" si="1"/>
        <v>0.22222222222222221</v>
      </c>
      <c r="J37" s="39">
        <v>8</v>
      </c>
      <c r="K37" s="39">
        <v>6</v>
      </c>
      <c r="L37" s="39">
        <v>0</v>
      </c>
      <c r="M37" s="40">
        <f t="shared" si="2"/>
        <v>0.25</v>
      </c>
    </row>
    <row r="38" spans="1:13" x14ac:dyDescent="0.3">
      <c r="A38" s="32" t="s">
        <v>348</v>
      </c>
      <c r="B38" s="39">
        <v>11</v>
      </c>
      <c r="C38" s="39">
        <v>5</v>
      </c>
      <c r="D38" s="39">
        <v>0</v>
      </c>
      <c r="E38" s="40">
        <f t="shared" si="0"/>
        <v>0.45454545454545453</v>
      </c>
      <c r="F38" s="39">
        <v>11</v>
      </c>
      <c r="G38" s="39">
        <v>3</v>
      </c>
      <c r="H38" s="39">
        <v>0</v>
      </c>
      <c r="I38" s="40">
        <f t="shared" si="1"/>
        <v>0.27272727272727271</v>
      </c>
      <c r="J38" s="39">
        <v>1</v>
      </c>
      <c r="K38" s="39">
        <v>1</v>
      </c>
      <c r="L38" s="39">
        <v>0</v>
      </c>
      <c r="M38" s="40">
        <f t="shared" si="2"/>
        <v>0</v>
      </c>
    </row>
    <row r="39" spans="1:13" x14ac:dyDescent="0.3">
      <c r="A39" s="32" t="s">
        <v>349</v>
      </c>
      <c r="B39" s="39">
        <v>5</v>
      </c>
      <c r="C39" s="39">
        <v>2</v>
      </c>
      <c r="D39" s="39">
        <v>1</v>
      </c>
      <c r="E39" s="40">
        <f t="shared" si="0"/>
        <v>0.4</v>
      </c>
      <c r="F39" s="39">
        <v>7</v>
      </c>
      <c r="G39" s="39">
        <v>2</v>
      </c>
      <c r="H39" s="39">
        <v>0</v>
      </c>
      <c r="I39" s="40">
        <f t="shared" si="1"/>
        <v>0.2857142857142857</v>
      </c>
      <c r="J39" s="39">
        <v>0</v>
      </c>
      <c r="K39" s="39">
        <v>0</v>
      </c>
      <c r="L39" s="39">
        <v>0</v>
      </c>
      <c r="M39" s="40" t="str">
        <f t="shared" si="2"/>
        <v>-</v>
      </c>
    </row>
    <row r="40" spans="1:13" x14ac:dyDescent="0.3">
      <c r="A40" s="32" t="s">
        <v>350</v>
      </c>
      <c r="B40" s="39">
        <v>14</v>
      </c>
      <c r="C40" s="39">
        <v>4</v>
      </c>
      <c r="D40" s="39">
        <v>0</v>
      </c>
      <c r="E40" s="40">
        <f t="shared" si="0"/>
        <v>0.2857142857142857</v>
      </c>
      <c r="F40" s="39">
        <v>22</v>
      </c>
      <c r="G40" s="39">
        <v>7</v>
      </c>
      <c r="H40" s="39">
        <v>0</v>
      </c>
      <c r="I40" s="40">
        <f t="shared" si="1"/>
        <v>0.31818181818181818</v>
      </c>
      <c r="J40" s="39">
        <v>3</v>
      </c>
      <c r="K40" s="39">
        <v>2</v>
      </c>
      <c r="L40" s="39">
        <v>0</v>
      </c>
      <c r="M40" s="40">
        <f t="shared" si="2"/>
        <v>0.33333333333333337</v>
      </c>
    </row>
    <row r="41" spans="1:13" x14ac:dyDescent="0.3">
      <c r="A41" s="32" t="s">
        <v>351</v>
      </c>
      <c r="B41" s="39">
        <v>14</v>
      </c>
      <c r="C41" s="39">
        <v>5</v>
      </c>
      <c r="D41" s="39">
        <v>0</v>
      </c>
      <c r="E41" s="40">
        <f t="shared" si="0"/>
        <v>0.35714285714285715</v>
      </c>
      <c r="F41" s="39">
        <v>13</v>
      </c>
      <c r="G41" s="39">
        <v>5</v>
      </c>
      <c r="H41" s="39">
        <v>0</v>
      </c>
      <c r="I41" s="40">
        <f t="shared" si="1"/>
        <v>0.38461538461538464</v>
      </c>
      <c r="J41" s="39">
        <v>3</v>
      </c>
      <c r="K41" s="39">
        <v>3</v>
      </c>
      <c r="L41" s="39">
        <v>0</v>
      </c>
      <c r="M41" s="40">
        <f t="shared" si="2"/>
        <v>0</v>
      </c>
    </row>
    <row r="42" spans="1:13" x14ac:dyDescent="0.3">
      <c r="A42" s="32" t="s">
        <v>352</v>
      </c>
      <c r="B42" s="39">
        <v>18</v>
      </c>
      <c r="C42" s="39">
        <v>4</v>
      </c>
      <c r="D42" s="39">
        <v>0</v>
      </c>
      <c r="E42" s="40">
        <f t="shared" si="0"/>
        <v>0.22222222222222221</v>
      </c>
      <c r="F42" s="39">
        <v>14</v>
      </c>
      <c r="G42" s="39">
        <v>3</v>
      </c>
      <c r="H42" s="39">
        <v>0</v>
      </c>
      <c r="I42" s="40">
        <f t="shared" si="1"/>
        <v>0.21428571428571427</v>
      </c>
      <c r="J42" s="39">
        <v>3</v>
      </c>
      <c r="K42" s="39">
        <v>3</v>
      </c>
      <c r="L42" s="39">
        <v>0</v>
      </c>
      <c r="M42" s="40">
        <f t="shared" si="2"/>
        <v>0</v>
      </c>
    </row>
    <row r="43" spans="1:13" x14ac:dyDescent="0.3">
      <c r="A43" s="32" t="s">
        <v>353</v>
      </c>
      <c r="B43" s="39">
        <v>16</v>
      </c>
      <c r="C43" s="39">
        <v>3</v>
      </c>
      <c r="D43" s="39">
        <v>0</v>
      </c>
      <c r="E43" s="40">
        <f t="shared" si="0"/>
        <v>0.1875</v>
      </c>
      <c r="F43" s="39">
        <v>3</v>
      </c>
      <c r="G43" s="39">
        <v>0</v>
      </c>
      <c r="H43" s="39">
        <v>0</v>
      </c>
      <c r="I43" s="40">
        <f t="shared" si="1"/>
        <v>0</v>
      </c>
      <c r="J43" s="39">
        <v>0</v>
      </c>
      <c r="K43" s="39">
        <v>0</v>
      </c>
      <c r="L43" s="39">
        <v>0</v>
      </c>
      <c r="M43" s="40" t="str">
        <f t="shared" si="2"/>
        <v>-</v>
      </c>
    </row>
    <row r="44" spans="1:13" x14ac:dyDescent="0.3">
      <c r="A44" s="32" t="s">
        <v>354</v>
      </c>
      <c r="B44" s="39">
        <v>7</v>
      </c>
      <c r="C44" s="39">
        <v>3</v>
      </c>
      <c r="D44" s="39">
        <v>0</v>
      </c>
      <c r="E44" s="40">
        <f t="shared" si="0"/>
        <v>0.42857142857142855</v>
      </c>
      <c r="F44" s="39">
        <v>5</v>
      </c>
      <c r="G44" s="39">
        <v>1</v>
      </c>
      <c r="H44" s="39">
        <v>0</v>
      </c>
      <c r="I44" s="40">
        <f t="shared" si="1"/>
        <v>0.2</v>
      </c>
      <c r="J44" s="39">
        <v>4</v>
      </c>
      <c r="K44" s="39">
        <v>2</v>
      </c>
      <c r="L44" s="39">
        <v>0</v>
      </c>
      <c r="M44" s="40">
        <f t="shared" si="2"/>
        <v>0.5</v>
      </c>
    </row>
    <row r="45" spans="1:13" x14ac:dyDescent="0.3">
      <c r="A45" s="32" t="s">
        <v>355</v>
      </c>
      <c r="B45" s="39">
        <v>22</v>
      </c>
      <c r="C45" s="39">
        <v>5</v>
      </c>
      <c r="D45" s="39">
        <v>0</v>
      </c>
      <c r="E45" s="40">
        <f t="shared" si="0"/>
        <v>0.22727272727272727</v>
      </c>
      <c r="F45" s="39">
        <v>7</v>
      </c>
      <c r="G45" s="39">
        <v>3</v>
      </c>
      <c r="H45" s="39">
        <v>0</v>
      </c>
      <c r="I45" s="40">
        <f t="shared" si="1"/>
        <v>0.42857142857142855</v>
      </c>
      <c r="J45" s="39">
        <v>12</v>
      </c>
      <c r="K45" s="39">
        <v>8</v>
      </c>
      <c r="L45" s="39">
        <v>0</v>
      </c>
      <c r="M45" s="40">
        <f t="shared" si="2"/>
        <v>0.33333333333333337</v>
      </c>
    </row>
    <row r="46" spans="1:13" x14ac:dyDescent="0.3">
      <c r="A46" s="32" t="s">
        <v>356</v>
      </c>
      <c r="B46" s="39">
        <v>48</v>
      </c>
      <c r="C46" s="39">
        <v>20</v>
      </c>
      <c r="D46" s="39">
        <v>0</v>
      </c>
      <c r="E46" s="40">
        <f t="shared" si="0"/>
        <v>0.41666666666666669</v>
      </c>
      <c r="F46" s="39">
        <v>17</v>
      </c>
      <c r="G46" s="39">
        <v>4</v>
      </c>
      <c r="H46" s="39">
        <v>0</v>
      </c>
      <c r="I46" s="40">
        <f t="shared" si="1"/>
        <v>0.23529411764705882</v>
      </c>
      <c r="J46" s="39">
        <v>11</v>
      </c>
      <c r="K46" s="39">
        <v>9</v>
      </c>
      <c r="L46" s="39">
        <v>0</v>
      </c>
      <c r="M46" s="40">
        <f t="shared" si="2"/>
        <v>0.18181818181818177</v>
      </c>
    </row>
    <row r="47" spans="1:13" x14ac:dyDescent="0.3">
      <c r="A47" s="32" t="s">
        <v>357</v>
      </c>
      <c r="B47" s="39">
        <v>22</v>
      </c>
      <c r="C47" s="39">
        <v>5</v>
      </c>
      <c r="D47" s="39">
        <v>1</v>
      </c>
      <c r="E47" s="40">
        <f t="shared" si="0"/>
        <v>0.22727272727272727</v>
      </c>
      <c r="F47" s="39">
        <v>6</v>
      </c>
      <c r="G47" s="39">
        <v>1</v>
      </c>
      <c r="H47" s="39">
        <v>0</v>
      </c>
      <c r="I47" s="40">
        <f t="shared" si="1"/>
        <v>0.16666666666666666</v>
      </c>
      <c r="J47" s="39">
        <v>4</v>
      </c>
      <c r="K47" s="39">
        <v>2</v>
      </c>
      <c r="L47" s="39">
        <v>0</v>
      </c>
      <c r="M47" s="40">
        <f t="shared" si="2"/>
        <v>0.5</v>
      </c>
    </row>
    <row r="48" spans="1:13" x14ac:dyDescent="0.3">
      <c r="A48" s="32" t="s">
        <v>358</v>
      </c>
      <c r="B48" s="39">
        <v>7</v>
      </c>
      <c r="C48" s="39">
        <v>2</v>
      </c>
      <c r="D48" s="39">
        <v>0</v>
      </c>
      <c r="E48" s="40">
        <f t="shared" si="0"/>
        <v>0.2857142857142857</v>
      </c>
      <c r="F48" s="39">
        <v>4</v>
      </c>
      <c r="G48" s="39">
        <v>1</v>
      </c>
      <c r="H48" s="39">
        <v>0</v>
      </c>
      <c r="I48" s="40">
        <f t="shared" si="1"/>
        <v>0.25</v>
      </c>
      <c r="J48" s="39">
        <v>1</v>
      </c>
      <c r="K48" s="39">
        <v>1</v>
      </c>
      <c r="L48" s="39">
        <v>0</v>
      </c>
      <c r="M48" s="40">
        <f t="shared" si="2"/>
        <v>0</v>
      </c>
    </row>
    <row r="49" spans="1:13" x14ac:dyDescent="0.3">
      <c r="A49" s="32" t="s">
        <v>359</v>
      </c>
      <c r="B49" s="39">
        <v>10</v>
      </c>
      <c r="C49" s="39">
        <v>1</v>
      </c>
      <c r="D49" s="39">
        <v>0</v>
      </c>
      <c r="E49" s="40">
        <f t="shared" si="0"/>
        <v>0.1</v>
      </c>
      <c r="F49" s="39">
        <v>6</v>
      </c>
      <c r="G49" s="39">
        <v>2</v>
      </c>
      <c r="H49" s="39">
        <v>1</v>
      </c>
      <c r="I49" s="40">
        <f t="shared" si="1"/>
        <v>0.33333333333333331</v>
      </c>
      <c r="J49" s="39">
        <v>0</v>
      </c>
      <c r="K49" s="39">
        <v>0</v>
      </c>
      <c r="L49" s="39">
        <v>0</v>
      </c>
      <c r="M49" s="40" t="str">
        <f t="shared" si="2"/>
        <v>-</v>
      </c>
    </row>
    <row r="50" spans="1:13" x14ac:dyDescent="0.3">
      <c r="A50" s="32" t="s">
        <v>360</v>
      </c>
      <c r="B50" s="39">
        <v>14</v>
      </c>
      <c r="C50" s="39">
        <v>3</v>
      </c>
      <c r="D50" s="39">
        <v>0</v>
      </c>
      <c r="E50" s="40">
        <f t="shared" si="0"/>
        <v>0.21428571428571427</v>
      </c>
      <c r="F50" s="39">
        <v>9</v>
      </c>
      <c r="G50" s="39">
        <v>1</v>
      </c>
      <c r="H50" s="39">
        <v>0</v>
      </c>
      <c r="I50" s="40">
        <f t="shared" si="1"/>
        <v>0.1111111111111111</v>
      </c>
      <c r="J50" s="39">
        <v>3</v>
      </c>
      <c r="K50" s="39">
        <v>2</v>
      </c>
      <c r="L50" s="39">
        <v>0</v>
      </c>
      <c r="M50" s="40">
        <f t="shared" si="2"/>
        <v>0.33333333333333337</v>
      </c>
    </row>
    <row r="51" spans="1:13" x14ac:dyDescent="0.3">
      <c r="A51" s="32" t="s">
        <v>361</v>
      </c>
      <c r="B51" s="39">
        <v>19</v>
      </c>
      <c r="C51" s="39">
        <v>9</v>
      </c>
      <c r="D51" s="39">
        <v>0</v>
      </c>
      <c r="E51" s="40">
        <f t="shared" si="0"/>
        <v>0.47368421052631576</v>
      </c>
      <c r="F51" s="39">
        <v>4</v>
      </c>
      <c r="G51" s="39">
        <v>2</v>
      </c>
      <c r="H51" s="39">
        <v>0</v>
      </c>
      <c r="I51" s="40">
        <f t="shared" si="1"/>
        <v>0.5</v>
      </c>
      <c r="J51" s="39">
        <v>4</v>
      </c>
      <c r="K51" s="39">
        <v>4</v>
      </c>
      <c r="L51" s="39">
        <v>0</v>
      </c>
      <c r="M51" s="40">
        <f t="shared" si="2"/>
        <v>0</v>
      </c>
    </row>
    <row r="52" spans="1:13" x14ac:dyDescent="0.3">
      <c r="A52" s="32" t="s">
        <v>362</v>
      </c>
      <c r="B52" s="39">
        <v>18</v>
      </c>
      <c r="C52" s="39">
        <v>5</v>
      </c>
      <c r="D52" s="39">
        <v>0</v>
      </c>
      <c r="E52" s="40">
        <f t="shared" si="0"/>
        <v>0.27777777777777779</v>
      </c>
      <c r="F52" s="39">
        <v>9</v>
      </c>
      <c r="G52" s="39">
        <v>1</v>
      </c>
      <c r="H52" s="39">
        <v>0</v>
      </c>
      <c r="I52" s="40">
        <f t="shared" si="1"/>
        <v>0.1111111111111111</v>
      </c>
      <c r="J52" s="39">
        <v>1</v>
      </c>
      <c r="K52" s="39">
        <v>1</v>
      </c>
      <c r="L52" s="39">
        <v>0</v>
      </c>
      <c r="M52" s="40">
        <f t="shared" si="2"/>
        <v>0</v>
      </c>
    </row>
    <row r="53" spans="1:13" x14ac:dyDescent="0.3">
      <c r="A53" s="32" t="s">
        <v>363</v>
      </c>
      <c r="B53" s="39">
        <v>22</v>
      </c>
      <c r="C53" s="39">
        <v>5</v>
      </c>
      <c r="D53" s="39">
        <v>0</v>
      </c>
      <c r="E53" s="40">
        <f t="shared" si="0"/>
        <v>0.22727272727272727</v>
      </c>
      <c r="F53" s="39">
        <v>19</v>
      </c>
      <c r="G53" s="39">
        <v>5</v>
      </c>
      <c r="H53" s="39">
        <v>0</v>
      </c>
      <c r="I53" s="40">
        <f t="shared" si="1"/>
        <v>0.26315789473684209</v>
      </c>
      <c r="J53" s="39">
        <v>1</v>
      </c>
      <c r="K53" s="39">
        <v>1</v>
      </c>
      <c r="L53" s="39">
        <v>0</v>
      </c>
      <c r="M53" s="40">
        <f t="shared" si="2"/>
        <v>0</v>
      </c>
    </row>
    <row r="54" spans="1:13" x14ac:dyDescent="0.3">
      <c r="A54" s="32" t="s">
        <v>364</v>
      </c>
      <c r="B54" s="39">
        <v>19</v>
      </c>
      <c r="C54" s="39">
        <v>4</v>
      </c>
      <c r="D54" s="39">
        <v>1</v>
      </c>
      <c r="E54" s="40">
        <f t="shared" si="0"/>
        <v>0.21052631578947367</v>
      </c>
      <c r="F54" s="39">
        <v>10</v>
      </c>
      <c r="G54" s="39">
        <v>0</v>
      </c>
      <c r="H54" s="39">
        <v>0</v>
      </c>
      <c r="I54" s="40">
        <f t="shared" si="1"/>
        <v>0</v>
      </c>
      <c r="J54" s="39">
        <v>14</v>
      </c>
      <c r="K54" s="39">
        <v>12</v>
      </c>
      <c r="L54" s="39">
        <v>0</v>
      </c>
      <c r="M54" s="40">
        <f t="shared" si="2"/>
        <v>0.1428571428571429</v>
      </c>
    </row>
    <row r="55" spans="1:13" x14ac:dyDescent="0.3">
      <c r="A55" s="32" t="s">
        <v>365</v>
      </c>
      <c r="B55" s="39">
        <v>11</v>
      </c>
      <c r="C55" s="39">
        <v>6</v>
      </c>
      <c r="D55" s="39">
        <v>0</v>
      </c>
      <c r="E55" s="40">
        <f t="shared" si="0"/>
        <v>0.54545454545454541</v>
      </c>
      <c r="F55" s="39">
        <v>10</v>
      </c>
      <c r="G55" s="39">
        <v>3</v>
      </c>
      <c r="H55" s="39">
        <v>0</v>
      </c>
      <c r="I55" s="40">
        <f t="shared" si="1"/>
        <v>0.3</v>
      </c>
      <c r="J55" s="39">
        <v>3</v>
      </c>
      <c r="K55" s="39">
        <v>1</v>
      </c>
      <c r="L55" s="39">
        <v>0</v>
      </c>
      <c r="M55" s="40">
        <f t="shared" si="2"/>
        <v>0.66666666666666674</v>
      </c>
    </row>
    <row r="56" spans="1:13" x14ac:dyDescent="0.3">
      <c r="A56" s="32" t="s">
        <v>366</v>
      </c>
      <c r="B56" s="39">
        <v>14</v>
      </c>
      <c r="C56" s="39">
        <v>2</v>
      </c>
      <c r="D56" s="39">
        <v>0</v>
      </c>
      <c r="E56" s="40">
        <f t="shared" si="0"/>
        <v>0.14285714285714285</v>
      </c>
      <c r="F56" s="39">
        <v>3</v>
      </c>
      <c r="G56" s="39">
        <v>0</v>
      </c>
      <c r="H56" s="39">
        <v>0</v>
      </c>
      <c r="I56" s="40">
        <f t="shared" si="1"/>
        <v>0</v>
      </c>
      <c r="J56" s="39">
        <v>2</v>
      </c>
      <c r="K56" s="39">
        <v>2</v>
      </c>
      <c r="L56" s="39">
        <v>0</v>
      </c>
      <c r="M56" s="40">
        <f t="shared" si="2"/>
        <v>0</v>
      </c>
    </row>
    <row r="57" spans="1:13" x14ac:dyDescent="0.3">
      <c r="A57" s="32" t="s">
        <v>367</v>
      </c>
      <c r="B57" s="39">
        <v>30</v>
      </c>
      <c r="C57" s="39">
        <v>7</v>
      </c>
      <c r="D57" s="39">
        <v>0</v>
      </c>
      <c r="E57" s="40">
        <f t="shared" si="0"/>
        <v>0.23333333333333334</v>
      </c>
      <c r="F57" s="39">
        <v>12</v>
      </c>
      <c r="G57" s="39">
        <v>3</v>
      </c>
      <c r="H57" s="39">
        <v>0</v>
      </c>
      <c r="I57" s="40">
        <f t="shared" si="1"/>
        <v>0.25</v>
      </c>
      <c r="J57" s="39">
        <v>0</v>
      </c>
      <c r="K57" s="39">
        <v>0</v>
      </c>
      <c r="L57" s="39">
        <v>0</v>
      </c>
      <c r="M57" s="40" t="str">
        <f t="shared" si="2"/>
        <v>-</v>
      </c>
    </row>
    <row r="58" spans="1:13" x14ac:dyDescent="0.3">
      <c r="A58" s="32" t="s">
        <v>368</v>
      </c>
      <c r="B58" s="39">
        <v>8</v>
      </c>
      <c r="C58" s="39">
        <v>2</v>
      </c>
      <c r="D58" s="39">
        <v>0</v>
      </c>
      <c r="E58" s="40">
        <f t="shared" si="0"/>
        <v>0.25</v>
      </c>
      <c r="F58" s="39">
        <v>10</v>
      </c>
      <c r="G58" s="39">
        <v>3</v>
      </c>
      <c r="H58" s="39">
        <v>0</v>
      </c>
      <c r="I58" s="40">
        <f t="shared" si="1"/>
        <v>0.3</v>
      </c>
      <c r="J58" s="39">
        <v>1</v>
      </c>
      <c r="K58" s="39">
        <v>1</v>
      </c>
      <c r="L58" s="39">
        <v>0</v>
      </c>
      <c r="M58" s="40">
        <f t="shared" si="2"/>
        <v>0</v>
      </c>
    </row>
  </sheetData>
  <pageMargins left="0.7" right="0.7" top="0.75" bottom="0.75" header="0.3" footer="0.3"/>
  <pageSetup paperSize="9" scale="55" orientation="landscape"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E5E43-D229-43CF-AF63-57845B9DDD35}">
  <sheetPr>
    <pageSetUpPr fitToPage="1"/>
  </sheetPr>
  <dimension ref="A1:M87"/>
  <sheetViews>
    <sheetView showGridLines="0" zoomScale="82" zoomScaleNormal="80" workbookViewId="0">
      <selection activeCell="A2" sqref="A2"/>
    </sheetView>
  </sheetViews>
  <sheetFormatPr defaultColWidth="8.78515625" defaultRowHeight="13" x14ac:dyDescent="0.3"/>
  <cols>
    <col min="1" max="1" width="20.640625" style="4" customWidth="1"/>
    <col min="2" max="13" width="11.5" style="4" customWidth="1"/>
    <col min="14" max="16384" width="8.78515625" style="4"/>
  </cols>
  <sheetData>
    <row r="1" spans="1:13" ht="15.5" x14ac:dyDescent="0.3">
      <c r="A1" s="1" t="s">
        <v>587</v>
      </c>
      <c r="B1" s="2" t="s">
        <v>605</v>
      </c>
      <c r="C1" s="3"/>
      <c r="D1" s="3"/>
      <c r="E1" s="3"/>
      <c r="F1" s="3"/>
      <c r="G1" s="3"/>
      <c r="H1" s="3"/>
      <c r="I1" s="3"/>
      <c r="J1" s="3"/>
      <c r="K1" s="3"/>
      <c r="L1" s="3"/>
      <c r="M1" s="3"/>
    </row>
    <row r="2" spans="1:13" ht="14.5" x14ac:dyDescent="0.3">
      <c r="A2" s="5" t="s">
        <v>28</v>
      </c>
      <c r="B2" s="6" t="s">
        <v>678</v>
      </c>
    </row>
    <row r="3" spans="1:13" x14ac:dyDescent="0.3">
      <c r="A3" s="5"/>
      <c r="B3" s="6"/>
    </row>
    <row r="4" spans="1:13" x14ac:dyDescent="0.3">
      <c r="A4" s="4" t="s">
        <v>82</v>
      </c>
    </row>
    <row r="6" spans="1:13" x14ac:dyDescent="0.3">
      <c r="A6" s="88" t="s">
        <v>729</v>
      </c>
    </row>
    <row r="8" spans="1:13" x14ac:dyDescent="0.3">
      <c r="A8" s="4" t="s">
        <v>51</v>
      </c>
      <c r="C8" s="9" t="s">
        <v>52</v>
      </c>
    </row>
    <row r="9" spans="1:13" x14ac:dyDescent="0.3">
      <c r="A9" s="4" t="s">
        <v>84</v>
      </c>
    </row>
    <row r="10" spans="1:13" x14ac:dyDescent="0.3">
      <c r="A10" s="4" t="s">
        <v>85</v>
      </c>
    </row>
    <row r="12" spans="1:13" x14ac:dyDescent="0.3">
      <c r="A12" s="4" t="s">
        <v>583</v>
      </c>
    </row>
    <row r="14" spans="1:13" x14ac:dyDescent="0.3">
      <c r="A14" s="4" t="s">
        <v>584</v>
      </c>
      <c r="B14" s="4" t="s">
        <v>100</v>
      </c>
    </row>
    <row r="15" spans="1:13" x14ac:dyDescent="0.3">
      <c r="A15" s="4" t="s">
        <v>585</v>
      </c>
      <c r="B15" s="4" t="s">
        <v>296</v>
      </c>
    </row>
    <row r="16" spans="1:13" x14ac:dyDescent="0.3">
      <c r="A16" s="4" t="s">
        <v>586</v>
      </c>
      <c r="B16" s="4" t="s">
        <v>332</v>
      </c>
    </row>
    <row r="17" spans="1:13" x14ac:dyDescent="0.3">
      <c r="A17" s="4" t="s">
        <v>587</v>
      </c>
      <c r="B17" s="4" t="s">
        <v>369</v>
      </c>
    </row>
    <row r="18" spans="1:13" x14ac:dyDescent="0.3">
      <c r="A18" s="4" t="s">
        <v>588</v>
      </c>
      <c r="B18" s="4" t="s">
        <v>424</v>
      </c>
    </row>
    <row r="19" spans="1:13" x14ac:dyDescent="0.3">
      <c r="A19" s="4" t="s">
        <v>589</v>
      </c>
      <c r="B19" s="4" t="s">
        <v>435</v>
      </c>
    </row>
    <row r="20" spans="1:13" x14ac:dyDescent="0.3">
      <c r="A20" s="5"/>
      <c r="B20" s="6"/>
    </row>
    <row r="21" spans="1:13" x14ac:dyDescent="0.3">
      <c r="A21" s="4" t="s">
        <v>26</v>
      </c>
      <c r="B21" s="10">
        <v>45383</v>
      </c>
    </row>
    <row r="22" spans="1:13" x14ac:dyDescent="0.3">
      <c r="A22" s="4" t="s">
        <v>27</v>
      </c>
      <c r="B22" s="10">
        <v>45748</v>
      </c>
    </row>
    <row r="24" spans="1:13" ht="77.5" customHeight="1" x14ac:dyDescent="0.3">
      <c r="A24" s="69" t="s">
        <v>604</v>
      </c>
      <c r="B24" s="7" t="s">
        <v>579</v>
      </c>
      <c r="C24" s="7" t="s">
        <v>590</v>
      </c>
      <c r="D24" s="7" t="s">
        <v>591</v>
      </c>
      <c r="E24" s="7" t="s">
        <v>580</v>
      </c>
      <c r="F24" s="7" t="s">
        <v>581</v>
      </c>
      <c r="G24" s="7" t="s">
        <v>592</v>
      </c>
      <c r="H24" s="7" t="s">
        <v>593</v>
      </c>
      <c r="I24" s="7" t="s">
        <v>582</v>
      </c>
      <c r="J24" s="7" t="s">
        <v>594</v>
      </c>
      <c r="K24" s="7" t="s">
        <v>595</v>
      </c>
      <c r="L24" s="7" t="s">
        <v>596</v>
      </c>
      <c r="M24" s="7" t="s">
        <v>597</v>
      </c>
    </row>
    <row r="25" spans="1:13" x14ac:dyDescent="0.3">
      <c r="A25" s="32" t="s">
        <v>370</v>
      </c>
      <c r="B25" s="39">
        <v>31</v>
      </c>
      <c r="C25" s="39">
        <v>7</v>
      </c>
      <c r="D25" s="39">
        <v>0</v>
      </c>
      <c r="E25" s="40">
        <f t="shared" ref="E25:E87" si="0">IF(B25=0,"-",C25/B25*100%)</f>
        <v>0.22580645161290322</v>
      </c>
      <c r="F25" s="39">
        <v>9</v>
      </c>
      <c r="G25" s="39">
        <v>2</v>
      </c>
      <c r="H25" s="39">
        <v>0</v>
      </c>
      <c r="I25" s="40">
        <f t="shared" ref="I25:I87" si="1">IF(F25=0,"-",G25/F25*100%)</f>
        <v>0.22222222222222221</v>
      </c>
      <c r="J25" s="39">
        <v>2</v>
      </c>
      <c r="K25" s="39">
        <v>2</v>
      </c>
      <c r="L25" s="39">
        <v>0</v>
      </c>
      <c r="M25" s="40">
        <f t="shared" ref="M25:M87" si="2">IF(J25=0,"-",(1-K25/J25)*100%)</f>
        <v>0</v>
      </c>
    </row>
    <row r="26" spans="1:13" x14ac:dyDescent="0.3">
      <c r="A26" s="32" t="s">
        <v>371</v>
      </c>
      <c r="B26" s="39">
        <v>54</v>
      </c>
      <c r="C26" s="39">
        <v>18</v>
      </c>
      <c r="D26" s="39">
        <v>1</v>
      </c>
      <c r="E26" s="40">
        <f t="shared" si="0"/>
        <v>0.33333333333333331</v>
      </c>
      <c r="F26" s="39">
        <v>25</v>
      </c>
      <c r="G26" s="39">
        <v>12</v>
      </c>
      <c r="H26" s="39">
        <v>1</v>
      </c>
      <c r="I26" s="40">
        <f t="shared" si="1"/>
        <v>0.48</v>
      </c>
      <c r="J26" s="39">
        <v>4</v>
      </c>
      <c r="K26" s="39">
        <v>2</v>
      </c>
      <c r="L26" s="39">
        <v>0</v>
      </c>
      <c r="M26" s="40">
        <f t="shared" si="2"/>
        <v>0.5</v>
      </c>
    </row>
    <row r="27" spans="1:13" x14ac:dyDescent="0.3">
      <c r="A27" s="32" t="s">
        <v>372</v>
      </c>
      <c r="B27" s="39">
        <v>11</v>
      </c>
      <c r="C27" s="39">
        <v>2</v>
      </c>
      <c r="D27" s="39">
        <v>0</v>
      </c>
      <c r="E27" s="40">
        <f t="shared" si="0"/>
        <v>0.18181818181818182</v>
      </c>
      <c r="F27" s="39">
        <v>6</v>
      </c>
      <c r="G27" s="39">
        <v>1</v>
      </c>
      <c r="H27" s="39">
        <v>0</v>
      </c>
      <c r="I27" s="40">
        <f t="shared" si="1"/>
        <v>0.16666666666666666</v>
      </c>
      <c r="J27" s="39">
        <v>1</v>
      </c>
      <c r="K27" s="39">
        <v>1</v>
      </c>
      <c r="L27" s="39">
        <v>0</v>
      </c>
      <c r="M27" s="40">
        <f t="shared" si="2"/>
        <v>0</v>
      </c>
    </row>
    <row r="28" spans="1:13" x14ac:dyDescent="0.3">
      <c r="A28" s="32" t="s">
        <v>373</v>
      </c>
      <c r="B28" s="39">
        <v>11</v>
      </c>
      <c r="C28" s="39">
        <v>7</v>
      </c>
      <c r="D28" s="39">
        <v>0</v>
      </c>
      <c r="E28" s="40">
        <f t="shared" si="0"/>
        <v>0.63636363636363635</v>
      </c>
      <c r="F28" s="39">
        <v>7</v>
      </c>
      <c r="G28" s="39">
        <v>0</v>
      </c>
      <c r="H28" s="39">
        <v>0</v>
      </c>
      <c r="I28" s="40">
        <f t="shared" si="1"/>
        <v>0</v>
      </c>
      <c r="J28" s="39">
        <v>3</v>
      </c>
      <c r="K28" s="39">
        <v>2</v>
      </c>
      <c r="L28" s="39">
        <v>1</v>
      </c>
      <c r="M28" s="40">
        <f t="shared" si="2"/>
        <v>0.33333333333333337</v>
      </c>
    </row>
    <row r="29" spans="1:13" x14ac:dyDescent="0.3">
      <c r="A29" s="32" t="s">
        <v>374</v>
      </c>
      <c r="B29" s="39">
        <v>18</v>
      </c>
      <c r="C29" s="39">
        <v>5</v>
      </c>
      <c r="D29" s="39">
        <v>0</v>
      </c>
      <c r="E29" s="40">
        <f t="shared" si="0"/>
        <v>0.27777777777777779</v>
      </c>
      <c r="F29" s="39">
        <v>10</v>
      </c>
      <c r="G29" s="39">
        <v>5</v>
      </c>
      <c r="H29" s="39">
        <v>0</v>
      </c>
      <c r="I29" s="40">
        <f t="shared" si="1"/>
        <v>0.5</v>
      </c>
      <c r="J29" s="39">
        <v>1</v>
      </c>
      <c r="K29" s="39">
        <v>1</v>
      </c>
      <c r="L29" s="39">
        <v>0</v>
      </c>
      <c r="M29" s="40">
        <f t="shared" si="2"/>
        <v>0</v>
      </c>
    </row>
    <row r="30" spans="1:13" x14ac:dyDescent="0.3">
      <c r="A30" s="32" t="s">
        <v>375</v>
      </c>
      <c r="B30" s="39">
        <v>62</v>
      </c>
      <c r="C30" s="39">
        <v>19</v>
      </c>
      <c r="D30" s="39">
        <v>0</v>
      </c>
      <c r="E30" s="40">
        <f t="shared" si="0"/>
        <v>0.30645161290322581</v>
      </c>
      <c r="F30" s="39">
        <v>17</v>
      </c>
      <c r="G30" s="39">
        <v>2</v>
      </c>
      <c r="H30" s="39">
        <v>1</v>
      </c>
      <c r="I30" s="40">
        <f t="shared" si="1"/>
        <v>0.11764705882352941</v>
      </c>
      <c r="J30" s="39">
        <v>11</v>
      </c>
      <c r="K30" s="39">
        <v>8</v>
      </c>
      <c r="L30" s="39">
        <v>0</v>
      </c>
      <c r="M30" s="40">
        <f t="shared" si="2"/>
        <v>0.27272727272727271</v>
      </c>
    </row>
    <row r="31" spans="1:13" x14ac:dyDescent="0.3">
      <c r="A31" s="32" t="s">
        <v>376</v>
      </c>
      <c r="B31" s="39">
        <v>79</v>
      </c>
      <c r="C31" s="39">
        <v>25</v>
      </c>
      <c r="D31" s="39">
        <v>0</v>
      </c>
      <c r="E31" s="40">
        <f t="shared" si="0"/>
        <v>0.31645569620253167</v>
      </c>
      <c r="F31" s="39">
        <v>16</v>
      </c>
      <c r="G31" s="39">
        <v>7</v>
      </c>
      <c r="H31" s="39">
        <v>0</v>
      </c>
      <c r="I31" s="40">
        <f t="shared" si="1"/>
        <v>0.4375</v>
      </c>
      <c r="J31" s="39">
        <v>16</v>
      </c>
      <c r="K31" s="39">
        <v>9</v>
      </c>
      <c r="L31" s="39">
        <v>0</v>
      </c>
      <c r="M31" s="40">
        <f t="shared" si="2"/>
        <v>0.4375</v>
      </c>
    </row>
    <row r="32" spans="1:13" x14ac:dyDescent="0.3">
      <c r="A32" s="32" t="s">
        <v>377</v>
      </c>
      <c r="B32" s="39">
        <v>78</v>
      </c>
      <c r="C32" s="39">
        <v>15</v>
      </c>
      <c r="D32" s="39">
        <v>0</v>
      </c>
      <c r="E32" s="40">
        <f t="shared" si="0"/>
        <v>0.19230769230769232</v>
      </c>
      <c r="F32" s="39">
        <v>25</v>
      </c>
      <c r="G32" s="39">
        <v>10</v>
      </c>
      <c r="H32" s="39">
        <v>1</v>
      </c>
      <c r="I32" s="40">
        <f t="shared" si="1"/>
        <v>0.4</v>
      </c>
      <c r="J32" s="39">
        <v>13</v>
      </c>
      <c r="K32" s="39">
        <v>8</v>
      </c>
      <c r="L32" s="39">
        <v>0</v>
      </c>
      <c r="M32" s="40">
        <f t="shared" si="2"/>
        <v>0.38461538461538458</v>
      </c>
    </row>
    <row r="33" spans="1:13" x14ac:dyDescent="0.3">
      <c r="A33" s="32" t="s">
        <v>378</v>
      </c>
      <c r="B33" s="39">
        <v>75</v>
      </c>
      <c r="C33" s="39">
        <v>25</v>
      </c>
      <c r="D33" s="39">
        <v>0</v>
      </c>
      <c r="E33" s="40">
        <f t="shared" si="0"/>
        <v>0.33333333333333331</v>
      </c>
      <c r="F33" s="39">
        <v>44</v>
      </c>
      <c r="G33" s="39">
        <v>16</v>
      </c>
      <c r="H33" s="39">
        <v>0</v>
      </c>
      <c r="I33" s="40">
        <f t="shared" si="1"/>
        <v>0.36363636363636365</v>
      </c>
      <c r="J33" s="39">
        <v>5</v>
      </c>
      <c r="K33" s="39">
        <v>5</v>
      </c>
      <c r="L33" s="39">
        <v>0</v>
      </c>
      <c r="M33" s="40">
        <f t="shared" si="2"/>
        <v>0</v>
      </c>
    </row>
    <row r="34" spans="1:13" x14ac:dyDescent="0.3">
      <c r="A34" s="32" t="s">
        <v>379</v>
      </c>
      <c r="B34" s="39">
        <v>44</v>
      </c>
      <c r="C34" s="39">
        <v>13</v>
      </c>
      <c r="D34" s="39">
        <v>1</v>
      </c>
      <c r="E34" s="40">
        <f t="shared" si="0"/>
        <v>0.29545454545454547</v>
      </c>
      <c r="F34" s="39">
        <v>27</v>
      </c>
      <c r="G34" s="39">
        <v>11</v>
      </c>
      <c r="H34" s="39">
        <v>1</v>
      </c>
      <c r="I34" s="40">
        <f t="shared" si="1"/>
        <v>0.40740740740740738</v>
      </c>
      <c r="J34" s="39">
        <v>9</v>
      </c>
      <c r="K34" s="39">
        <v>7</v>
      </c>
      <c r="L34" s="39">
        <v>0</v>
      </c>
      <c r="M34" s="40">
        <f t="shared" si="2"/>
        <v>0.22222222222222221</v>
      </c>
    </row>
    <row r="35" spans="1:13" x14ac:dyDescent="0.3">
      <c r="A35" s="32" t="s">
        <v>380</v>
      </c>
      <c r="B35" s="39">
        <v>167</v>
      </c>
      <c r="C35" s="39">
        <v>47</v>
      </c>
      <c r="D35" s="39">
        <v>0</v>
      </c>
      <c r="E35" s="40">
        <f t="shared" si="0"/>
        <v>0.28143712574850299</v>
      </c>
      <c r="F35" s="39">
        <v>13</v>
      </c>
      <c r="G35" s="39">
        <v>4</v>
      </c>
      <c r="H35" s="39">
        <v>0</v>
      </c>
      <c r="I35" s="40">
        <f t="shared" si="1"/>
        <v>0.30769230769230771</v>
      </c>
      <c r="J35" s="39">
        <v>25</v>
      </c>
      <c r="K35" s="39">
        <v>12</v>
      </c>
      <c r="L35" s="39">
        <v>1</v>
      </c>
      <c r="M35" s="40">
        <f t="shared" si="2"/>
        <v>0.52</v>
      </c>
    </row>
    <row r="36" spans="1:13" x14ac:dyDescent="0.3">
      <c r="A36" s="32" t="s">
        <v>381</v>
      </c>
      <c r="B36" s="39">
        <v>39</v>
      </c>
      <c r="C36" s="39">
        <v>13</v>
      </c>
      <c r="D36" s="39">
        <v>0</v>
      </c>
      <c r="E36" s="40">
        <f t="shared" si="0"/>
        <v>0.33333333333333331</v>
      </c>
      <c r="F36" s="39">
        <v>7</v>
      </c>
      <c r="G36" s="39">
        <v>1</v>
      </c>
      <c r="H36" s="39">
        <v>0</v>
      </c>
      <c r="I36" s="40">
        <f t="shared" si="1"/>
        <v>0.14285714285714285</v>
      </c>
      <c r="J36" s="39">
        <v>4</v>
      </c>
      <c r="K36" s="39">
        <v>4</v>
      </c>
      <c r="L36" s="39">
        <v>0</v>
      </c>
      <c r="M36" s="40">
        <f t="shared" si="2"/>
        <v>0</v>
      </c>
    </row>
    <row r="37" spans="1:13" x14ac:dyDescent="0.3">
      <c r="A37" s="32" t="s">
        <v>724</v>
      </c>
      <c r="B37" s="39">
        <v>0</v>
      </c>
      <c r="C37" s="39">
        <v>0</v>
      </c>
      <c r="D37" s="39">
        <v>0</v>
      </c>
      <c r="E37" s="40" t="str">
        <f>IF(B37=0,"-",C37/B37*100%)</f>
        <v>-</v>
      </c>
      <c r="F37" s="39">
        <v>1</v>
      </c>
      <c r="G37" s="39">
        <v>1</v>
      </c>
      <c r="H37" s="39">
        <v>0</v>
      </c>
      <c r="I37" s="40">
        <f>IF(F37=0,"-",G37/F37*100%)</f>
        <v>1</v>
      </c>
      <c r="J37" s="39">
        <v>0</v>
      </c>
      <c r="K37" s="39">
        <v>0</v>
      </c>
      <c r="L37" s="39">
        <v>0</v>
      </c>
      <c r="M37" s="40" t="str">
        <f>IF(J37=0,"-",(1-K37/J37)*100%)</f>
        <v>-</v>
      </c>
    </row>
    <row r="38" spans="1:13" x14ac:dyDescent="0.3">
      <c r="A38" s="32" t="s">
        <v>382</v>
      </c>
      <c r="B38" s="39">
        <v>2</v>
      </c>
      <c r="C38" s="39">
        <v>0</v>
      </c>
      <c r="D38" s="39">
        <v>0</v>
      </c>
      <c r="E38" s="40">
        <f t="shared" si="0"/>
        <v>0</v>
      </c>
      <c r="F38" s="39">
        <v>4</v>
      </c>
      <c r="G38" s="39">
        <v>3</v>
      </c>
      <c r="H38" s="39">
        <v>0</v>
      </c>
      <c r="I38" s="40">
        <f t="shared" si="1"/>
        <v>0.75</v>
      </c>
      <c r="J38" s="39">
        <v>2</v>
      </c>
      <c r="K38" s="39">
        <v>1</v>
      </c>
      <c r="L38" s="39">
        <v>0</v>
      </c>
      <c r="M38" s="40">
        <f t="shared" si="2"/>
        <v>0.5</v>
      </c>
    </row>
    <row r="39" spans="1:13" x14ac:dyDescent="0.3">
      <c r="A39" s="32" t="s">
        <v>383</v>
      </c>
      <c r="B39" s="39">
        <v>18</v>
      </c>
      <c r="C39" s="39">
        <v>7</v>
      </c>
      <c r="D39" s="39">
        <v>0</v>
      </c>
      <c r="E39" s="40">
        <f t="shared" si="0"/>
        <v>0.3888888888888889</v>
      </c>
      <c r="F39" s="39">
        <v>9</v>
      </c>
      <c r="G39" s="39">
        <v>3</v>
      </c>
      <c r="H39" s="39">
        <v>0</v>
      </c>
      <c r="I39" s="40">
        <f t="shared" si="1"/>
        <v>0.33333333333333331</v>
      </c>
      <c r="J39" s="39">
        <v>1</v>
      </c>
      <c r="K39" s="39">
        <v>1</v>
      </c>
      <c r="L39" s="39">
        <v>0</v>
      </c>
      <c r="M39" s="40">
        <f t="shared" si="2"/>
        <v>0</v>
      </c>
    </row>
    <row r="40" spans="1:13" x14ac:dyDescent="0.3">
      <c r="A40" s="32" t="s">
        <v>384</v>
      </c>
      <c r="B40" s="39">
        <v>106</v>
      </c>
      <c r="C40" s="39">
        <v>26</v>
      </c>
      <c r="D40" s="39">
        <v>2</v>
      </c>
      <c r="E40" s="40">
        <f t="shared" si="0"/>
        <v>0.24528301886792453</v>
      </c>
      <c r="F40" s="39">
        <v>27</v>
      </c>
      <c r="G40" s="39">
        <v>5</v>
      </c>
      <c r="H40" s="39">
        <v>1</v>
      </c>
      <c r="I40" s="40">
        <f t="shared" si="1"/>
        <v>0.18518518518518517</v>
      </c>
      <c r="J40" s="39">
        <v>11</v>
      </c>
      <c r="K40" s="39">
        <v>7</v>
      </c>
      <c r="L40" s="39">
        <v>0</v>
      </c>
      <c r="M40" s="40">
        <f t="shared" si="2"/>
        <v>0.36363636363636365</v>
      </c>
    </row>
    <row r="41" spans="1:13" x14ac:dyDescent="0.3">
      <c r="A41" s="32" t="s">
        <v>385</v>
      </c>
      <c r="B41" s="39">
        <v>23</v>
      </c>
      <c r="C41" s="39">
        <v>2</v>
      </c>
      <c r="D41" s="39">
        <v>0</v>
      </c>
      <c r="E41" s="40">
        <f t="shared" si="0"/>
        <v>8.6956521739130432E-2</v>
      </c>
      <c r="F41" s="39">
        <v>14</v>
      </c>
      <c r="G41" s="39">
        <v>3</v>
      </c>
      <c r="H41" s="39">
        <v>1</v>
      </c>
      <c r="I41" s="40">
        <f t="shared" si="1"/>
        <v>0.21428571428571427</v>
      </c>
      <c r="J41" s="39">
        <v>10</v>
      </c>
      <c r="K41" s="39">
        <v>6</v>
      </c>
      <c r="L41" s="39">
        <v>2</v>
      </c>
      <c r="M41" s="40">
        <f t="shared" si="2"/>
        <v>0.4</v>
      </c>
    </row>
    <row r="42" spans="1:13" x14ac:dyDescent="0.3">
      <c r="A42" s="32" t="s">
        <v>386</v>
      </c>
      <c r="B42" s="39">
        <v>4</v>
      </c>
      <c r="C42" s="39">
        <v>2</v>
      </c>
      <c r="D42" s="39">
        <v>0</v>
      </c>
      <c r="E42" s="40">
        <f t="shared" si="0"/>
        <v>0.5</v>
      </c>
      <c r="F42" s="39">
        <v>1</v>
      </c>
      <c r="G42" s="39">
        <v>0</v>
      </c>
      <c r="H42" s="39">
        <v>0</v>
      </c>
      <c r="I42" s="40">
        <f t="shared" si="1"/>
        <v>0</v>
      </c>
      <c r="J42" s="39">
        <v>0</v>
      </c>
      <c r="K42" s="39">
        <v>0</v>
      </c>
      <c r="L42" s="39">
        <v>0</v>
      </c>
      <c r="M42" s="40" t="str">
        <f t="shared" si="2"/>
        <v>-</v>
      </c>
    </row>
    <row r="43" spans="1:13" x14ac:dyDescent="0.3">
      <c r="A43" s="32" t="s">
        <v>387</v>
      </c>
      <c r="B43" s="39">
        <v>10</v>
      </c>
      <c r="C43" s="39">
        <v>5</v>
      </c>
      <c r="D43" s="39">
        <v>0</v>
      </c>
      <c r="E43" s="40">
        <f t="shared" si="0"/>
        <v>0.5</v>
      </c>
      <c r="F43" s="39">
        <v>1</v>
      </c>
      <c r="G43" s="39">
        <v>0</v>
      </c>
      <c r="H43" s="39">
        <v>0</v>
      </c>
      <c r="I43" s="40">
        <f t="shared" si="1"/>
        <v>0</v>
      </c>
      <c r="J43" s="39">
        <v>3</v>
      </c>
      <c r="K43" s="39">
        <v>2</v>
      </c>
      <c r="L43" s="39">
        <v>1</v>
      </c>
      <c r="M43" s="40">
        <f t="shared" si="2"/>
        <v>0.33333333333333337</v>
      </c>
    </row>
    <row r="44" spans="1:13" x14ac:dyDescent="0.3">
      <c r="A44" s="32" t="s">
        <v>725</v>
      </c>
      <c r="B44" s="39">
        <v>0</v>
      </c>
      <c r="C44" s="39">
        <v>0</v>
      </c>
      <c r="D44" s="39">
        <v>0</v>
      </c>
      <c r="E44" s="40" t="str">
        <f>IF(B44=0,"-",C44/B44*100%)</f>
        <v>-</v>
      </c>
      <c r="F44" s="39">
        <v>0</v>
      </c>
      <c r="G44" s="39">
        <v>0</v>
      </c>
      <c r="H44" s="39">
        <v>0</v>
      </c>
      <c r="I44" s="40" t="str">
        <f>IF(F44=0,"-",G44/F44*100%)</f>
        <v>-</v>
      </c>
      <c r="J44" s="39">
        <v>0</v>
      </c>
      <c r="K44" s="39">
        <v>0</v>
      </c>
      <c r="L44" s="39">
        <v>0</v>
      </c>
      <c r="M44" s="40" t="str">
        <f>IF(J44=0,"-",(1-K44/J44)*100%)</f>
        <v>-</v>
      </c>
    </row>
    <row r="45" spans="1:13" x14ac:dyDescent="0.3">
      <c r="A45" s="32" t="s">
        <v>388</v>
      </c>
      <c r="B45" s="39">
        <v>42</v>
      </c>
      <c r="C45" s="39">
        <v>8</v>
      </c>
      <c r="D45" s="39">
        <v>0</v>
      </c>
      <c r="E45" s="40">
        <f t="shared" si="0"/>
        <v>0.19047619047619047</v>
      </c>
      <c r="F45" s="39">
        <v>4</v>
      </c>
      <c r="G45" s="39">
        <v>1</v>
      </c>
      <c r="H45" s="39">
        <v>0</v>
      </c>
      <c r="I45" s="40">
        <f t="shared" si="1"/>
        <v>0.25</v>
      </c>
      <c r="J45" s="39">
        <v>5</v>
      </c>
      <c r="K45" s="39">
        <v>2</v>
      </c>
      <c r="L45" s="39">
        <v>0</v>
      </c>
      <c r="M45" s="40">
        <f t="shared" si="2"/>
        <v>0.6</v>
      </c>
    </row>
    <row r="46" spans="1:13" x14ac:dyDescent="0.3">
      <c r="A46" s="32" t="s">
        <v>389</v>
      </c>
      <c r="B46" s="39">
        <v>41</v>
      </c>
      <c r="C46" s="39">
        <v>17</v>
      </c>
      <c r="D46" s="39">
        <v>0</v>
      </c>
      <c r="E46" s="40">
        <f t="shared" si="0"/>
        <v>0.41463414634146339</v>
      </c>
      <c r="F46" s="39">
        <v>10</v>
      </c>
      <c r="G46" s="39">
        <v>6</v>
      </c>
      <c r="H46" s="39">
        <v>0</v>
      </c>
      <c r="I46" s="40">
        <f t="shared" si="1"/>
        <v>0.6</v>
      </c>
      <c r="J46" s="39">
        <v>5</v>
      </c>
      <c r="K46" s="39">
        <v>4</v>
      </c>
      <c r="L46" s="39">
        <v>0</v>
      </c>
      <c r="M46" s="40">
        <f t="shared" si="2"/>
        <v>0.19999999999999996</v>
      </c>
    </row>
    <row r="47" spans="1:13" x14ac:dyDescent="0.3">
      <c r="A47" s="32" t="s">
        <v>390</v>
      </c>
      <c r="B47" s="39">
        <v>8</v>
      </c>
      <c r="C47" s="39">
        <v>1</v>
      </c>
      <c r="D47" s="39">
        <v>0</v>
      </c>
      <c r="E47" s="40">
        <f t="shared" si="0"/>
        <v>0.125</v>
      </c>
      <c r="F47" s="39">
        <v>4</v>
      </c>
      <c r="G47" s="39">
        <v>2</v>
      </c>
      <c r="H47" s="39">
        <v>0</v>
      </c>
      <c r="I47" s="40">
        <f t="shared" si="1"/>
        <v>0.5</v>
      </c>
      <c r="J47" s="39">
        <v>1</v>
      </c>
      <c r="K47" s="39">
        <v>0</v>
      </c>
      <c r="L47" s="39">
        <v>0</v>
      </c>
      <c r="M47" s="40">
        <f t="shared" si="2"/>
        <v>1</v>
      </c>
    </row>
    <row r="48" spans="1:13" x14ac:dyDescent="0.3">
      <c r="A48" s="32" t="s">
        <v>391</v>
      </c>
      <c r="B48" s="39">
        <v>24</v>
      </c>
      <c r="C48" s="39">
        <v>4</v>
      </c>
      <c r="D48" s="39">
        <v>0</v>
      </c>
      <c r="E48" s="40">
        <f t="shared" si="0"/>
        <v>0.16666666666666666</v>
      </c>
      <c r="F48" s="39">
        <v>14</v>
      </c>
      <c r="G48" s="39">
        <v>5</v>
      </c>
      <c r="H48" s="39">
        <v>1</v>
      </c>
      <c r="I48" s="40">
        <f t="shared" si="1"/>
        <v>0.35714285714285715</v>
      </c>
      <c r="J48" s="39">
        <v>15</v>
      </c>
      <c r="K48" s="39">
        <v>9</v>
      </c>
      <c r="L48" s="39">
        <v>0</v>
      </c>
      <c r="M48" s="40">
        <f t="shared" si="2"/>
        <v>0.4</v>
      </c>
    </row>
    <row r="49" spans="1:13" x14ac:dyDescent="0.3">
      <c r="A49" s="32" t="s">
        <v>392</v>
      </c>
      <c r="B49" s="39">
        <v>32</v>
      </c>
      <c r="C49" s="39">
        <v>3</v>
      </c>
      <c r="D49" s="39">
        <v>0</v>
      </c>
      <c r="E49" s="40">
        <f t="shared" si="0"/>
        <v>9.375E-2</v>
      </c>
      <c r="F49" s="39">
        <v>25</v>
      </c>
      <c r="G49" s="39">
        <v>9</v>
      </c>
      <c r="H49" s="39">
        <v>1</v>
      </c>
      <c r="I49" s="40">
        <f t="shared" si="1"/>
        <v>0.36</v>
      </c>
      <c r="J49" s="39">
        <v>1</v>
      </c>
      <c r="K49" s="39">
        <v>1</v>
      </c>
      <c r="L49" s="39">
        <v>0</v>
      </c>
      <c r="M49" s="40">
        <f t="shared" si="2"/>
        <v>0</v>
      </c>
    </row>
    <row r="50" spans="1:13" x14ac:dyDescent="0.3">
      <c r="A50" s="32" t="s">
        <v>393</v>
      </c>
      <c r="B50" s="39">
        <v>32</v>
      </c>
      <c r="C50" s="39">
        <v>12</v>
      </c>
      <c r="D50" s="39">
        <v>0</v>
      </c>
      <c r="E50" s="40">
        <f t="shared" si="0"/>
        <v>0.375</v>
      </c>
      <c r="F50" s="39">
        <v>9</v>
      </c>
      <c r="G50" s="39">
        <v>3</v>
      </c>
      <c r="H50" s="39">
        <v>0</v>
      </c>
      <c r="I50" s="40">
        <f t="shared" si="1"/>
        <v>0.33333333333333331</v>
      </c>
      <c r="J50" s="39">
        <v>8</v>
      </c>
      <c r="K50" s="39">
        <v>2</v>
      </c>
      <c r="L50" s="39">
        <v>0</v>
      </c>
      <c r="M50" s="40">
        <f t="shared" si="2"/>
        <v>0.75</v>
      </c>
    </row>
    <row r="51" spans="1:13" x14ac:dyDescent="0.3">
      <c r="A51" s="32" t="s">
        <v>394</v>
      </c>
      <c r="B51" s="39">
        <v>7</v>
      </c>
      <c r="C51" s="39">
        <v>0</v>
      </c>
      <c r="D51" s="39">
        <v>0</v>
      </c>
      <c r="E51" s="40">
        <f t="shared" si="0"/>
        <v>0</v>
      </c>
      <c r="F51" s="39">
        <v>12</v>
      </c>
      <c r="G51" s="39">
        <v>7</v>
      </c>
      <c r="H51" s="39">
        <v>0</v>
      </c>
      <c r="I51" s="40">
        <f t="shared" si="1"/>
        <v>0.58333333333333337</v>
      </c>
      <c r="J51" s="39">
        <v>0</v>
      </c>
      <c r="K51" s="39">
        <v>0</v>
      </c>
      <c r="L51" s="39">
        <v>0</v>
      </c>
      <c r="M51" s="40" t="str">
        <f t="shared" si="2"/>
        <v>-</v>
      </c>
    </row>
    <row r="52" spans="1:13" x14ac:dyDescent="0.3">
      <c r="A52" s="32" t="s">
        <v>726</v>
      </c>
      <c r="B52" s="39">
        <v>0</v>
      </c>
      <c r="C52" s="39">
        <v>0</v>
      </c>
      <c r="D52" s="39">
        <v>0</v>
      </c>
      <c r="E52" s="40" t="str">
        <f>IF(B52=0,"-",C52/B52*100%)</f>
        <v>-</v>
      </c>
      <c r="F52" s="39">
        <v>0</v>
      </c>
      <c r="G52" s="39">
        <v>0</v>
      </c>
      <c r="H52" s="39">
        <v>0</v>
      </c>
      <c r="I52" s="40" t="str">
        <f>IF(F52=0,"-",G52/F52*100%)</f>
        <v>-</v>
      </c>
      <c r="J52" s="39">
        <v>0</v>
      </c>
      <c r="K52" s="39">
        <v>0</v>
      </c>
      <c r="L52" s="39">
        <v>0</v>
      </c>
      <c r="M52" s="40" t="str">
        <f>IF(J52=0,"-",(1-K52/J52)*100%)</f>
        <v>-</v>
      </c>
    </row>
    <row r="53" spans="1:13" x14ac:dyDescent="0.3">
      <c r="A53" s="32" t="s">
        <v>395</v>
      </c>
      <c r="B53" s="39">
        <v>33</v>
      </c>
      <c r="C53" s="39">
        <v>8</v>
      </c>
      <c r="D53" s="39">
        <v>0</v>
      </c>
      <c r="E53" s="40">
        <f t="shared" si="0"/>
        <v>0.24242424242424243</v>
      </c>
      <c r="F53" s="39">
        <v>15</v>
      </c>
      <c r="G53" s="39">
        <v>1</v>
      </c>
      <c r="H53" s="39">
        <v>0</v>
      </c>
      <c r="I53" s="40">
        <f t="shared" si="1"/>
        <v>6.6666666666666666E-2</v>
      </c>
      <c r="J53" s="39">
        <v>4</v>
      </c>
      <c r="K53" s="39">
        <v>0</v>
      </c>
      <c r="L53" s="39">
        <v>0</v>
      </c>
      <c r="M53" s="40">
        <f t="shared" si="2"/>
        <v>1</v>
      </c>
    </row>
    <row r="54" spans="1:13" x14ac:dyDescent="0.3">
      <c r="A54" s="32" t="s">
        <v>396</v>
      </c>
      <c r="B54" s="39">
        <v>10</v>
      </c>
      <c r="C54" s="39">
        <v>2</v>
      </c>
      <c r="D54" s="39">
        <v>0</v>
      </c>
      <c r="E54" s="40">
        <f t="shared" si="0"/>
        <v>0.2</v>
      </c>
      <c r="F54" s="39">
        <v>0</v>
      </c>
      <c r="G54" s="39">
        <v>0</v>
      </c>
      <c r="H54" s="39">
        <v>0</v>
      </c>
      <c r="I54" s="40" t="str">
        <f t="shared" si="1"/>
        <v>-</v>
      </c>
      <c r="J54" s="39">
        <v>0</v>
      </c>
      <c r="K54" s="39">
        <v>0</v>
      </c>
      <c r="L54" s="39">
        <v>0</v>
      </c>
      <c r="M54" s="40" t="str">
        <f t="shared" si="2"/>
        <v>-</v>
      </c>
    </row>
    <row r="55" spans="1:13" x14ac:dyDescent="0.3">
      <c r="A55" s="32" t="s">
        <v>397</v>
      </c>
      <c r="B55" s="39">
        <v>34</v>
      </c>
      <c r="C55" s="39">
        <v>8</v>
      </c>
      <c r="D55" s="39">
        <v>1</v>
      </c>
      <c r="E55" s="40">
        <f t="shared" si="0"/>
        <v>0.23529411764705882</v>
      </c>
      <c r="F55" s="39">
        <v>4</v>
      </c>
      <c r="G55" s="39">
        <v>1</v>
      </c>
      <c r="H55" s="39">
        <v>1</v>
      </c>
      <c r="I55" s="40">
        <f t="shared" si="1"/>
        <v>0.25</v>
      </c>
      <c r="J55" s="39">
        <v>4</v>
      </c>
      <c r="K55" s="39">
        <v>3</v>
      </c>
      <c r="L55" s="39">
        <v>0</v>
      </c>
      <c r="M55" s="40">
        <f t="shared" si="2"/>
        <v>0.25</v>
      </c>
    </row>
    <row r="56" spans="1:13" x14ac:dyDescent="0.3">
      <c r="A56" s="32" t="s">
        <v>641</v>
      </c>
      <c r="B56" s="39">
        <v>44</v>
      </c>
      <c r="C56" s="39">
        <v>11</v>
      </c>
      <c r="D56" s="39">
        <v>1</v>
      </c>
      <c r="E56" s="40">
        <f t="shared" si="0"/>
        <v>0.25</v>
      </c>
      <c r="F56" s="39">
        <v>21</v>
      </c>
      <c r="G56" s="39">
        <v>5</v>
      </c>
      <c r="H56" s="39">
        <v>2</v>
      </c>
      <c r="I56" s="40">
        <f t="shared" si="1"/>
        <v>0.23809523809523808</v>
      </c>
      <c r="J56" s="39">
        <v>1</v>
      </c>
      <c r="K56" s="39">
        <v>1</v>
      </c>
      <c r="L56" s="39">
        <v>0</v>
      </c>
      <c r="M56" s="40">
        <f t="shared" si="2"/>
        <v>0</v>
      </c>
    </row>
    <row r="57" spans="1:13" x14ac:dyDescent="0.3">
      <c r="A57" s="32" t="s">
        <v>398</v>
      </c>
      <c r="B57" s="39">
        <v>21</v>
      </c>
      <c r="C57" s="39">
        <v>3</v>
      </c>
      <c r="D57" s="39">
        <v>0</v>
      </c>
      <c r="E57" s="40">
        <f t="shared" si="0"/>
        <v>0.14285714285714285</v>
      </c>
      <c r="F57" s="39">
        <v>10</v>
      </c>
      <c r="G57" s="39">
        <v>1</v>
      </c>
      <c r="H57" s="39">
        <v>0</v>
      </c>
      <c r="I57" s="40">
        <f t="shared" si="1"/>
        <v>0.1</v>
      </c>
      <c r="J57" s="39">
        <v>4</v>
      </c>
      <c r="K57" s="39">
        <v>1</v>
      </c>
      <c r="L57" s="39">
        <v>0</v>
      </c>
      <c r="M57" s="40">
        <f t="shared" si="2"/>
        <v>0.75</v>
      </c>
    </row>
    <row r="58" spans="1:13" x14ac:dyDescent="0.3">
      <c r="A58" s="32" t="s">
        <v>452</v>
      </c>
      <c r="B58" s="39">
        <v>46</v>
      </c>
      <c r="C58" s="39">
        <v>16</v>
      </c>
      <c r="D58" s="39">
        <v>1</v>
      </c>
      <c r="E58" s="40">
        <f>IF(B58=0,"-",C58/B58*100%)</f>
        <v>0.34782608695652173</v>
      </c>
      <c r="F58" s="39">
        <v>11</v>
      </c>
      <c r="G58" s="39">
        <v>3</v>
      </c>
      <c r="H58" s="39">
        <v>1</v>
      </c>
      <c r="I58" s="40">
        <f>IF(F58=0,"-",G58/F58*100%)</f>
        <v>0.27272727272727271</v>
      </c>
      <c r="J58" s="39">
        <v>1</v>
      </c>
      <c r="K58" s="39">
        <v>1</v>
      </c>
      <c r="L58" s="39">
        <v>0</v>
      </c>
      <c r="M58" s="40">
        <f>IF(J58=0,"-",(1-K58/J58)*100%)</f>
        <v>0</v>
      </c>
    </row>
    <row r="59" spans="1:13" x14ac:dyDescent="0.3">
      <c r="A59" s="32" t="s">
        <v>399</v>
      </c>
      <c r="B59" s="39">
        <v>45</v>
      </c>
      <c r="C59" s="39">
        <v>17</v>
      </c>
      <c r="D59" s="39">
        <v>0</v>
      </c>
      <c r="E59" s="40">
        <f t="shared" si="0"/>
        <v>0.37777777777777777</v>
      </c>
      <c r="F59" s="39">
        <v>18</v>
      </c>
      <c r="G59" s="39">
        <v>4</v>
      </c>
      <c r="H59" s="39">
        <v>0</v>
      </c>
      <c r="I59" s="40">
        <f t="shared" si="1"/>
        <v>0.22222222222222221</v>
      </c>
      <c r="J59" s="39">
        <v>9</v>
      </c>
      <c r="K59" s="39">
        <v>6</v>
      </c>
      <c r="L59" s="39">
        <v>0</v>
      </c>
      <c r="M59" s="40">
        <f t="shared" si="2"/>
        <v>0.33333333333333337</v>
      </c>
    </row>
    <row r="60" spans="1:13" x14ac:dyDescent="0.3">
      <c r="A60" s="32" t="s">
        <v>400</v>
      </c>
      <c r="B60" s="39">
        <v>21</v>
      </c>
      <c r="C60" s="39">
        <v>3</v>
      </c>
      <c r="D60" s="39">
        <v>0</v>
      </c>
      <c r="E60" s="40">
        <f t="shared" si="0"/>
        <v>0.14285714285714285</v>
      </c>
      <c r="F60" s="39">
        <v>1</v>
      </c>
      <c r="G60" s="39">
        <v>0</v>
      </c>
      <c r="H60" s="39">
        <v>0</v>
      </c>
      <c r="I60" s="40">
        <f t="shared" si="1"/>
        <v>0</v>
      </c>
      <c r="J60" s="39">
        <v>0</v>
      </c>
      <c r="K60" s="39">
        <v>0</v>
      </c>
      <c r="L60" s="39">
        <v>0</v>
      </c>
      <c r="M60" s="40" t="str">
        <f t="shared" si="2"/>
        <v>-</v>
      </c>
    </row>
    <row r="61" spans="1:13" x14ac:dyDescent="0.3">
      <c r="A61" s="32" t="s">
        <v>401</v>
      </c>
      <c r="B61" s="39">
        <v>22</v>
      </c>
      <c r="C61" s="39">
        <v>4</v>
      </c>
      <c r="D61" s="39">
        <v>0</v>
      </c>
      <c r="E61" s="40">
        <f t="shared" si="0"/>
        <v>0.18181818181818182</v>
      </c>
      <c r="F61" s="39">
        <v>7</v>
      </c>
      <c r="G61" s="39">
        <v>4</v>
      </c>
      <c r="H61" s="39">
        <v>1</v>
      </c>
      <c r="I61" s="40">
        <f t="shared" si="1"/>
        <v>0.5714285714285714</v>
      </c>
      <c r="J61" s="39">
        <v>1</v>
      </c>
      <c r="K61" s="39">
        <v>1</v>
      </c>
      <c r="L61" s="39">
        <v>0</v>
      </c>
      <c r="M61" s="40">
        <f t="shared" si="2"/>
        <v>0</v>
      </c>
    </row>
    <row r="62" spans="1:13" x14ac:dyDescent="0.3">
      <c r="A62" s="32" t="s">
        <v>402</v>
      </c>
      <c r="B62" s="39">
        <v>37</v>
      </c>
      <c r="C62" s="39">
        <v>3</v>
      </c>
      <c r="D62" s="39">
        <v>0</v>
      </c>
      <c r="E62" s="40">
        <f t="shared" si="0"/>
        <v>8.1081081081081086E-2</v>
      </c>
      <c r="F62" s="39">
        <v>7</v>
      </c>
      <c r="G62" s="39">
        <v>4</v>
      </c>
      <c r="H62" s="39">
        <v>0</v>
      </c>
      <c r="I62" s="40">
        <f t="shared" si="1"/>
        <v>0.5714285714285714</v>
      </c>
      <c r="J62" s="39">
        <v>2</v>
      </c>
      <c r="K62" s="39">
        <v>1</v>
      </c>
      <c r="L62" s="39">
        <v>0</v>
      </c>
      <c r="M62" s="40">
        <f t="shared" si="2"/>
        <v>0.5</v>
      </c>
    </row>
    <row r="63" spans="1:13" x14ac:dyDescent="0.3">
      <c r="A63" s="32" t="s">
        <v>403</v>
      </c>
      <c r="B63" s="39">
        <v>19</v>
      </c>
      <c r="C63" s="39">
        <v>7</v>
      </c>
      <c r="D63" s="39">
        <v>0</v>
      </c>
      <c r="E63" s="40">
        <f t="shared" si="0"/>
        <v>0.36842105263157893</v>
      </c>
      <c r="F63" s="39">
        <v>6</v>
      </c>
      <c r="G63" s="39">
        <v>2</v>
      </c>
      <c r="H63" s="39">
        <v>0</v>
      </c>
      <c r="I63" s="40">
        <f t="shared" si="1"/>
        <v>0.33333333333333331</v>
      </c>
      <c r="J63" s="39">
        <v>2</v>
      </c>
      <c r="K63" s="39">
        <v>0</v>
      </c>
      <c r="L63" s="39">
        <v>0</v>
      </c>
      <c r="M63" s="40">
        <f t="shared" si="2"/>
        <v>1</v>
      </c>
    </row>
    <row r="64" spans="1:13" x14ac:dyDescent="0.3">
      <c r="A64" s="32" t="s">
        <v>404</v>
      </c>
      <c r="B64" s="39">
        <v>19</v>
      </c>
      <c r="C64" s="39">
        <v>7</v>
      </c>
      <c r="D64" s="39">
        <v>0</v>
      </c>
      <c r="E64" s="40">
        <f t="shared" si="0"/>
        <v>0.36842105263157893</v>
      </c>
      <c r="F64" s="39">
        <v>2</v>
      </c>
      <c r="G64" s="39">
        <v>1</v>
      </c>
      <c r="H64" s="39">
        <v>0</v>
      </c>
      <c r="I64" s="40">
        <f t="shared" si="1"/>
        <v>0.5</v>
      </c>
      <c r="J64" s="39">
        <v>1</v>
      </c>
      <c r="K64" s="39">
        <v>0</v>
      </c>
      <c r="L64" s="39">
        <v>0</v>
      </c>
      <c r="M64" s="40">
        <f t="shared" si="2"/>
        <v>1</v>
      </c>
    </row>
    <row r="65" spans="1:13" x14ac:dyDescent="0.3">
      <c r="A65" s="32" t="s">
        <v>405</v>
      </c>
      <c r="B65" s="39">
        <v>7</v>
      </c>
      <c r="C65" s="39">
        <v>3</v>
      </c>
      <c r="D65" s="39">
        <v>0</v>
      </c>
      <c r="E65" s="40">
        <f t="shared" si="0"/>
        <v>0.42857142857142855</v>
      </c>
      <c r="F65" s="39">
        <v>6</v>
      </c>
      <c r="G65" s="39">
        <v>2</v>
      </c>
      <c r="H65" s="39">
        <v>0</v>
      </c>
      <c r="I65" s="40">
        <f t="shared" si="1"/>
        <v>0.33333333333333331</v>
      </c>
      <c r="J65" s="39">
        <v>0</v>
      </c>
      <c r="K65" s="39">
        <v>0</v>
      </c>
      <c r="L65" s="39">
        <v>0</v>
      </c>
      <c r="M65" s="40" t="str">
        <f t="shared" si="2"/>
        <v>-</v>
      </c>
    </row>
    <row r="66" spans="1:13" x14ac:dyDescent="0.3">
      <c r="A66" s="32" t="s">
        <v>406</v>
      </c>
      <c r="B66" s="39">
        <v>13</v>
      </c>
      <c r="C66" s="39">
        <v>2</v>
      </c>
      <c r="D66" s="39">
        <v>0</v>
      </c>
      <c r="E66" s="40">
        <f t="shared" si="0"/>
        <v>0.15384615384615385</v>
      </c>
      <c r="F66" s="39">
        <v>5</v>
      </c>
      <c r="G66" s="39">
        <v>1</v>
      </c>
      <c r="H66" s="39">
        <v>0</v>
      </c>
      <c r="I66" s="40">
        <f t="shared" si="1"/>
        <v>0.2</v>
      </c>
      <c r="J66" s="39">
        <v>2</v>
      </c>
      <c r="K66" s="39">
        <v>0</v>
      </c>
      <c r="L66" s="39">
        <v>0</v>
      </c>
      <c r="M66" s="40">
        <f t="shared" si="2"/>
        <v>1</v>
      </c>
    </row>
    <row r="67" spans="1:13" x14ac:dyDescent="0.3">
      <c r="A67" s="32" t="s">
        <v>407</v>
      </c>
      <c r="B67" s="39">
        <v>64</v>
      </c>
      <c r="C67" s="39">
        <v>21</v>
      </c>
      <c r="D67" s="39">
        <v>1</v>
      </c>
      <c r="E67" s="40">
        <f t="shared" si="0"/>
        <v>0.328125</v>
      </c>
      <c r="F67" s="39">
        <v>21</v>
      </c>
      <c r="G67" s="39">
        <v>8</v>
      </c>
      <c r="H67" s="39">
        <v>0</v>
      </c>
      <c r="I67" s="40">
        <f t="shared" si="1"/>
        <v>0.38095238095238093</v>
      </c>
      <c r="J67" s="39">
        <v>4</v>
      </c>
      <c r="K67" s="39">
        <v>4</v>
      </c>
      <c r="L67" s="39">
        <v>0</v>
      </c>
      <c r="M67" s="40">
        <f t="shared" si="2"/>
        <v>0</v>
      </c>
    </row>
    <row r="68" spans="1:13" x14ac:dyDescent="0.3">
      <c r="A68" s="32" t="s">
        <v>408</v>
      </c>
      <c r="B68" s="39">
        <v>11</v>
      </c>
      <c r="C68" s="39">
        <v>4</v>
      </c>
      <c r="D68" s="39">
        <v>0</v>
      </c>
      <c r="E68" s="40">
        <f t="shared" si="0"/>
        <v>0.36363636363636365</v>
      </c>
      <c r="F68" s="39">
        <v>11</v>
      </c>
      <c r="G68" s="39">
        <v>4</v>
      </c>
      <c r="H68" s="39">
        <v>1</v>
      </c>
      <c r="I68" s="40">
        <f t="shared" si="1"/>
        <v>0.36363636363636365</v>
      </c>
      <c r="J68" s="39">
        <v>10</v>
      </c>
      <c r="K68" s="39">
        <v>9</v>
      </c>
      <c r="L68" s="39">
        <v>0</v>
      </c>
      <c r="M68" s="40">
        <f t="shared" si="2"/>
        <v>9.9999999999999978E-2</v>
      </c>
    </row>
    <row r="69" spans="1:13" x14ac:dyDescent="0.3">
      <c r="A69" s="32" t="s">
        <v>727</v>
      </c>
      <c r="B69" s="39">
        <v>10</v>
      </c>
      <c r="C69" s="39">
        <v>6</v>
      </c>
      <c r="D69" s="39">
        <v>0</v>
      </c>
      <c r="E69" s="40">
        <f>IF(B69=0,"-",C69/B69*100%)</f>
        <v>0.6</v>
      </c>
      <c r="F69" s="39">
        <v>2</v>
      </c>
      <c r="G69" s="39">
        <v>0</v>
      </c>
      <c r="H69" s="39">
        <v>0</v>
      </c>
      <c r="I69" s="40">
        <f>IF(F69=0,"-",G69/F69*100%)</f>
        <v>0</v>
      </c>
      <c r="J69" s="39">
        <v>3</v>
      </c>
      <c r="K69" s="39">
        <v>2</v>
      </c>
      <c r="L69" s="39">
        <v>0</v>
      </c>
      <c r="M69" s="40">
        <f>IF(J69=0,"-",(1-K69/J69)*100%)</f>
        <v>0.33333333333333337</v>
      </c>
    </row>
    <row r="70" spans="1:13" x14ac:dyDescent="0.3">
      <c r="A70" s="32" t="s">
        <v>409</v>
      </c>
      <c r="B70" s="39">
        <v>50</v>
      </c>
      <c r="C70" s="39">
        <v>23</v>
      </c>
      <c r="D70" s="39">
        <v>0</v>
      </c>
      <c r="E70" s="40">
        <f t="shared" si="0"/>
        <v>0.46</v>
      </c>
      <c r="F70" s="39">
        <v>31</v>
      </c>
      <c r="G70" s="39">
        <v>10</v>
      </c>
      <c r="H70" s="39">
        <v>1</v>
      </c>
      <c r="I70" s="40">
        <f t="shared" si="1"/>
        <v>0.32258064516129031</v>
      </c>
      <c r="J70" s="39">
        <v>10</v>
      </c>
      <c r="K70" s="39">
        <v>5</v>
      </c>
      <c r="L70" s="39">
        <v>1</v>
      </c>
      <c r="M70" s="40">
        <f t="shared" si="2"/>
        <v>0.5</v>
      </c>
    </row>
    <row r="71" spans="1:13" x14ac:dyDescent="0.3">
      <c r="A71" s="32" t="s">
        <v>410</v>
      </c>
      <c r="B71" s="39">
        <v>12</v>
      </c>
      <c r="C71" s="39">
        <v>1</v>
      </c>
      <c r="D71" s="39">
        <v>0</v>
      </c>
      <c r="E71" s="40">
        <f t="shared" si="0"/>
        <v>8.3333333333333329E-2</v>
      </c>
      <c r="F71" s="39">
        <v>10</v>
      </c>
      <c r="G71" s="39">
        <v>2</v>
      </c>
      <c r="H71" s="39">
        <v>0</v>
      </c>
      <c r="I71" s="40">
        <f t="shared" si="1"/>
        <v>0.2</v>
      </c>
      <c r="J71" s="39">
        <v>3</v>
      </c>
      <c r="K71" s="39">
        <v>2</v>
      </c>
      <c r="L71" s="39">
        <v>0</v>
      </c>
      <c r="M71" s="40">
        <f t="shared" si="2"/>
        <v>0.33333333333333337</v>
      </c>
    </row>
    <row r="72" spans="1:13" x14ac:dyDescent="0.3">
      <c r="A72" s="32" t="s">
        <v>411</v>
      </c>
      <c r="B72" s="39">
        <v>30</v>
      </c>
      <c r="C72" s="39">
        <v>7</v>
      </c>
      <c r="D72" s="39">
        <v>0</v>
      </c>
      <c r="E72" s="40">
        <f t="shared" si="0"/>
        <v>0.23333333333333334</v>
      </c>
      <c r="F72" s="39">
        <v>40</v>
      </c>
      <c r="G72" s="39">
        <v>12</v>
      </c>
      <c r="H72" s="39">
        <v>1</v>
      </c>
      <c r="I72" s="40">
        <f t="shared" si="1"/>
        <v>0.3</v>
      </c>
      <c r="J72" s="39">
        <v>1</v>
      </c>
      <c r="K72" s="39">
        <v>1</v>
      </c>
      <c r="L72" s="39">
        <v>0</v>
      </c>
      <c r="M72" s="40">
        <f t="shared" si="2"/>
        <v>0</v>
      </c>
    </row>
    <row r="73" spans="1:13" x14ac:dyDescent="0.3">
      <c r="A73" s="32" t="s">
        <v>412</v>
      </c>
      <c r="B73" s="39">
        <v>8</v>
      </c>
      <c r="C73" s="39">
        <v>1</v>
      </c>
      <c r="D73" s="39">
        <v>0</v>
      </c>
      <c r="E73" s="40">
        <f t="shared" si="0"/>
        <v>0.125</v>
      </c>
      <c r="F73" s="39">
        <v>3</v>
      </c>
      <c r="G73" s="39">
        <v>1</v>
      </c>
      <c r="H73" s="39">
        <v>0</v>
      </c>
      <c r="I73" s="40">
        <f t="shared" si="1"/>
        <v>0.33333333333333331</v>
      </c>
      <c r="J73" s="39">
        <v>0</v>
      </c>
      <c r="K73" s="39">
        <v>0</v>
      </c>
      <c r="L73" s="39">
        <v>0</v>
      </c>
      <c r="M73" s="40" t="str">
        <f t="shared" si="2"/>
        <v>-</v>
      </c>
    </row>
    <row r="74" spans="1:13" x14ac:dyDescent="0.3">
      <c r="A74" s="32" t="s">
        <v>413</v>
      </c>
      <c r="B74" s="39">
        <v>10</v>
      </c>
      <c r="C74" s="39">
        <v>2</v>
      </c>
      <c r="D74" s="39">
        <v>0</v>
      </c>
      <c r="E74" s="40">
        <f t="shared" si="0"/>
        <v>0.2</v>
      </c>
      <c r="F74" s="39">
        <v>9</v>
      </c>
      <c r="G74" s="39">
        <v>4</v>
      </c>
      <c r="H74" s="39">
        <v>0</v>
      </c>
      <c r="I74" s="40">
        <f t="shared" si="1"/>
        <v>0.44444444444444442</v>
      </c>
      <c r="J74" s="39">
        <v>0</v>
      </c>
      <c r="K74" s="39">
        <v>0</v>
      </c>
      <c r="L74" s="39">
        <v>0</v>
      </c>
      <c r="M74" s="40" t="str">
        <f t="shared" si="2"/>
        <v>-</v>
      </c>
    </row>
    <row r="75" spans="1:13" x14ac:dyDescent="0.3">
      <c r="A75" s="32" t="s">
        <v>414</v>
      </c>
      <c r="B75" s="39">
        <v>19</v>
      </c>
      <c r="C75" s="39">
        <v>9</v>
      </c>
      <c r="D75" s="39">
        <v>0</v>
      </c>
      <c r="E75" s="40">
        <f t="shared" si="0"/>
        <v>0.47368421052631576</v>
      </c>
      <c r="F75" s="39">
        <v>20</v>
      </c>
      <c r="G75" s="39">
        <v>5</v>
      </c>
      <c r="H75" s="39">
        <v>0</v>
      </c>
      <c r="I75" s="40">
        <f t="shared" si="1"/>
        <v>0.25</v>
      </c>
      <c r="J75" s="39">
        <v>2</v>
      </c>
      <c r="K75" s="39">
        <v>1</v>
      </c>
      <c r="L75" s="39">
        <v>0</v>
      </c>
      <c r="M75" s="40">
        <f t="shared" si="2"/>
        <v>0.5</v>
      </c>
    </row>
    <row r="76" spans="1:13" x14ac:dyDescent="0.3">
      <c r="A76" s="32" t="s">
        <v>415</v>
      </c>
      <c r="B76" s="39">
        <v>11</v>
      </c>
      <c r="C76" s="39">
        <v>2</v>
      </c>
      <c r="D76" s="39">
        <v>0</v>
      </c>
      <c r="E76" s="40">
        <f t="shared" si="0"/>
        <v>0.18181818181818182</v>
      </c>
      <c r="F76" s="39">
        <v>5</v>
      </c>
      <c r="G76" s="39">
        <v>2</v>
      </c>
      <c r="H76" s="39">
        <v>1</v>
      </c>
      <c r="I76" s="40">
        <f t="shared" si="1"/>
        <v>0.4</v>
      </c>
      <c r="J76" s="39">
        <v>16</v>
      </c>
      <c r="K76" s="39">
        <v>4</v>
      </c>
      <c r="L76" s="39">
        <v>9</v>
      </c>
      <c r="M76" s="40">
        <f t="shared" si="2"/>
        <v>0.75</v>
      </c>
    </row>
    <row r="77" spans="1:13" x14ac:dyDescent="0.3">
      <c r="A77" s="32" t="s">
        <v>642</v>
      </c>
      <c r="B77" s="39">
        <v>1</v>
      </c>
      <c r="C77" s="39">
        <v>0</v>
      </c>
      <c r="D77" s="39">
        <v>0</v>
      </c>
      <c r="E77" s="40">
        <f t="shared" si="0"/>
        <v>0</v>
      </c>
      <c r="F77" s="39">
        <v>1</v>
      </c>
      <c r="G77" s="39">
        <v>1</v>
      </c>
      <c r="H77" s="39">
        <v>0</v>
      </c>
      <c r="I77" s="40">
        <f t="shared" si="1"/>
        <v>1</v>
      </c>
      <c r="J77" s="39">
        <v>0</v>
      </c>
      <c r="K77" s="39">
        <v>0</v>
      </c>
      <c r="L77" s="39">
        <v>0</v>
      </c>
      <c r="M77" s="40" t="str">
        <f t="shared" si="2"/>
        <v>-</v>
      </c>
    </row>
    <row r="78" spans="1:13" x14ac:dyDescent="0.3">
      <c r="A78" s="32" t="s">
        <v>416</v>
      </c>
      <c r="B78" s="39">
        <v>29</v>
      </c>
      <c r="C78" s="39">
        <v>9</v>
      </c>
      <c r="D78" s="39">
        <v>0</v>
      </c>
      <c r="E78" s="40">
        <f t="shared" si="0"/>
        <v>0.31034482758620691</v>
      </c>
      <c r="F78" s="39">
        <v>12</v>
      </c>
      <c r="G78" s="39">
        <v>5</v>
      </c>
      <c r="H78" s="39">
        <v>0</v>
      </c>
      <c r="I78" s="40">
        <f t="shared" si="1"/>
        <v>0.41666666666666669</v>
      </c>
      <c r="J78" s="39">
        <v>4</v>
      </c>
      <c r="K78" s="39">
        <v>4</v>
      </c>
      <c r="L78" s="39">
        <v>0</v>
      </c>
      <c r="M78" s="40">
        <f t="shared" si="2"/>
        <v>0</v>
      </c>
    </row>
    <row r="79" spans="1:13" x14ac:dyDescent="0.3">
      <c r="A79" s="32" t="s">
        <v>417</v>
      </c>
      <c r="B79" s="39">
        <v>36</v>
      </c>
      <c r="C79" s="39">
        <v>7</v>
      </c>
      <c r="D79" s="39">
        <v>2</v>
      </c>
      <c r="E79" s="40">
        <f t="shared" si="0"/>
        <v>0.19444444444444445</v>
      </c>
      <c r="F79" s="39">
        <v>25</v>
      </c>
      <c r="G79" s="39">
        <v>8</v>
      </c>
      <c r="H79" s="39">
        <v>1</v>
      </c>
      <c r="I79" s="40">
        <f t="shared" si="1"/>
        <v>0.32</v>
      </c>
      <c r="J79" s="39">
        <v>0</v>
      </c>
      <c r="K79" s="39">
        <v>0</v>
      </c>
      <c r="L79" s="39">
        <v>0</v>
      </c>
      <c r="M79" s="40" t="str">
        <f t="shared" si="2"/>
        <v>-</v>
      </c>
    </row>
    <row r="80" spans="1:13" x14ac:dyDescent="0.3">
      <c r="A80" s="32" t="s">
        <v>418</v>
      </c>
      <c r="B80" s="39">
        <v>14</v>
      </c>
      <c r="C80" s="39">
        <v>6</v>
      </c>
      <c r="D80" s="39">
        <v>0</v>
      </c>
      <c r="E80" s="40">
        <f t="shared" si="0"/>
        <v>0.42857142857142855</v>
      </c>
      <c r="F80" s="39">
        <v>9</v>
      </c>
      <c r="G80" s="39">
        <v>4</v>
      </c>
      <c r="H80" s="39">
        <v>0</v>
      </c>
      <c r="I80" s="40">
        <f t="shared" si="1"/>
        <v>0.44444444444444442</v>
      </c>
      <c r="J80" s="39">
        <v>5</v>
      </c>
      <c r="K80" s="39">
        <v>3</v>
      </c>
      <c r="L80" s="39">
        <v>0</v>
      </c>
      <c r="M80" s="40">
        <f t="shared" si="2"/>
        <v>0.4</v>
      </c>
    </row>
    <row r="81" spans="1:13" x14ac:dyDescent="0.3">
      <c r="A81" s="32" t="s">
        <v>419</v>
      </c>
      <c r="B81" s="39">
        <v>30</v>
      </c>
      <c r="C81" s="39">
        <v>6</v>
      </c>
      <c r="D81" s="39">
        <v>1</v>
      </c>
      <c r="E81" s="40">
        <f t="shared" si="0"/>
        <v>0.2</v>
      </c>
      <c r="F81" s="39">
        <v>7</v>
      </c>
      <c r="G81" s="39">
        <v>3</v>
      </c>
      <c r="H81" s="39">
        <v>0</v>
      </c>
      <c r="I81" s="40">
        <f t="shared" si="1"/>
        <v>0.42857142857142855</v>
      </c>
      <c r="J81" s="39">
        <v>2</v>
      </c>
      <c r="K81" s="39">
        <v>1</v>
      </c>
      <c r="L81" s="39">
        <v>0</v>
      </c>
      <c r="M81" s="40">
        <f t="shared" si="2"/>
        <v>0.5</v>
      </c>
    </row>
    <row r="82" spans="1:13" x14ac:dyDescent="0.3">
      <c r="A82" s="32" t="s">
        <v>643</v>
      </c>
      <c r="B82" s="39">
        <v>51</v>
      </c>
      <c r="C82" s="39">
        <v>13</v>
      </c>
      <c r="D82" s="39">
        <v>0</v>
      </c>
      <c r="E82" s="40">
        <f t="shared" si="0"/>
        <v>0.25490196078431371</v>
      </c>
      <c r="F82" s="39">
        <v>20</v>
      </c>
      <c r="G82" s="39">
        <v>10</v>
      </c>
      <c r="H82" s="39">
        <v>0</v>
      </c>
      <c r="I82" s="40">
        <f t="shared" si="1"/>
        <v>0.5</v>
      </c>
      <c r="J82" s="39">
        <v>0</v>
      </c>
      <c r="K82" s="39">
        <v>0</v>
      </c>
      <c r="L82" s="39">
        <v>0</v>
      </c>
      <c r="M82" s="40" t="str">
        <f t="shared" si="2"/>
        <v>-</v>
      </c>
    </row>
    <row r="83" spans="1:13" x14ac:dyDescent="0.3">
      <c r="A83" s="32" t="s">
        <v>728</v>
      </c>
      <c r="B83" s="39">
        <v>6</v>
      </c>
      <c r="C83" s="39">
        <v>2</v>
      </c>
      <c r="D83" s="39">
        <v>0</v>
      </c>
      <c r="E83" s="40">
        <f>IF(B83=0,"-",C83/B83*100%)</f>
        <v>0.33333333333333331</v>
      </c>
      <c r="F83" s="39">
        <v>1</v>
      </c>
      <c r="G83" s="39">
        <v>0</v>
      </c>
      <c r="H83" s="39">
        <v>0</v>
      </c>
      <c r="I83" s="40">
        <f>IF(F83=0,"-",G83/F83*100%)</f>
        <v>0</v>
      </c>
      <c r="J83" s="39">
        <v>0</v>
      </c>
      <c r="K83" s="39">
        <v>0</v>
      </c>
      <c r="L83" s="39">
        <v>0</v>
      </c>
      <c r="M83" s="40" t="str">
        <f>IF(J83=0,"-",(1-K83/J83)*100%)</f>
        <v>-</v>
      </c>
    </row>
    <row r="84" spans="1:13" x14ac:dyDescent="0.3">
      <c r="A84" s="32" t="s">
        <v>420</v>
      </c>
      <c r="B84" s="39">
        <v>103</v>
      </c>
      <c r="C84" s="39">
        <v>38</v>
      </c>
      <c r="D84" s="39">
        <v>2</v>
      </c>
      <c r="E84" s="40">
        <f t="shared" si="0"/>
        <v>0.36893203883495146</v>
      </c>
      <c r="F84" s="39">
        <v>15</v>
      </c>
      <c r="G84" s="39">
        <v>3</v>
      </c>
      <c r="H84" s="39">
        <v>0</v>
      </c>
      <c r="I84" s="40">
        <f t="shared" si="1"/>
        <v>0.2</v>
      </c>
      <c r="J84" s="39">
        <v>12</v>
      </c>
      <c r="K84" s="39">
        <v>6</v>
      </c>
      <c r="L84" s="39">
        <v>0</v>
      </c>
      <c r="M84" s="40">
        <f t="shared" si="2"/>
        <v>0.5</v>
      </c>
    </row>
    <row r="85" spans="1:13" x14ac:dyDescent="0.3">
      <c r="A85" s="32" t="s">
        <v>421</v>
      </c>
      <c r="B85" s="39">
        <v>42</v>
      </c>
      <c r="C85" s="39">
        <v>11</v>
      </c>
      <c r="D85" s="39">
        <v>0</v>
      </c>
      <c r="E85" s="40">
        <f t="shared" si="0"/>
        <v>0.26190476190476192</v>
      </c>
      <c r="F85" s="39">
        <v>35</v>
      </c>
      <c r="G85" s="39">
        <v>11</v>
      </c>
      <c r="H85" s="39">
        <v>2</v>
      </c>
      <c r="I85" s="40">
        <f t="shared" si="1"/>
        <v>0.31428571428571428</v>
      </c>
      <c r="J85" s="39">
        <v>2</v>
      </c>
      <c r="K85" s="39">
        <v>2</v>
      </c>
      <c r="L85" s="39">
        <v>0</v>
      </c>
      <c r="M85" s="40">
        <f t="shared" si="2"/>
        <v>0</v>
      </c>
    </row>
    <row r="86" spans="1:13" x14ac:dyDescent="0.3">
      <c r="A86" s="32" t="s">
        <v>422</v>
      </c>
      <c r="B86" s="39">
        <v>25</v>
      </c>
      <c r="C86" s="39">
        <v>7</v>
      </c>
      <c r="D86" s="39">
        <v>0</v>
      </c>
      <c r="E86" s="40">
        <f t="shared" si="0"/>
        <v>0.28000000000000003</v>
      </c>
      <c r="F86" s="39">
        <v>9</v>
      </c>
      <c r="G86" s="39">
        <v>2</v>
      </c>
      <c r="H86" s="39">
        <v>0</v>
      </c>
      <c r="I86" s="40">
        <f t="shared" si="1"/>
        <v>0.22222222222222221</v>
      </c>
      <c r="J86" s="39">
        <v>14</v>
      </c>
      <c r="K86" s="39">
        <v>9</v>
      </c>
      <c r="L86" s="39">
        <v>1</v>
      </c>
      <c r="M86" s="40">
        <f t="shared" si="2"/>
        <v>0.3571428571428571</v>
      </c>
    </row>
    <row r="87" spans="1:13" x14ac:dyDescent="0.3">
      <c r="A87" s="32" t="s">
        <v>423</v>
      </c>
      <c r="B87" s="39">
        <v>33</v>
      </c>
      <c r="C87" s="39">
        <v>13</v>
      </c>
      <c r="D87" s="39">
        <v>0</v>
      </c>
      <c r="E87" s="40">
        <f t="shared" si="0"/>
        <v>0.39393939393939392</v>
      </c>
      <c r="F87" s="39">
        <v>10</v>
      </c>
      <c r="G87" s="39">
        <v>2</v>
      </c>
      <c r="H87" s="39">
        <v>1</v>
      </c>
      <c r="I87" s="40">
        <f t="shared" si="1"/>
        <v>0.2</v>
      </c>
      <c r="J87" s="39">
        <v>2</v>
      </c>
      <c r="K87" s="39">
        <v>0</v>
      </c>
      <c r="L87" s="39">
        <v>0</v>
      </c>
      <c r="M87" s="40">
        <f t="shared" si="2"/>
        <v>1</v>
      </c>
    </row>
  </sheetData>
  <pageMargins left="0.7" right="0.7" top="0.75" bottom="0.75" header="0.3" footer="0.3"/>
  <pageSetup paperSize="9" scale="38" orientation="landscape"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55462-B63A-46BA-B152-55E0833E400A}">
  <sheetPr>
    <pageSetUpPr fitToPage="1"/>
  </sheetPr>
  <dimension ref="A1:M32"/>
  <sheetViews>
    <sheetView showGridLines="0" zoomScale="82" zoomScaleNormal="80" workbookViewId="0"/>
  </sheetViews>
  <sheetFormatPr defaultColWidth="8.78515625" defaultRowHeight="13" x14ac:dyDescent="0.3"/>
  <cols>
    <col min="1" max="1" width="20.640625" style="4" customWidth="1"/>
    <col min="2" max="13" width="11.5" style="4" customWidth="1"/>
    <col min="14" max="16384" width="8.78515625" style="4"/>
  </cols>
  <sheetData>
    <row r="1" spans="1:13" ht="15.5" x14ac:dyDescent="0.3">
      <c r="A1" s="1" t="s">
        <v>588</v>
      </c>
      <c r="B1" s="2" t="s">
        <v>607</v>
      </c>
      <c r="C1" s="3"/>
      <c r="D1" s="3"/>
      <c r="E1" s="3"/>
      <c r="F1" s="3"/>
      <c r="G1" s="3"/>
      <c r="H1" s="3"/>
      <c r="I1" s="3"/>
      <c r="J1" s="3"/>
      <c r="K1" s="3"/>
      <c r="L1" s="3"/>
      <c r="M1" s="3"/>
    </row>
    <row r="2" spans="1:13" ht="14.5" x14ac:dyDescent="0.3">
      <c r="A2" s="5" t="s">
        <v>28</v>
      </c>
      <c r="B2" s="6" t="s">
        <v>678</v>
      </c>
    </row>
    <row r="3" spans="1:13" x14ac:dyDescent="0.3">
      <c r="A3" s="5"/>
      <c r="B3" s="6"/>
    </row>
    <row r="4" spans="1:13" x14ac:dyDescent="0.3">
      <c r="A4" s="4" t="s">
        <v>82</v>
      </c>
    </row>
    <row r="6" spans="1:13" x14ac:dyDescent="0.3">
      <c r="A6" s="4" t="s">
        <v>51</v>
      </c>
      <c r="C6" s="9" t="s">
        <v>52</v>
      </c>
    </row>
    <row r="7" spans="1:13" x14ac:dyDescent="0.3">
      <c r="A7" s="4" t="s">
        <v>84</v>
      </c>
    </row>
    <row r="8" spans="1:13" x14ac:dyDescent="0.3">
      <c r="A8" s="4" t="s">
        <v>85</v>
      </c>
    </row>
    <row r="10" spans="1:13" x14ac:dyDescent="0.3">
      <c r="A10" s="4" t="s">
        <v>583</v>
      </c>
    </row>
    <row r="12" spans="1:13" x14ac:dyDescent="0.3">
      <c r="A12" s="4" t="s">
        <v>584</v>
      </c>
      <c r="B12" s="4" t="s">
        <v>100</v>
      </c>
    </row>
    <row r="13" spans="1:13" x14ac:dyDescent="0.3">
      <c r="A13" s="4" t="s">
        <v>585</v>
      </c>
      <c r="B13" s="4" t="s">
        <v>296</v>
      </c>
    </row>
    <row r="14" spans="1:13" x14ac:dyDescent="0.3">
      <c r="A14" s="4" t="s">
        <v>586</v>
      </c>
      <c r="B14" s="4" t="s">
        <v>332</v>
      </c>
    </row>
    <row r="15" spans="1:13" x14ac:dyDescent="0.3">
      <c r="A15" s="4" t="s">
        <v>587</v>
      </c>
      <c r="B15" s="4" t="s">
        <v>369</v>
      </c>
    </row>
    <row r="16" spans="1:13" x14ac:dyDescent="0.3">
      <c r="A16" s="4" t="s">
        <v>588</v>
      </c>
      <c r="B16" s="4" t="s">
        <v>424</v>
      </c>
    </row>
    <row r="17" spans="1:13" x14ac:dyDescent="0.3">
      <c r="A17" s="4" t="s">
        <v>589</v>
      </c>
      <c r="B17" s="4" t="s">
        <v>435</v>
      </c>
    </row>
    <row r="18" spans="1:13" x14ac:dyDescent="0.3">
      <c r="A18" s="5"/>
      <c r="B18" s="6"/>
    </row>
    <row r="19" spans="1:13" x14ac:dyDescent="0.3">
      <c r="A19" s="4" t="s">
        <v>26</v>
      </c>
      <c r="B19" s="10">
        <v>45383</v>
      </c>
    </row>
    <row r="20" spans="1:13" x14ac:dyDescent="0.3">
      <c r="A20" s="4" t="s">
        <v>27</v>
      </c>
      <c r="B20" s="10">
        <v>45748</v>
      </c>
    </row>
    <row r="22" spans="1:13" ht="70.900000000000006" customHeight="1" x14ac:dyDescent="0.3">
      <c r="A22" s="69" t="s">
        <v>606</v>
      </c>
      <c r="B22" s="7" t="s">
        <v>579</v>
      </c>
      <c r="C22" s="7" t="s">
        <v>590</v>
      </c>
      <c r="D22" s="7" t="s">
        <v>591</v>
      </c>
      <c r="E22" s="7" t="s">
        <v>580</v>
      </c>
      <c r="F22" s="7" t="s">
        <v>581</v>
      </c>
      <c r="G22" s="7" t="s">
        <v>592</v>
      </c>
      <c r="H22" s="7" t="s">
        <v>593</v>
      </c>
      <c r="I22" s="7" t="s">
        <v>582</v>
      </c>
      <c r="J22" s="7" t="s">
        <v>594</v>
      </c>
      <c r="K22" s="7" t="s">
        <v>595</v>
      </c>
      <c r="L22" s="7" t="s">
        <v>596</v>
      </c>
      <c r="M22" s="7" t="s">
        <v>597</v>
      </c>
    </row>
    <row r="23" spans="1:13" x14ac:dyDescent="0.3">
      <c r="A23" s="32" t="s">
        <v>425</v>
      </c>
      <c r="B23" s="39">
        <v>16</v>
      </c>
      <c r="C23" s="39">
        <v>4</v>
      </c>
      <c r="D23" s="39">
        <v>0</v>
      </c>
      <c r="E23" s="40">
        <f t="shared" ref="E23:E32" si="0">IF(B23=0,"-",C23/B23*100%)</f>
        <v>0.25</v>
      </c>
      <c r="F23" s="39">
        <v>4</v>
      </c>
      <c r="G23" s="39">
        <v>2</v>
      </c>
      <c r="H23" s="39">
        <v>0</v>
      </c>
      <c r="I23" s="40">
        <f t="shared" ref="I23:I32" si="1">IF(F23=0,"-",G23/F23*100%)</f>
        <v>0.5</v>
      </c>
      <c r="J23" s="39">
        <v>0</v>
      </c>
      <c r="K23" s="39">
        <v>0</v>
      </c>
      <c r="L23" s="39">
        <v>0</v>
      </c>
      <c r="M23" s="40" t="str">
        <f t="shared" ref="M23:M32" si="2">IF(J23=0,"-",(1-K23/J23)*100%)</f>
        <v>-</v>
      </c>
    </row>
    <row r="24" spans="1:13" x14ac:dyDescent="0.3">
      <c r="A24" s="32" t="s">
        <v>426</v>
      </c>
      <c r="B24" s="39">
        <v>2</v>
      </c>
      <c r="C24" s="39">
        <v>1</v>
      </c>
      <c r="D24" s="39">
        <v>0</v>
      </c>
      <c r="E24" s="40">
        <f t="shared" si="0"/>
        <v>0.5</v>
      </c>
      <c r="F24" s="39">
        <v>0</v>
      </c>
      <c r="G24" s="39">
        <v>0</v>
      </c>
      <c r="H24" s="39">
        <v>0</v>
      </c>
      <c r="I24" s="40" t="str">
        <f t="shared" si="1"/>
        <v>-</v>
      </c>
      <c r="J24" s="39">
        <v>0</v>
      </c>
      <c r="K24" s="39">
        <v>0</v>
      </c>
      <c r="L24" s="39">
        <v>0</v>
      </c>
      <c r="M24" s="40" t="str">
        <f t="shared" si="2"/>
        <v>-</v>
      </c>
    </row>
    <row r="25" spans="1:13" x14ac:dyDescent="0.3">
      <c r="A25" s="32" t="s">
        <v>427</v>
      </c>
      <c r="B25" s="39">
        <v>15</v>
      </c>
      <c r="C25" s="39">
        <v>3</v>
      </c>
      <c r="D25" s="39">
        <v>1</v>
      </c>
      <c r="E25" s="40">
        <f t="shared" si="0"/>
        <v>0.2</v>
      </c>
      <c r="F25" s="39">
        <v>3</v>
      </c>
      <c r="G25" s="39">
        <v>2</v>
      </c>
      <c r="H25" s="39">
        <v>0</v>
      </c>
      <c r="I25" s="40">
        <f t="shared" si="1"/>
        <v>0.66666666666666663</v>
      </c>
      <c r="J25" s="39">
        <v>23</v>
      </c>
      <c r="K25" s="39">
        <v>15</v>
      </c>
      <c r="L25" s="39">
        <v>0</v>
      </c>
      <c r="M25" s="40">
        <f t="shared" si="2"/>
        <v>0.34782608695652173</v>
      </c>
    </row>
    <row r="26" spans="1:13" x14ac:dyDescent="0.3">
      <c r="A26" s="32" t="s">
        <v>428</v>
      </c>
      <c r="B26" s="39">
        <v>6</v>
      </c>
      <c r="C26" s="39">
        <v>3</v>
      </c>
      <c r="D26" s="39">
        <v>0</v>
      </c>
      <c r="E26" s="40">
        <f t="shared" si="0"/>
        <v>0.5</v>
      </c>
      <c r="F26" s="39">
        <v>10</v>
      </c>
      <c r="G26" s="39">
        <v>3</v>
      </c>
      <c r="H26" s="39">
        <v>1</v>
      </c>
      <c r="I26" s="40">
        <f t="shared" si="1"/>
        <v>0.3</v>
      </c>
      <c r="J26" s="39">
        <v>3</v>
      </c>
      <c r="K26" s="39">
        <v>3</v>
      </c>
      <c r="L26" s="39">
        <v>0</v>
      </c>
      <c r="M26" s="40">
        <f t="shared" si="2"/>
        <v>0</v>
      </c>
    </row>
    <row r="27" spans="1:13" x14ac:dyDescent="0.3">
      <c r="A27" s="32" t="s">
        <v>429</v>
      </c>
      <c r="B27" s="39">
        <v>2</v>
      </c>
      <c r="C27" s="39">
        <v>1</v>
      </c>
      <c r="D27" s="39">
        <v>0</v>
      </c>
      <c r="E27" s="40">
        <f t="shared" si="0"/>
        <v>0.5</v>
      </c>
      <c r="F27" s="39">
        <v>0</v>
      </c>
      <c r="G27" s="39">
        <v>0</v>
      </c>
      <c r="H27" s="39">
        <v>0</v>
      </c>
      <c r="I27" s="40" t="str">
        <f t="shared" si="1"/>
        <v>-</v>
      </c>
      <c r="J27" s="39">
        <v>1</v>
      </c>
      <c r="K27" s="39">
        <v>1</v>
      </c>
      <c r="L27" s="39">
        <v>0</v>
      </c>
      <c r="M27" s="40">
        <f t="shared" si="2"/>
        <v>0</v>
      </c>
    </row>
    <row r="28" spans="1:13" x14ac:dyDescent="0.3">
      <c r="A28" s="32" t="s">
        <v>430</v>
      </c>
      <c r="B28" s="39">
        <v>5</v>
      </c>
      <c r="C28" s="39">
        <v>1</v>
      </c>
      <c r="D28" s="39">
        <v>0</v>
      </c>
      <c r="E28" s="40">
        <f t="shared" si="0"/>
        <v>0.2</v>
      </c>
      <c r="F28" s="39">
        <v>2</v>
      </c>
      <c r="G28" s="39">
        <v>2</v>
      </c>
      <c r="H28" s="39">
        <v>0</v>
      </c>
      <c r="I28" s="40">
        <f t="shared" si="1"/>
        <v>1</v>
      </c>
      <c r="J28" s="39">
        <v>0</v>
      </c>
      <c r="K28" s="39">
        <v>0</v>
      </c>
      <c r="L28" s="39">
        <v>0</v>
      </c>
      <c r="M28" s="40" t="str">
        <f t="shared" si="2"/>
        <v>-</v>
      </c>
    </row>
    <row r="29" spans="1:13" x14ac:dyDescent="0.3">
      <c r="A29" s="32" t="s">
        <v>431</v>
      </c>
      <c r="B29" s="39">
        <v>21</v>
      </c>
      <c r="C29" s="39">
        <v>7</v>
      </c>
      <c r="D29" s="39">
        <v>0</v>
      </c>
      <c r="E29" s="40">
        <f t="shared" si="0"/>
        <v>0.33333333333333331</v>
      </c>
      <c r="F29" s="39">
        <v>5</v>
      </c>
      <c r="G29" s="39">
        <v>2</v>
      </c>
      <c r="H29" s="39">
        <v>0</v>
      </c>
      <c r="I29" s="40">
        <f t="shared" si="1"/>
        <v>0.4</v>
      </c>
      <c r="J29" s="39">
        <v>1</v>
      </c>
      <c r="K29" s="39">
        <v>1</v>
      </c>
      <c r="L29" s="39">
        <v>0</v>
      </c>
      <c r="M29" s="40">
        <f t="shared" si="2"/>
        <v>0</v>
      </c>
    </row>
    <row r="30" spans="1:13" x14ac:dyDescent="0.3">
      <c r="A30" s="32" t="s">
        <v>432</v>
      </c>
      <c r="B30" s="39">
        <v>39</v>
      </c>
      <c r="C30" s="39">
        <v>13</v>
      </c>
      <c r="D30" s="39">
        <v>0</v>
      </c>
      <c r="E30" s="40">
        <f t="shared" si="0"/>
        <v>0.33333333333333331</v>
      </c>
      <c r="F30" s="39">
        <v>13</v>
      </c>
      <c r="G30" s="39">
        <v>6</v>
      </c>
      <c r="H30" s="39">
        <v>0</v>
      </c>
      <c r="I30" s="40">
        <f t="shared" si="1"/>
        <v>0.46153846153846156</v>
      </c>
      <c r="J30" s="39">
        <v>4</v>
      </c>
      <c r="K30" s="39">
        <v>2</v>
      </c>
      <c r="L30" s="39">
        <v>0</v>
      </c>
      <c r="M30" s="40">
        <f t="shared" si="2"/>
        <v>0.5</v>
      </c>
    </row>
    <row r="31" spans="1:13" x14ac:dyDescent="0.3">
      <c r="A31" s="32" t="s">
        <v>433</v>
      </c>
      <c r="B31" s="39">
        <v>7</v>
      </c>
      <c r="C31" s="39">
        <v>2</v>
      </c>
      <c r="D31" s="39">
        <v>0</v>
      </c>
      <c r="E31" s="40">
        <f t="shared" si="0"/>
        <v>0.2857142857142857</v>
      </c>
      <c r="F31" s="39">
        <v>3</v>
      </c>
      <c r="G31" s="39">
        <v>1</v>
      </c>
      <c r="H31" s="39">
        <v>0</v>
      </c>
      <c r="I31" s="40">
        <f t="shared" si="1"/>
        <v>0.33333333333333331</v>
      </c>
      <c r="J31" s="39">
        <v>0</v>
      </c>
      <c r="K31" s="39">
        <v>0</v>
      </c>
      <c r="L31" s="39">
        <v>0</v>
      </c>
      <c r="M31" s="40" t="str">
        <f t="shared" si="2"/>
        <v>-</v>
      </c>
    </row>
    <row r="32" spans="1:13" x14ac:dyDescent="0.3">
      <c r="A32" s="32" t="s">
        <v>434</v>
      </c>
      <c r="B32" s="39">
        <v>4</v>
      </c>
      <c r="C32" s="39">
        <v>2</v>
      </c>
      <c r="D32" s="39">
        <v>0</v>
      </c>
      <c r="E32" s="40">
        <f t="shared" si="0"/>
        <v>0.5</v>
      </c>
      <c r="F32" s="39">
        <v>1</v>
      </c>
      <c r="G32" s="39">
        <v>0</v>
      </c>
      <c r="H32" s="39">
        <v>0</v>
      </c>
      <c r="I32" s="40">
        <f t="shared" si="1"/>
        <v>0</v>
      </c>
      <c r="J32" s="39">
        <v>1</v>
      </c>
      <c r="K32" s="39">
        <v>1</v>
      </c>
      <c r="L32" s="39">
        <v>0</v>
      </c>
      <c r="M32" s="40">
        <f t="shared" si="2"/>
        <v>0</v>
      </c>
    </row>
  </sheetData>
  <pageMargins left="0.7" right="0.7" top="0.75" bottom="0.75" header="0.3" footer="0.3"/>
  <pageSetup paperSize="9" scale="67" orientation="landscape"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63241-5D9B-43E6-93A4-4E4C6F158932}">
  <sheetPr>
    <pageSetUpPr fitToPage="1"/>
  </sheetPr>
  <dimension ref="A1:M50"/>
  <sheetViews>
    <sheetView showGridLines="0" topLeftCell="A3" zoomScale="82" zoomScaleNormal="80" workbookViewId="0">
      <selection activeCell="F13" sqref="F13"/>
    </sheetView>
  </sheetViews>
  <sheetFormatPr defaultColWidth="8.78515625" defaultRowHeight="13" x14ac:dyDescent="0.3"/>
  <cols>
    <col min="1" max="1" width="20.640625" style="4" customWidth="1"/>
    <col min="2" max="13" width="11.5" style="4" customWidth="1"/>
    <col min="14" max="16384" width="8.78515625" style="4"/>
  </cols>
  <sheetData>
    <row r="1" spans="1:13" ht="15.5" x14ac:dyDescent="0.3">
      <c r="A1" s="1" t="s">
        <v>589</v>
      </c>
      <c r="B1" s="2" t="s">
        <v>608</v>
      </c>
      <c r="C1" s="3"/>
      <c r="D1" s="3"/>
      <c r="E1" s="3"/>
      <c r="F1" s="3"/>
      <c r="G1" s="3"/>
      <c r="H1" s="3"/>
      <c r="I1" s="3"/>
      <c r="J1" s="3"/>
      <c r="K1" s="3"/>
      <c r="L1" s="3"/>
      <c r="M1" s="3"/>
    </row>
    <row r="2" spans="1:13" ht="14.5" x14ac:dyDescent="0.3">
      <c r="A2" s="5" t="s">
        <v>28</v>
      </c>
      <c r="B2" s="6" t="s">
        <v>678</v>
      </c>
    </row>
    <row r="3" spans="1:13" x14ac:dyDescent="0.3">
      <c r="A3" s="5"/>
      <c r="B3" s="6"/>
    </row>
    <row r="4" spans="1:13" x14ac:dyDescent="0.3">
      <c r="A4" s="4" t="s">
        <v>82</v>
      </c>
    </row>
    <row r="6" spans="1:13" x14ac:dyDescent="0.3">
      <c r="A6" s="4" t="s">
        <v>51</v>
      </c>
      <c r="C6" s="9" t="s">
        <v>52</v>
      </c>
    </row>
    <row r="7" spans="1:13" x14ac:dyDescent="0.3">
      <c r="A7" s="4" t="s">
        <v>84</v>
      </c>
    </row>
    <row r="8" spans="1:13" x14ac:dyDescent="0.3">
      <c r="A8" s="4" t="s">
        <v>85</v>
      </c>
    </row>
    <row r="10" spans="1:13" x14ac:dyDescent="0.3">
      <c r="A10" s="4" t="s">
        <v>583</v>
      </c>
    </row>
    <row r="12" spans="1:13" x14ac:dyDescent="0.3">
      <c r="A12" s="4" t="s">
        <v>584</v>
      </c>
      <c r="B12" s="4" t="s">
        <v>100</v>
      </c>
    </row>
    <row r="13" spans="1:13" x14ac:dyDescent="0.3">
      <c r="A13" s="4" t="s">
        <v>585</v>
      </c>
      <c r="B13" s="4" t="s">
        <v>296</v>
      </c>
    </row>
    <row r="14" spans="1:13" x14ac:dyDescent="0.3">
      <c r="A14" s="4" t="s">
        <v>586</v>
      </c>
      <c r="B14" s="4" t="s">
        <v>332</v>
      </c>
    </row>
    <row r="15" spans="1:13" x14ac:dyDescent="0.3">
      <c r="A15" s="4" t="s">
        <v>587</v>
      </c>
      <c r="B15" s="4" t="s">
        <v>369</v>
      </c>
    </row>
    <row r="16" spans="1:13" x14ac:dyDescent="0.3">
      <c r="A16" s="4" t="s">
        <v>588</v>
      </c>
      <c r="B16" s="4" t="s">
        <v>424</v>
      </c>
    </row>
    <row r="17" spans="1:13" x14ac:dyDescent="0.3">
      <c r="A17" s="4" t="s">
        <v>589</v>
      </c>
      <c r="B17" s="4" t="s">
        <v>435</v>
      </c>
    </row>
    <row r="18" spans="1:13" x14ac:dyDescent="0.3">
      <c r="A18" s="5"/>
      <c r="B18" s="6"/>
    </row>
    <row r="19" spans="1:13" x14ac:dyDescent="0.3">
      <c r="A19" s="4" t="s">
        <v>26</v>
      </c>
      <c r="B19" s="10">
        <v>45383</v>
      </c>
    </row>
    <row r="20" spans="1:13" x14ac:dyDescent="0.3">
      <c r="A20" s="4" t="s">
        <v>27</v>
      </c>
      <c r="B20" s="10">
        <v>45748</v>
      </c>
    </row>
    <row r="22" spans="1:13" ht="72.650000000000006" customHeight="1" x14ac:dyDescent="0.3">
      <c r="A22" s="69" t="s">
        <v>609</v>
      </c>
      <c r="B22" s="7" t="s">
        <v>579</v>
      </c>
      <c r="C22" s="7" t="s">
        <v>590</v>
      </c>
      <c r="D22" s="7" t="s">
        <v>591</v>
      </c>
      <c r="E22" s="7" t="s">
        <v>580</v>
      </c>
      <c r="F22" s="7" t="s">
        <v>581</v>
      </c>
      <c r="G22" s="7" t="s">
        <v>592</v>
      </c>
      <c r="H22" s="7" t="s">
        <v>593</v>
      </c>
      <c r="I22" s="7" t="s">
        <v>582</v>
      </c>
      <c r="J22" s="7" t="s">
        <v>594</v>
      </c>
      <c r="K22" s="7" t="s">
        <v>595</v>
      </c>
      <c r="L22" s="7" t="s">
        <v>596</v>
      </c>
      <c r="M22" s="7" t="s">
        <v>597</v>
      </c>
    </row>
    <row r="23" spans="1:13" x14ac:dyDescent="0.3">
      <c r="A23" s="32" t="s">
        <v>436</v>
      </c>
      <c r="B23" s="39">
        <v>1</v>
      </c>
      <c r="C23" s="39">
        <v>1</v>
      </c>
      <c r="D23" s="39">
        <v>0</v>
      </c>
      <c r="E23" s="40">
        <f t="shared" ref="E23:E49" si="0">IF(B23=0,"-",C23/B23*100%)</f>
        <v>1</v>
      </c>
      <c r="F23" s="39">
        <v>1</v>
      </c>
      <c r="G23" s="39">
        <v>0</v>
      </c>
      <c r="H23" s="39">
        <v>0</v>
      </c>
      <c r="I23" s="40">
        <f t="shared" ref="I23:I49" si="1">IF(F23=0,"-",G23/F23*100%)</f>
        <v>0</v>
      </c>
      <c r="J23" s="39">
        <v>0</v>
      </c>
      <c r="K23" s="39">
        <v>0</v>
      </c>
      <c r="L23" s="39">
        <v>0</v>
      </c>
      <c r="M23" s="40" t="str">
        <f t="shared" ref="M23:M49" si="2">IF(J23=0,"-",(1-K23/J23)*100%)</f>
        <v>-</v>
      </c>
    </row>
    <row r="24" spans="1:13" x14ac:dyDescent="0.3">
      <c r="A24" s="32" t="s">
        <v>437</v>
      </c>
      <c r="B24" s="39">
        <v>0</v>
      </c>
      <c r="C24" s="39">
        <v>0</v>
      </c>
      <c r="D24" s="39">
        <v>0</v>
      </c>
      <c r="E24" s="40" t="str">
        <f t="shared" si="0"/>
        <v>-</v>
      </c>
      <c r="F24" s="39">
        <v>0</v>
      </c>
      <c r="G24" s="39">
        <v>0</v>
      </c>
      <c r="H24" s="39">
        <v>0</v>
      </c>
      <c r="I24" s="40" t="str">
        <f t="shared" si="1"/>
        <v>-</v>
      </c>
      <c r="J24" s="39">
        <v>0</v>
      </c>
      <c r="K24" s="39">
        <v>0</v>
      </c>
      <c r="L24" s="39">
        <v>0</v>
      </c>
      <c r="M24" s="40" t="str">
        <f t="shared" si="2"/>
        <v>-</v>
      </c>
    </row>
    <row r="25" spans="1:13" x14ac:dyDescent="0.3">
      <c r="A25" s="32" t="s">
        <v>438</v>
      </c>
      <c r="B25" s="39">
        <v>0</v>
      </c>
      <c r="C25" s="39">
        <v>0</v>
      </c>
      <c r="D25" s="39">
        <v>0</v>
      </c>
      <c r="E25" s="40" t="str">
        <f t="shared" si="0"/>
        <v>-</v>
      </c>
      <c r="F25" s="39">
        <v>0</v>
      </c>
      <c r="G25" s="39">
        <v>0</v>
      </c>
      <c r="H25" s="39">
        <v>0</v>
      </c>
      <c r="I25" s="40" t="str">
        <f t="shared" si="1"/>
        <v>-</v>
      </c>
      <c r="J25" s="39">
        <v>0</v>
      </c>
      <c r="K25" s="39">
        <v>0</v>
      </c>
      <c r="L25" s="39">
        <v>0</v>
      </c>
      <c r="M25" s="40" t="str">
        <f t="shared" si="2"/>
        <v>-</v>
      </c>
    </row>
    <row r="26" spans="1:13" x14ac:dyDescent="0.3">
      <c r="A26" s="32" t="s">
        <v>439</v>
      </c>
      <c r="B26" s="39">
        <v>0</v>
      </c>
      <c r="C26" s="39">
        <v>0</v>
      </c>
      <c r="D26" s="39">
        <v>0</v>
      </c>
      <c r="E26" s="40" t="str">
        <f t="shared" si="0"/>
        <v>-</v>
      </c>
      <c r="F26" s="39">
        <v>0</v>
      </c>
      <c r="G26" s="39">
        <v>0</v>
      </c>
      <c r="H26" s="39">
        <v>0</v>
      </c>
      <c r="I26" s="40" t="str">
        <f t="shared" si="1"/>
        <v>-</v>
      </c>
      <c r="J26" s="39">
        <v>0</v>
      </c>
      <c r="K26" s="39">
        <v>0</v>
      </c>
      <c r="L26" s="39">
        <v>0</v>
      </c>
      <c r="M26" s="40" t="str">
        <f t="shared" si="2"/>
        <v>-</v>
      </c>
    </row>
    <row r="27" spans="1:13" x14ac:dyDescent="0.3">
      <c r="A27" s="32" t="s">
        <v>440</v>
      </c>
      <c r="B27" s="39">
        <v>0</v>
      </c>
      <c r="C27" s="39">
        <v>0</v>
      </c>
      <c r="D27" s="39">
        <v>0</v>
      </c>
      <c r="E27" s="40" t="str">
        <f t="shared" si="0"/>
        <v>-</v>
      </c>
      <c r="F27" s="39">
        <v>0</v>
      </c>
      <c r="G27" s="39">
        <v>0</v>
      </c>
      <c r="H27" s="39">
        <v>0</v>
      </c>
      <c r="I27" s="40" t="str">
        <f t="shared" si="1"/>
        <v>-</v>
      </c>
      <c r="J27" s="39">
        <v>0</v>
      </c>
      <c r="K27" s="39">
        <v>0</v>
      </c>
      <c r="L27" s="39">
        <v>0</v>
      </c>
      <c r="M27" s="40" t="str">
        <f t="shared" si="2"/>
        <v>-</v>
      </c>
    </row>
    <row r="28" spans="1:13" x14ac:dyDescent="0.3">
      <c r="A28" s="32" t="s">
        <v>441</v>
      </c>
      <c r="B28" s="39">
        <v>0</v>
      </c>
      <c r="C28" s="39">
        <v>0</v>
      </c>
      <c r="D28" s="39">
        <v>0</v>
      </c>
      <c r="E28" s="40" t="str">
        <f t="shared" si="0"/>
        <v>-</v>
      </c>
      <c r="F28" s="39">
        <v>0</v>
      </c>
      <c r="G28" s="39">
        <v>0</v>
      </c>
      <c r="H28" s="39">
        <v>0</v>
      </c>
      <c r="I28" s="40" t="str">
        <f t="shared" si="1"/>
        <v>-</v>
      </c>
      <c r="J28" s="39">
        <v>0</v>
      </c>
      <c r="K28" s="39">
        <v>0</v>
      </c>
      <c r="L28" s="39">
        <v>0</v>
      </c>
      <c r="M28" s="40" t="str">
        <f t="shared" si="2"/>
        <v>-</v>
      </c>
    </row>
    <row r="29" spans="1:13" x14ac:dyDescent="0.3">
      <c r="A29" s="32" t="s">
        <v>442</v>
      </c>
      <c r="B29" s="39">
        <v>0</v>
      </c>
      <c r="C29" s="39">
        <v>0</v>
      </c>
      <c r="D29" s="39">
        <v>0</v>
      </c>
      <c r="E29" s="40" t="str">
        <f t="shared" si="0"/>
        <v>-</v>
      </c>
      <c r="F29" s="39">
        <v>0</v>
      </c>
      <c r="G29" s="39">
        <v>0</v>
      </c>
      <c r="H29" s="39">
        <v>0</v>
      </c>
      <c r="I29" s="40" t="str">
        <f t="shared" si="1"/>
        <v>-</v>
      </c>
      <c r="J29" s="39">
        <v>0</v>
      </c>
      <c r="K29" s="39">
        <v>0</v>
      </c>
      <c r="L29" s="39">
        <v>0</v>
      </c>
      <c r="M29" s="40" t="str">
        <f t="shared" si="2"/>
        <v>-</v>
      </c>
    </row>
    <row r="30" spans="1:13" x14ac:dyDescent="0.3">
      <c r="A30" s="32" t="s">
        <v>443</v>
      </c>
      <c r="B30" s="39">
        <v>2</v>
      </c>
      <c r="C30" s="39">
        <v>1</v>
      </c>
      <c r="D30" s="39">
        <v>1</v>
      </c>
      <c r="E30" s="40">
        <f t="shared" si="0"/>
        <v>0.5</v>
      </c>
      <c r="F30" s="39">
        <v>0</v>
      </c>
      <c r="G30" s="39">
        <v>0</v>
      </c>
      <c r="H30" s="39">
        <v>0</v>
      </c>
      <c r="I30" s="40" t="str">
        <f t="shared" si="1"/>
        <v>-</v>
      </c>
      <c r="J30" s="39">
        <v>0</v>
      </c>
      <c r="K30" s="39">
        <v>0</v>
      </c>
      <c r="L30" s="39">
        <v>0</v>
      </c>
      <c r="M30" s="40" t="str">
        <f t="shared" si="2"/>
        <v>-</v>
      </c>
    </row>
    <row r="31" spans="1:13" x14ac:dyDescent="0.3">
      <c r="A31" s="32" t="s">
        <v>444</v>
      </c>
      <c r="B31" s="39">
        <v>1</v>
      </c>
      <c r="C31" s="39">
        <v>1</v>
      </c>
      <c r="D31" s="39">
        <v>0</v>
      </c>
      <c r="E31" s="40">
        <f t="shared" si="0"/>
        <v>1</v>
      </c>
      <c r="F31" s="39">
        <v>0</v>
      </c>
      <c r="G31" s="39">
        <v>0</v>
      </c>
      <c r="H31" s="39">
        <v>0</v>
      </c>
      <c r="I31" s="40" t="str">
        <f t="shared" si="1"/>
        <v>-</v>
      </c>
      <c r="J31" s="39">
        <v>0</v>
      </c>
      <c r="K31" s="39">
        <v>0</v>
      </c>
      <c r="L31" s="39">
        <v>0</v>
      </c>
      <c r="M31" s="40" t="str">
        <f t="shared" si="2"/>
        <v>-</v>
      </c>
    </row>
    <row r="32" spans="1:13" x14ac:dyDescent="0.3">
      <c r="A32" s="32" t="s">
        <v>445</v>
      </c>
      <c r="B32" s="39">
        <v>0</v>
      </c>
      <c r="C32" s="39">
        <v>0</v>
      </c>
      <c r="D32" s="39">
        <v>0</v>
      </c>
      <c r="E32" s="40" t="str">
        <f t="shared" si="0"/>
        <v>-</v>
      </c>
      <c r="F32" s="39">
        <v>0</v>
      </c>
      <c r="G32" s="39">
        <v>0</v>
      </c>
      <c r="H32" s="39">
        <v>0</v>
      </c>
      <c r="I32" s="40" t="str">
        <f t="shared" si="1"/>
        <v>-</v>
      </c>
      <c r="J32" s="39">
        <v>0</v>
      </c>
      <c r="K32" s="39">
        <v>0</v>
      </c>
      <c r="L32" s="39">
        <v>0</v>
      </c>
      <c r="M32" s="40" t="str">
        <f t="shared" si="2"/>
        <v>-</v>
      </c>
    </row>
    <row r="33" spans="1:13" x14ac:dyDescent="0.3">
      <c r="A33" s="32" t="s">
        <v>446</v>
      </c>
      <c r="B33" s="39">
        <v>0</v>
      </c>
      <c r="C33" s="39">
        <v>0</v>
      </c>
      <c r="D33" s="39">
        <v>0</v>
      </c>
      <c r="E33" s="40" t="str">
        <f t="shared" si="0"/>
        <v>-</v>
      </c>
      <c r="F33" s="39">
        <v>0</v>
      </c>
      <c r="G33" s="39">
        <v>0</v>
      </c>
      <c r="H33" s="39">
        <v>0</v>
      </c>
      <c r="I33" s="40" t="str">
        <f t="shared" si="1"/>
        <v>-</v>
      </c>
      <c r="J33" s="39">
        <v>0</v>
      </c>
      <c r="K33" s="39">
        <v>0</v>
      </c>
      <c r="L33" s="39">
        <v>0</v>
      </c>
      <c r="M33" s="40" t="str">
        <f t="shared" si="2"/>
        <v>-</v>
      </c>
    </row>
    <row r="34" spans="1:13" x14ac:dyDescent="0.3">
      <c r="A34" s="32" t="s">
        <v>447</v>
      </c>
      <c r="B34" s="39">
        <v>0</v>
      </c>
      <c r="C34" s="39">
        <v>0</v>
      </c>
      <c r="D34" s="39">
        <v>0</v>
      </c>
      <c r="E34" s="40" t="str">
        <f t="shared" si="0"/>
        <v>-</v>
      </c>
      <c r="F34" s="39">
        <v>0</v>
      </c>
      <c r="G34" s="39">
        <v>0</v>
      </c>
      <c r="H34" s="39">
        <v>0</v>
      </c>
      <c r="I34" s="40" t="str">
        <f t="shared" si="1"/>
        <v>-</v>
      </c>
      <c r="J34" s="39">
        <v>0</v>
      </c>
      <c r="K34" s="39">
        <v>0</v>
      </c>
      <c r="L34" s="39">
        <v>0</v>
      </c>
      <c r="M34" s="40" t="str">
        <f t="shared" si="2"/>
        <v>-</v>
      </c>
    </row>
    <row r="35" spans="1:13" x14ac:dyDescent="0.3">
      <c r="A35" s="32" t="s">
        <v>448</v>
      </c>
      <c r="B35" s="39">
        <v>0</v>
      </c>
      <c r="C35" s="39">
        <v>0</v>
      </c>
      <c r="D35" s="39">
        <v>0</v>
      </c>
      <c r="E35" s="40" t="str">
        <f t="shared" si="0"/>
        <v>-</v>
      </c>
      <c r="F35" s="39">
        <v>0</v>
      </c>
      <c r="G35" s="39">
        <v>0</v>
      </c>
      <c r="H35" s="39">
        <v>0</v>
      </c>
      <c r="I35" s="40" t="str">
        <f t="shared" si="1"/>
        <v>-</v>
      </c>
      <c r="J35" s="39">
        <v>1</v>
      </c>
      <c r="K35" s="39">
        <v>1</v>
      </c>
      <c r="L35" s="39">
        <v>0</v>
      </c>
      <c r="M35" s="40">
        <f t="shared" si="2"/>
        <v>0</v>
      </c>
    </row>
    <row r="36" spans="1:13" x14ac:dyDescent="0.3">
      <c r="A36" s="32" t="s">
        <v>449</v>
      </c>
      <c r="B36" s="39">
        <v>1</v>
      </c>
      <c r="C36" s="39">
        <v>1</v>
      </c>
      <c r="D36" s="39">
        <v>0</v>
      </c>
      <c r="E36" s="40">
        <f t="shared" si="0"/>
        <v>1</v>
      </c>
      <c r="F36" s="39">
        <v>0</v>
      </c>
      <c r="G36" s="39">
        <v>0</v>
      </c>
      <c r="H36" s="39">
        <v>0</v>
      </c>
      <c r="I36" s="40" t="str">
        <f t="shared" si="1"/>
        <v>-</v>
      </c>
      <c r="J36" s="39">
        <v>1</v>
      </c>
      <c r="K36" s="39">
        <v>0</v>
      </c>
      <c r="L36" s="39">
        <v>0</v>
      </c>
      <c r="M36" s="40">
        <f t="shared" si="2"/>
        <v>1</v>
      </c>
    </row>
    <row r="37" spans="1:13" x14ac:dyDescent="0.3">
      <c r="A37" s="32" t="s">
        <v>450</v>
      </c>
      <c r="B37" s="39">
        <v>1</v>
      </c>
      <c r="C37" s="39">
        <v>1</v>
      </c>
      <c r="D37" s="39">
        <v>0</v>
      </c>
      <c r="E37" s="40">
        <f t="shared" si="0"/>
        <v>1</v>
      </c>
      <c r="F37" s="39">
        <v>0</v>
      </c>
      <c r="G37" s="39">
        <v>0</v>
      </c>
      <c r="H37" s="39">
        <v>0</v>
      </c>
      <c r="I37" s="40" t="str">
        <f t="shared" si="1"/>
        <v>-</v>
      </c>
      <c r="J37" s="39">
        <v>1</v>
      </c>
      <c r="K37" s="39">
        <v>0</v>
      </c>
      <c r="L37" s="39">
        <v>1</v>
      </c>
      <c r="M37" s="40">
        <f t="shared" si="2"/>
        <v>1</v>
      </c>
    </row>
    <row r="38" spans="1:13" x14ac:dyDescent="0.3">
      <c r="A38" s="32" t="s">
        <v>451</v>
      </c>
      <c r="B38" s="39">
        <v>2</v>
      </c>
      <c r="C38" s="39">
        <v>1</v>
      </c>
      <c r="D38" s="39">
        <v>0</v>
      </c>
      <c r="E38" s="40">
        <f t="shared" si="0"/>
        <v>0.5</v>
      </c>
      <c r="F38" s="39">
        <v>0</v>
      </c>
      <c r="G38" s="39">
        <v>0</v>
      </c>
      <c r="H38" s="39">
        <v>0</v>
      </c>
      <c r="I38" s="40" t="str">
        <f t="shared" si="1"/>
        <v>-</v>
      </c>
      <c r="J38" s="39">
        <v>0</v>
      </c>
      <c r="K38" s="39">
        <v>0</v>
      </c>
      <c r="L38" s="39">
        <v>0</v>
      </c>
      <c r="M38" s="40" t="str">
        <f t="shared" si="2"/>
        <v>-</v>
      </c>
    </row>
    <row r="39" spans="1:13" x14ac:dyDescent="0.3">
      <c r="A39" s="32" t="s">
        <v>452</v>
      </c>
      <c r="B39" s="39">
        <v>0</v>
      </c>
      <c r="C39" s="39">
        <v>0</v>
      </c>
      <c r="D39" s="39">
        <v>0</v>
      </c>
      <c r="E39" s="40" t="str">
        <f t="shared" si="0"/>
        <v>-</v>
      </c>
      <c r="F39" s="39">
        <v>0</v>
      </c>
      <c r="G39" s="39">
        <v>0</v>
      </c>
      <c r="H39" s="39">
        <v>0</v>
      </c>
      <c r="I39" s="40" t="str">
        <f t="shared" si="1"/>
        <v>-</v>
      </c>
      <c r="J39" s="39">
        <v>0</v>
      </c>
      <c r="K39" s="39">
        <v>0</v>
      </c>
      <c r="L39" s="39">
        <v>0</v>
      </c>
      <c r="M39" s="40" t="str">
        <f t="shared" si="2"/>
        <v>-</v>
      </c>
    </row>
    <row r="40" spans="1:13" x14ac:dyDescent="0.3">
      <c r="A40" s="32" t="s">
        <v>453</v>
      </c>
      <c r="B40" s="39">
        <v>0</v>
      </c>
      <c r="C40" s="39">
        <v>0</v>
      </c>
      <c r="D40" s="39">
        <v>0</v>
      </c>
      <c r="E40" s="40" t="str">
        <f t="shared" si="0"/>
        <v>-</v>
      </c>
      <c r="F40" s="39">
        <v>0</v>
      </c>
      <c r="G40" s="39">
        <v>0</v>
      </c>
      <c r="H40" s="39">
        <v>0</v>
      </c>
      <c r="I40" s="40" t="str">
        <f t="shared" si="1"/>
        <v>-</v>
      </c>
      <c r="J40" s="39">
        <v>0</v>
      </c>
      <c r="K40" s="39">
        <v>0</v>
      </c>
      <c r="L40" s="39">
        <v>0</v>
      </c>
      <c r="M40" s="40" t="str">
        <f t="shared" si="2"/>
        <v>-</v>
      </c>
    </row>
    <row r="41" spans="1:13" x14ac:dyDescent="0.3">
      <c r="A41" s="32" t="s">
        <v>454</v>
      </c>
      <c r="B41" s="39">
        <v>0</v>
      </c>
      <c r="C41" s="39">
        <v>0</v>
      </c>
      <c r="D41" s="39">
        <v>0</v>
      </c>
      <c r="E41" s="40" t="str">
        <f t="shared" si="0"/>
        <v>-</v>
      </c>
      <c r="F41" s="39">
        <v>1</v>
      </c>
      <c r="G41" s="39">
        <v>0</v>
      </c>
      <c r="H41" s="39">
        <v>0</v>
      </c>
      <c r="I41" s="40">
        <f t="shared" si="1"/>
        <v>0</v>
      </c>
      <c r="J41" s="39">
        <v>0</v>
      </c>
      <c r="K41" s="39">
        <v>0</v>
      </c>
      <c r="L41" s="39">
        <v>0</v>
      </c>
      <c r="M41" s="40" t="str">
        <f t="shared" si="2"/>
        <v>-</v>
      </c>
    </row>
    <row r="42" spans="1:13" x14ac:dyDescent="0.3">
      <c r="A42" s="32" t="s">
        <v>455</v>
      </c>
      <c r="B42" s="39">
        <v>0</v>
      </c>
      <c r="C42" s="39">
        <v>0</v>
      </c>
      <c r="D42" s="39">
        <v>0</v>
      </c>
      <c r="E42" s="40" t="str">
        <f t="shared" si="0"/>
        <v>-</v>
      </c>
      <c r="F42" s="39">
        <v>0</v>
      </c>
      <c r="G42" s="39">
        <v>0</v>
      </c>
      <c r="H42" s="39">
        <v>0</v>
      </c>
      <c r="I42" s="40" t="str">
        <f t="shared" si="1"/>
        <v>-</v>
      </c>
      <c r="J42" s="39">
        <v>0</v>
      </c>
      <c r="K42" s="39">
        <v>0</v>
      </c>
      <c r="L42" s="39">
        <v>0</v>
      </c>
      <c r="M42" s="40" t="str">
        <f t="shared" si="2"/>
        <v>-</v>
      </c>
    </row>
    <row r="43" spans="1:13" x14ac:dyDescent="0.3">
      <c r="A43" s="32" t="s">
        <v>456</v>
      </c>
      <c r="B43" s="39">
        <v>0</v>
      </c>
      <c r="C43" s="39">
        <v>0</v>
      </c>
      <c r="D43" s="39">
        <v>0</v>
      </c>
      <c r="E43" s="40" t="str">
        <f t="shared" si="0"/>
        <v>-</v>
      </c>
      <c r="F43" s="39">
        <v>0</v>
      </c>
      <c r="G43" s="39">
        <v>0</v>
      </c>
      <c r="H43" s="39">
        <v>0</v>
      </c>
      <c r="I43" s="40" t="str">
        <f t="shared" si="1"/>
        <v>-</v>
      </c>
      <c r="J43" s="39">
        <v>0</v>
      </c>
      <c r="K43" s="39">
        <v>0</v>
      </c>
      <c r="L43" s="39">
        <v>0</v>
      </c>
      <c r="M43" s="40" t="str">
        <f t="shared" si="2"/>
        <v>-</v>
      </c>
    </row>
    <row r="44" spans="1:13" x14ac:dyDescent="0.3">
      <c r="A44" s="32" t="s">
        <v>457</v>
      </c>
      <c r="B44" s="39">
        <v>1</v>
      </c>
      <c r="C44" s="39">
        <v>1</v>
      </c>
      <c r="D44" s="39">
        <v>0</v>
      </c>
      <c r="E44" s="40">
        <f t="shared" si="0"/>
        <v>1</v>
      </c>
      <c r="F44" s="39">
        <v>0</v>
      </c>
      <c r="G44" s="39">
        <v>0</v>
      </c>
      <c r="H44" s="39">
        <v>0</v>
      </c>
      <c r="I44" s="40" t="str">
        <f t="shared" si="1"/>
        <v>-</v>
      </c>
      <c r="J44" s="39">
        <v>3</v>
      </c>
      <c r="K44" s="39">
        <v>3</v>
      </c>
      <c r="L44" s="39">
        <v>0</v>
      </c>
      <c r="M44" s="40">
        <f t="shared" si="2"/>
        <v>0</v>
      </c>
    </row>
    <row r="45" spans="1:13" x14ac:dyDescent="0.3">
      <c r="A45" s="32" t="s">
        <v>458</v>
      </c>
      <c r="B45" s="39">
        <v>0</v>
      </c>
      <c r="C45" s="39">
        <v>0</v>
      </c>
      <c r="D45" s="39">
        <v>0</v>
      </c>
      <c r="E45" s="40" t="str">
        <f t="shared" si="0"/>
        <v>-</v>
      </c>
      <c r="F45" s="39">
        <v>0</v>
      </c>
      <c r="G45" s="39">
        <v>0</v>
      </c>
      <c r="H45" s="39">
        <v>0</v>
      </c>
      <c r="I45" s="40" t="str">
        <f t="shared" si="1"/>
        <v>-</v>
      </c>
      <c r="J45" s="39">
        <v>0</v>
      </c>
      <c r="K45" s="39">
        <v>0</v>
      </c>
      <c r="L45" s="39">
        <v>0</v>
      </c>
      <c r="M45" s="40" t="str">
        <f t="shared" si="2"/>
        <v>-</v>
      </c>
    </row>
    <row r="46" spans="1:13" x14ac:dyDescent="0.3">
      <c r="A46" s="32" t="s">
        <v>459</v>
      </c>
      <c r="B46" s="39">
        <v>0</v>
      </c>
      <c r="C46" s="39">
        <v>0</v>
      </c>
      <c r="D46" s="39">
        <v>0</v>
      </c>
      <c r="E46" s="40" t="str">
        <f t="shared" si="0"/>
        <v>-</v>
      </c>
      <c r="F46" s="39">
        <v>0</v>
      </c>
      <c r="G46" s="39">
        <v>0</v>
      </c>
      <c r="H46" s="39">
        <v>0</v>
      </c>
      <c r="I46" s="40" t="str">
        <f t="shared" si="1"/>
        <v>-</v>
      </c>
      <c r="J46" s="39">
        <v>1</v>
      </c>
      <c r="K46" s="39">
        <v>1</v>
      </c>
      <c r="L46" s="39">
        <v>0</v>
      </c>
      <c r="M46" s="40">
        <f t="shared" si="2"/>
        <v>0</v>
      </c>
    </row>
    <row r="47" spans="1:13" x14ac:dyDescent="0.3">
      <c r="A47" s="32" t="s">
        <v>460</v>
      </c>
      <c r="B47" s="39">
        <v>0</v>
      </c>
      <c r="C47" s="39">
        <v>0</v>
      </c>
      <c r="D47" s="39">
        <v>0</v>
      </c>
      <c r="E47" s="40" t="str">
        <f t="shared" si="0"/>
        <v>-</v>
      </c>
      <c r="F47" s="39">
        <v>0</v>
      </c>
      <c r="G47" s="39">
        <v>0</v>
      </c>
      <c r="H47" s="39">
        <v>0</v>
      </c>
      <c r="I47" s="40" t="str">
        <f t="shared" si="1"/>
        <v>-</v>
      </c>
      <c r="J47" s="39">
        <v>1</v>
      </c>
      <c r="K47" s="39">
        <v>0</v>
      </c>
      <c r="L47" s="39">
        <v>0</v>
      </c>
      <c r="M47" s="40">
        <f t="shared" si="2"/>
        <v>1</v>
      </c>
    </row>
    <row r="48" spans="1:13" x14ac:dyDescent="0.3">
      <c r="A48" s="32" t="s">
        <v>461</v>
      </c>
      <c r="B48" s="39">
        <v>1</v>
      </c>
      <c r="C48" s="39">
        <v>0</v>
      </c>
      <c r="D48" s="39">
        <v>0</v>
      </c>
      <c r="E48" s="40">
        <f t="shared" si="0"/>
        <v>0</v>
      </c>
      <c r="F48" s="39">
        <v>1</v>
      </c>
      <c r="G48" s="39">
        <v>1</v>
      </c>
      <c r="H48" s="39">
        <v>0</v>
      </c>
      <c r="I48" s="40">
        <f t="shared" si="1"/>
        <v>1</v>
      </c>
      <c r="J48" s="39">
        <v>0</v>
      </c>
      <c r="K48" s="39">
        <v>0</v>
      </c>
      <c r="L48" s="39">
        <v>0</v>
      </c>
      <c r="M48" s="40" t="str">
        <f t="shared" si="2"/>
        <v>-</v>
      </c>
    </row>
    <row r="49" spans="1:13" x14ac:dyDescent="0.3">
      <c r="A49" s="32" t="s">
        <v>462</v>
      </c>
      <c r="B49" s="39">
        <v>0</v>
      </c>
      <c r="C49" s="39">
        <v>0</v>
      </c>
      <c r="D49" s="39">
        <v>0</v>
      </c>
      <c r="E49" s="40" t="str">
        <f t="shared" si="0"/>
        <v>-</v>
      </c>
      <c r="F49" s="39">
        <v>0</v>
      </c>
      <c r="G49" s="39">
        <v>0</v>
      </c>
      <c r="H49" s="39">
        <v>0</v>
      </c>
      <c r="I49" s="40" t="str">
        <f t="shared" si="1"/>
        <v>-</v>
      </c>
      <c r="J49" s="39">
        <v>0</v>
      </c>
      <c r="K49" s="39">
        <v>0</v>
      </c>
      <c r="L49" s="39">
        <v>0</v>
      </c>
      <c r="M49" s="40" t="str">
        <f t="shared" si="2"/>
        <v>-</v>
      </c>
    </row>
    <row r="50" spans="1:13" x14ac:dyDescent="0.3">
      <c r="B50" s="50"/>
      <c r="C50" s="50"/>
      <c r="D50" s="50"/>
      <c r="E50" s="23"/>
    </row>
  </sheetData>
  <pageMargins left="0.7" right="0.7" top="0.75" bottom="0.75" header="0.3" footer="0.3"/>
  <pageSetup paperSize="9" scale="64"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DB821-2C3E-4EC5-9514-9D74F4512704}">
  <sheetPr>
    <tabColor theme="4" tint="0.39997558519241921"/>
    <pageSetUpPr fitToPage="1"/>
  </sheetPr>
  <dimension ref="A1:N26"/>
  <sheetViews>
    <sheetView showGridLines="0" workbookViewId="0"/>
  </sheetViews>
  <sheetFormatPr defaultColWidth="8.78515625" defaultRowHeight="13" x14ac:dyDescent="0.3"/>
  <cols>
    <col min="1" max="1" width="11.2109375" style="4" customWidth="1"/>
    <col min="2" max="11" width="11.42578125" style="4" customWidth="1"/>
    <col min="12" max="16384" width="8.78515625" style="4"/>
  </cols>
  <sheetData>
    <row r="1" spans="1:14" ht="15.5" x14ac:dyDescent="0.3">
      <c r="A1" s="1" t="s">
        <v>509</v>
      </c>
      <c r="B1" s="2" t="s">
        <v>723</v>
      </c>
      <c r="C1" s="3"/>
      <c r="D1" s="3"/>
      <c r="E1" s="3"/>
      <c r="F1" s="3"/>
      <c r="G1" s="3"/>
      <c r="H1" s="3"/>
      <c r="I1" s="3"/>
      <c r="J1" s="3"/>
      <c r="K1" s="3"/>
    </row>
    <row r="2" spans="1:14" x14ac:dyDescent="0.3">
      <c r="A2" s="5" t="s">
        <v>705</v>
      </c>
      <c r="B2" s="6" t="s">
        <v>681</v>
      </c>
    </row>
    <row r="3" spans="1:14" x14ac:dyDescent="0.3">
      <c r="A3" s="5"/>
      <c r="B3" s="6"/>
    </row>
    <row r="4" spans="1:14" x14ac:dyDescent="0.3">
      <c r="A4" s="4" t="s">
        <v>706</v>
      </c>
    </row>
    <row r="5" spans="1:14" ht="14.5" x14ac:dyDescent="0.3">
      <c r="A5" s="4" t="s">
        <v>707</v>
      </c>
    </row>
    <row r="7" spans="1:14" x14ac:dyDescent="0.3">
      <c r="A7" s="4" t="s">
        <v>708</v>
      </c>
      <c r="E7" s="9" t="s">
        <v>709</v>
      </c>
    </row>
    <row r="8" spans="1:14" x14ac:dyDescent="0.3">
      <c r="A8" s="4" t="s">
        <v>24</v>
      </c>
    </row>
    <row r="9" spans="1:14" x14ac:dyDescent="0.3">
      <c r="A9" s="4" t="s">
        <v>25</v>
      </c>
    </row>
    <row r="11" spans="1:14" x14ac:dyDescent="0.3">
      <c r="A11" s="4" t="s">
        <v>26</v>
      </c>
      <c r="B11" s="10">
        <v>45566</v>
      </c>
    </row>
    <row r="12" spans="1:14" x14ac:dyDescent="0.3">
      <c r="A12" s="4" t="s">
        <v>27</v>
      </c>
      <c r="B12" s="10">
        <v>45658</v>
      </c>
    </row>
    <row r="14" spans="1:14" ht="60" customHeight="1" x14ac:dyDescent="0.3">
      <c r="A14" s="21" t="s">
        <v>463</v>
      </c>
      <c r="B14" s="7" t="s">
        <v>710</v>
      </c>
      <c r="C14" s="7" t="s">
        <v>711</v>
      </c>
      <c r="D14" s="7" t="s">
        <v>712</v>
      </c>
      <c r="E14" s="7" t="s">
        <v>713</v>
      </c>
      <c r="F14" s="46" t="s">
        <v>714</v>
      </c>
      <c r="G14" s="7" t="s">
        <v>715</v>
      </c>
      <c r="H14" s="7" t="s">
        <v>716</v>
      </c>
      <c r="I14" s="7" t="s">
        <v>717</v>
      </c>
      <c r="J14" s="7" t="s">
        <v>718</v>
      </c>
      <c r="K14" s="46" t="s">
        <v>719</v>
      </c>
      <c r="L14" s="50"/>
      <c r="M14" s="50"/>
      <c r="N14" s="50"/>
    </row>
    <row r="15" spans="1:14" ht="14.25" customHeight="1" x14ac:dyDescent="0.3">
      <c r="A15" s="4" t="s">
        <v>8</v>
      </c>
      <c r="B15" s="39">
        <v>8</v>
      </c>
      <c r="C15" s="39">
        <v>4</v>
      </c>
      <c r="D15" s="39">
        <v>1</v>
      </c>
      <c r="E15" s="39">
        <v>0</v>
      </c>
      <c r="F15" s="44">
        <v>13</v>
      </c>
      <c r="G15" s="39">
        <v>6</v>
      </c>
      <c r="H15" s="39">
        <v>3</v>
      </c>
      <c r="I15" s="39">
        <v>0</v>
      </c>
      <c r="J15" s="39">
        <v>0</v>
      </c>
      <c r="K15" s="44">
        <v>9</v>
      </c>
    </row>
    <row r="16" spans="1:14" ht="14.25" customHeight="1" x14ac:dyDescent="0.3">
      <c r="A16" s="4" t="s">
        <v>9</v>
      </c>
      <c r="B16" s="39">
        <v>12</v>
      </c>
      <c r="C16" s="39">
        <v>5</v>
      </c>
      <c r="D16" s="39">
        <v>1</v>
      </c>
      <c r="E16" s="39">
        <v>0</v>
      </c>
      <c r="F16" s="44">
        <v>18</v>
      </c>
      <c r="G16" s="39">
        <v>5</v>
      </c>
      <c r="H16" s="39">
        <v>4</v>
      </c>
      <c r="I16" s="39">
        <v>1</v>
      </c>
      <c r="J16" s="39">
        <v>0</v>
      </c>
      <c r="K16" s="44">
        <v>10</v>
      </c>
    </row>
    <row r="17" spans="1:11" ht="14.25" customHeight="1" x14ac:dyDescent="0.3">
      <c r="A17" s="4" t="s">
        <v>10</v>
      </c>
      <c r="B17" s="39">
        <v>13</v>
      </c>
      <c r="C17" s="39">
        <v>6</v>
      </c>
      <c r="D17" s="39">
        <v>0</v>
      </c>
      <c r="E17" s="39">
        <v>0</v>
      </c>
      <c r="F17" s="44">
        <v>19</v>
      </c>
      <c r="G17" s="39">
        <v>12</v>
      </c>
      <c r="H17" s="39">
        <v>6</v>
      </c>
      <c r="I17" s="39">
        <v>1</v>
      </c>
      <c r="J17" s="39">
        <v>0</v>
      </c>
      <c r="K17" s="44">
        <v>19</v>
      </c>
    </row>
    <row r="18" spans="1:11" ht="14.25" customHeight="1" x14ac:dyDescent="0.3">
      <c r="A18" s="4" t="s">
        <v>11</v>
      </c>
      <c r="B18" s="39">
        <v>8</v>
      </c>
      <c r="C18" s="39">
        <v>0</v>
      </c>
      <c r="D18" s="39">
        <v>0</v>
      </c>
      <c r="E18" s="39">
        <v>0</v>
      </c>
      <c r="F18" s="44">
        <v>8</v>
      </c>
      <c r="G18" s="39">
        <v>10</v>
      </c>
      <c r="H18" s="39">
        <v>4</v>
      </c>
      <c r="I18" s="39">
        <v>1</v>
      </c>
      <c r="J18" s="39">
        <v>0</v>
      </c>
      <c r="K18" s="44">
        <v>15</v>
      </c>
    </row>
    <row r="19" spans="1:11" ht="14.25" customHeight="1" x14ac:dyDescent="0.3">
      <c r="A19" s="4" t="s">
        <v>12</v>
      </c>
      <c r="B19" s="39">
        <v>1</v>
      </c>
      <c r="C19" s="39">
        <v>2</v>
      </c>
      <c r="D19" s="39">
        <v>0</v>
      </c>
      <c r="E19" s="39">
        <v>0</v>
      </c>
      <c r="F19" s="44">
        <v>3</v>
      </c>
      <c r="G19" s="39">
        <v>10</v>
      </c>
      <c r="H19" s="39">
        <v>2</v>
      </c>
      <c r="I19" s="39">
        <v>0</v>
      </c>
      <c r="J19" s="39">
        <v>0</v>
      </c>
      <c r="K19" s="44">
        <v>12</v>
      </c>
    </row>
    <row r="20" spans="1:11" ht="14.25" customHeight="1" x14ac:dyDescent="0.3">
      <c r="A20" s="4" t="s">
        <v>13</v>
      </c>
      <c r="B20" s="39">
        <v>3</v>
      </c>
      <c r="C20" s="39">
        <v>2</v>
      </c>
      <c r="D20" s="39">
        <v>0</v>
      </c>
      <c r="E20" s="39">
        <v>0</v>
      </c>
      <c r="F20" s="44">
        <v>5</v>
      </c>
      <c r="G20" s="39">
        <v>1</v>
      </c>
      <c r="H20" s="39">
        <v>2</v>
      </c>
      <c r="I20" s="39">
        <v>0</v>
      </c>
      <c r="J20" s="39">
        <v>0</v>
      </c>
      <c r="K20" s="44">
        <v>3</v>
      </c>
    </row>
    <row r="21" spans="1:11" ht="14.25" customHeight="1" x14ac:dyDescent="0.3">
      <c r="A21" s="4" t="s">
        <v>14</v>
      </c>
      <c r="B21" s="39">
        <v>12</v>
      </c>
      <c r="C21" s="39">
        <v>11</v>
      </c>
      <c r="D21" s="39">
        <v>0</v>
      </c>
      <c r="E21" s="39">
        <v>0</v>
      </c>
      <c r="F21" s="44">
        <v>23</v>
      </c>
      <c r="G21" s="39">
        <v>3</v>
      </c>
      <c r="H21" s="39">
        <v>2</v>
      </c>
      <c r="I21" s="39">
        <v>0</v>
      </c>
      <c r="J21" s="39">
        <v>0</v>
      </c>
      <c r="K21" s="44">
        <v>5</v>
      </c>
    </row>
    <row r="22" spans="1:11" ht="14.25" customHeight="1" x14ac:dyDescent="0.3">
      <c r="A22" s="4" t="s">
        <v>15</v>
      </c>
      <c r="B22" s="39">
        <v>8</v>
      </c>
      <c r="C22" s="39">
        <v>6</v>
      </c>
      <c r="D22" s="39">
        <v>0</v>
      </c>
      <c r="E22" s="39">
        <v>0</v>
      </c>
      <c r="F22" s="44">
        <v>14</v>
      </c>
      <c r="G22" s="39">
        <v>10</v>
      </c>
      <c r="H22" s="39">
        <v>10</v>
      </c>
      <c r="I22" s="39">
        <v>0</v>
      </c>
      <c r="J22" s="39">
        <v>0</v>
      </c>
      <c r="K22" s="44">
        <v>20</v>
      </c>
    </row>
    <row r="23" spans="1:11" ht="14.25" customHeight="1" x14ac:dyDescent="0.3">
      <c r="A23" s="4" t="s">
        <v>640</v>
      </c>
      <c r="B23" s="39">
        <v>4</v>
      </c>
      <c r="C23" s="39">
        <v>4</v>
      </c>
      <c r="D23" s="39">
        <v>0</v>
      </c>
      <c r="E23" s="39">
        <v>1</v>
      </c>
      <c r="F23" s="44">
        <v>9</v>
      </c>
      <c r="G23" s="39">
        <v>5</v>
      </c>
      <c r="H23" s="39">
        <v>5</v>
      </c>
      <c r="I23" s="39">
        <v>0</v>
      </c>
      <c r="J23" s="39">
        <v>0</v>
      </c>
      <c r="K23" s="44">
        <v>10</v>
      </c>
    </row>
    <row r="24" spans="1:11" x14ac:dyDescent="0.3">
      <c r="A24" s="4" t="s">
        <v>646</v>
      </c>
      <c r="B24" s="39">
        <v>7</v>
      </c>
      <c r="C24" s="39">
        <v>6</v>
      </c>
      <c r="D24" s="39">
        <v>0</v>
      </c>
      <c r="E24" s="39">
        <v>0</v>
      </c>
      <c r="F24" s="44">
        <v>13</v>
      </c>
      <c r="G24" s="39">
        <v>7</v>
      </c>
      <c r="H24" s="39">
        <v>5</v>
      </c>
      <c r="I24" s="39">
        <v>0</v>
      </c>
      <c r="J24" s="39">
        <v>0</v>
      </c>
      <c r="K24" s="44">
        <v>12</v>
      </c>
    </row>
    <row r="25" spans="1:11" x14ac:dyDescent="0.3">
      <c r="A25" s="4" t="s">
        <v>682</v>
      </c>
      <c r="B25" s="39">
        <v>12</v>
      </c>
      <c r="C25" s="39">
        <v>6</v>
      </c>
      <c r="D25" s="39">
        <v>0</v>
      </c>
      <c r="E25" s="39">
        <v>0</v>
      </c>
      <c r="F25" s="44">
        <v>18</v>
      </c>
      <c r="G25" s="39">
        <v>4</v>
      </c>
      <c r="H25" s="39">
        <v>7</v>
      </c>
      <c r="I25" s="39">
        <v>1</v>
      </c>
      <c r="J25" s="39">
        <v>0</v>
      </c>
      <c r="K25" s="44">
        <v>12</v>
      </c>
    </row>
    <row r="26" spans="1:11" ht="14.5" x14ac:dyDescent="0.3">
      <c r="A26" s="4" t="s">
        <v>683</v>
      </c>
      <c r="B26" s="39">
        <v>9</v>
      </c>
      <c r="C26" s="39">
        <v>4</v>
      </c>
      <c r="D26" s="39">
        <v>1</v>
      </c>
      <c r="E26" s="39">
        <v>0</v>
      </c>
      <c r="F26" s="44">
        <v>14</v>
      </c>
      <c r="G26" s="39">
        <v>11</v>
      </c>
      <c r="H26" s="39">
        <v>5</v>
      </c>
      <c r="I26" s="39">
        <v>0</v>
      </c>
      <c r="J26" s="39">
        <v>0</v>
      </c>
      <c r="K26" s="44">
        <v>16</v>
      </c>
    </row>
  </sheetData>
  <hyperlinks>
    <hyperlink ref="E7" r:id="rId1" xr:uid="{ECC6B385-5235-47F3-9F58-C0DB9702AEF1}"/>
  </hyperlinks>
  <pageMargins left="0.7" right="0.7" top="0.75" bottom="0.75" header="0.3" footer="0.3"/>
  <pageSetup paperSize="9" scale="70" orientation="landscape"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52AE9-7073-4DBC-871F-D520D0F4C0F1}">
  <sheetPr>
    <tabColor theme="4" tint="0.39997558519241921"/>
    <pageSetUpPr fitToPage="1"/>
  </sheetPr>
  <dimension ref="A1:O64"/>
  <sheetViews>
    <sheetView showGridLines="0" topLeftCell="A44" workbookViewId="0">
      <selection activeCell="E69" sqref="E69"/>
    </sheetView>
  </sheetViews>
  <sheetFormatPr defaultColWidth="8.78515625" defaultRowHeight="13" x14ac:dyDescent="0.3"/>
  <cols>
    <col min="1" max="1" width="11.2109375" style="4" customWidth="1"/>
    <col min="2" max="2" width="8.78515625" style="4"/>
    <col min="3" max="12" width="11.42578125" style="4" customWidth="1"/>
    <col min="13" max="16384" width="8.78515625" style="4"/>
  </cols>
  <sheetData>
    <row r="1" spans="1:15" ht="15.5" x14ac:dyDescent="0.3">
      <c r="A1" s="1" t="s">
        <v>508</v>
      </c>
      <c r="B1" s="2" t="s">
        <v>704</v>
      </c>
      <c r="C1" s="3"/>
      <c r="D1" s="3"/>
      <c r="E1" s="3"/>
      <c r="F1" s="3"/>
      <c r="G1" s="3"/>
      <c r="H1" s="3"/>
      <c r="I1" s="3"/>
      <c r="J1" s="3"/>
      <c r="K1" s="3"/>
      <c r="L1" s="3"/>
    </row>
    <row r="2" spans="1:15" x14ac:dyDescent="0.3">
      <c r="A2" s="5" t="s">
        <v>705</v>
      </c>
      <c r="B2" s="6" t="s">
        <v>703</v>
      </c>
    </row>
    <row r="3" spans="1:15" x14ac:dyDescent="0.3">
      <c r="A3" s="5"/>
      <c r="B3" s="6"/>
    </row>
    <row r="4" spans="1:15" x14ac:dyDescent="0.3">
      <c r="A4" s="4" t="s">
        <v>706</v>
      </c>
    </row>
    <row r="5" spans="1:15" ht="14.5" x14ac:dyDescent="0.3">
      <c r="A5" s="4" t="s">
        <v>707</v>
      </c>
    </row>
    <row r="7" spans="1:15" x14ac:dyDescent="0.3">
      <c r="A7" s="4" t="s">
        <v>708</v>
      </c>
      <c r="E7" s="9" t="s">
        <v>709</v>
      </c>
    </row>
    <row r="8" spans="1:15" x14ac:dyDescent="0.3">
      <c r="A8" s="4" t="s">
        <v>24</v>
      </c>
    </row>
    <row r="9" spans="1:15" x14ac:dyDescent="0.3">
      <c r="A9" s="4" t="s">
        <v>25</v>
      </c>
    </row>
    <row r="11" spans="1:15" x14ac:dyDescent="0.3">
      <c r="A11" s="4" t="s">
        <v>26</v>
      </c>
      <c r="B11" s="10">
        <v>45566</v>
      </c>
      <c r="D11" s="4" t="s">
        <v>35</v>
      </c>
    </row>
    <row r="12" spans="1:15" x14ac:dyDescent="0.3">
      <c r="A12" s="4" t="s">
        <v>27</v>
      </c>
      <c r="B12" s="10">
        <v>45658</v>
      </c>
    </row>
    <row r="13" spans="1:15" x14ac:dyDescent="0.3">
      <c r="B13" s="10"/>
    </row>
    <row r="14" spans="1:15" ht="60" customHeight="1" x14ac:dyDescent="0.3">
      <c r="A14" s="21" t="s">
        <v>482</v>
      </c>
      <c r="B14" s="21" t="s">
        <v>483</v>
      </c>
      <c r="C14" s="7" t="s">
        <v>710</v>
      </c>
      <c r="D14" s="7" t="s">
        <v>711</v>
      </c>
      <c r="E14" s="7" t="s">
        <v>712</v>
      </c>
      <c r="F14" s="7" t="s">
        <v>713</v>
      </c>
      <c r="G14" s="46" t="s">
        <v>714</v>
      </c>
      <c r="H14" s="7" t="s">
        <v>715</v>
      </c>
      <c r="I14" s="7" t="s">
        <v>716</v>
      </c>
      <c r="J14" s="7" t="s">
        <v>717</v>
      </c>
      <c r="K14" s="7" t="s">
        <v>718</v>
      </c>
      <c r="L14" s="46" t="s">
        <v>719</v>
      </c>
      <c r="M14" s="50"/>
      <c r="N14" s="50"/>
      <c r="O14" s="50"/>
    </row>
    <row r="15" spans="1:15" ht="14.25" customHeight="1" x14ac:dyDescent="0.3">
      <c r="A15" s="4" t="s">
        <v>16</v>
      </c>
      <c r="B15" s="8">
        <v>2012</v>
      </c>
      <c r="C15" s="47">
        <v>2</v>
      </c>
      <c r="D15" s="47">
        <v>0</v>
      </c>
      <c r="E15" s="47">
        <v>0</v>
      </c>
      <c r="F15" s="47">
        <v>0</v>
      </c>
      <c r="G15" s="87">
        <v>2</v>
      </c>
      <c r="H15" s="47">
        <v>1</v>
      </c>
      <c r="I15" s="47">
        <v>0</v>
      </c>
      <c r="J15" s="47">
        <v>0</v>
      </c>
      <c r="K15" s="47">
        <v>0</v>
      </c>
      <c r="L15" s="87">
        <v>1</v>
      </c>
    </row>
    <row r="16" spans="1:15" ht="14.25" customHeight="1" x14ac:dyDescent="0.3">
      <c r="A16" s="4" t="s">
        <v>17</v>
      </c>
      <c r="B16" s="8">
        <v>2012</v>
      </c>
      <c r="C16" s="47">
        <v>4</v>
      </c>
      <c r="D16" s="47">
        <v>1</v>
      </c>
      <c r="E16" s="47">
        <v>0</v>
      </c>
      <c r="F16" s="47">
        <v>0</v>
      </c>
      <c r="G16" s="87">
        <v>5</v>
      </c>
      <c r="H16" s="47">
        <v>0</v>
      </c>
      <c r="I16" s="47">
        <v>1</v>
      </c>
      <c r="J16" s="47">
        <v>0</v>
      </c>
      <c r="K16" s="47">
        <v>0</v>
      </c>
      <c r="L16" s="87">
        <v>1</v>
      </c>
    </row>
    <row r="17" spans="1:12" ht="14.25" customHeight="1" x14ac:dyDescent="0.3">
      <c r="A17" s="4" t="s">
        <v>18</v>
      </c>
      <c r="B17" s="8">
        <v>2012</v>
      </c>
      <c r="C17" s="47">
        <v>1</v>
      </c>
      <c r="D17" s="47">
        <v>1</v>
      </c>
      <c r="E17" s="47">
        <v>0</v>
      </c>
      <c r="F17" s="47">
        <v>0</v>
      </c>
      <c r="G17" s="87">
        <v>2</v>
      </c>
      <c r="H17" s="47">
        <v>1</v>
      </c>
      <c r="I17" s="47">
        <v>0</v>
      </c>
      <c r="J17" s="47">
        <v>0</v>
      </c>
      <c r="K17" s="47">
        <v>0</v>
      </c>
      <c r="L17" s="87">
        <v>1</v>
      </c>
    </row>
    <row r="18" spans="1:12" ht="14.25" customHeight="1" x14ac:dyDescent="0.3">
      <c r="A18" s="4" t="s">
        <v>19</v>
      </c>
      <c r="B18" s="8">
        <v>2013</v>
      </c>
      <c r="C18" s="47">
        <v>1</v>
      </c>
      <c r="D18" s="47">
        <v>2</v>
      </c>
      <c r="E18" s="47">
        <v>1</v>
      </c>
      <c r="F18" s="47">
        <v>0</v>
      </c>
      <c r="G18" s="87">
        <v>4</v>
      </c>
      <c r="H18" s="47">
        <v>4</v>
      </c>
      <c r="I18" s="47">
        <v>2</v>
      </c>
      <c r="J18" s="47">
        <v>0</v>
      </c>
      <c r="K18" s="47">
        <v>0</v>
      </c>
      <c r="L18" s="87">
        <v>6</v>
      </c>
    </row>
    <row r="19" spans="1:12" ht="14.25" customHeight="1" x14ac:dyDescent="0.3">
      <c r="A19" s="4" t="s">
        <v>16</v>
      </c>
      <c r="B19" s="8">
        <v>2013</v>
      </c>
      <c r="C19" s="47">
        <v>3</v>
      </c>
      <c r="D19" s="47">
        <v>2</v>
      </c>
      <c r="E19" s="47">
        <v>0</v>
      </c>
      <c r="F19" s="47">
        <v>0</v>
      </c>
      <c r="G19" s="87">
        <v>5</v>
      </c>
      <c r="H19" s="47">
        <v>2</v>
      </c>
      <c r="I19" s="47">
        <v>0</v>
      </c>
      <c r="J19" s="47">
        <v>0</v>
      </c>
      <c r="K19" s="47">
        <v>0</v>
      </c>
      <c r="L19" s="87">
        <v>2</v>
      </c>
    </row>
    <row r="20" spans="1:12" ht="14.25" customHeight="1" x14ac:dyDescent="0.3">
      <c r="A20" s="4" t="s">
        <v>17</v>
      </c>
      <c r="B20" s="8">
        <v>2013</v>
      </c>
      <c r="C20" s="47">
        <v>4</v>
      </c>
      <c r="D20" s="47">
        <v>1</v>
      </c>
      <c r="E20" s="47">
        <v>0</v>
      </c>
      <c r="F20" s="47">
        <v>0</v>
      </c>
      <c r="G20" s="87">
        <v>5</v>
      </c>
      <c r="H20" s="47">
        <v>2</v>
      </c>
      <c r="I20" s="47">
        <v>0</v>
      </c>
      <c r="J20" s="47">
        <v>1</v>
      </c>
      <c r="K20" s="47">
        <v>0</v>
      </c>
      <c r="L20" s="87">
        <v>3</v>
      </c>
    </row>
    <row r="21" spans="1:12" ht="14.25" customHeight="1" x14ac:dyDescent="0.3">
      <c r="A21" s="4" t="s">
        <v>18</v>
      </c>
      <c r="B21" s="8">
        <v>2013</v>
      </c>
      <c r="C21" s="47">
        <v>1</v>
      </c>
      <c r="D21" s="47">
        <v>0</v>
      </c>
      <c r="E21" s="47">
        <v>1</v>
      </c>
      <c r="F21" s="47">
        <v>0</v>
      </c>
      <c r="G21" s="87">
        <v>2</v>
      </c>
      <c r="H21" s="47">
        <v>1</v>
      </c>
      <c r="I21" s="47">
        <v>3</v>
      </c>
      <c r="J21" s="47">
        <v>0</v>
      </c>
      <c r="K21" s="47">
        <v>0</v>
      </c>
      <c r="L21" s="87">
        <v>4</v>
      </c>
    </row>
    <row r="22" spans="1:12" ht="14.25" customHeight="1" x14ac:dyDescent="0.3">
      <c r="A22" s="4" t="s">
        <v>19</v>
      </c>
      <c r="B22" s="8">
        <v>2014</v>
      </c>
      <c r="C22" s="47">
        <v>4</v>
      </c>
      <c r="D22" s="47">
        <v>2</v>
      </c>
      <c r="E22" s="47">
        <v>0</v>
      </c>
      <c r="F22" s="47">
        <v>0</v>
      </c>
      <c r="G22" s="87">
        <v>6</v>
      </c>
      <c r="H22" s="47">
        <v>0</v>
      </c>
      <c r="I22" s="47">
        <v>1</v>
      </c>
      <c r="J22" s="47">
        <v>0</v>
      </c>
      <c r="K22" s="47">
        <v>0</v>
      </c>
      <c r="L22" s="87">
        <v>1</v>
      </c>
    </row>
    <row r="23" spans="1:12" ht="14.25" customHeight="1" x14ac:dyDescent="0.3">
      <c r="A23" s="4" t="s">
        <v>16</v>
      </c>
      <c r="B23" s="8">
        <v>2014</v>
      </c>
      <c r="C23" s="47">
        <v>4</v>
      </c>
      <c r="D23" s="47">
        <v>0</v>
      </c>
      <c r="E23" s="47">
        <v>0</v>
      </c>
      <c r="F23" s="47">
        <v>0</v>
      </c>
      <c r="G23" s="87">
        <v>4</v>
      </c>
      <c r="H23" s="47">
        <v>2</v>
      </c>
      <c r="I23" s="47">
        <v>0</v>
      </c>
      <c r="J23" s="47">
        <v>0</v>
      </c>
      <c r="K23" s="47">
        <v>0</v>
      </c>
      <c r="L23" s="87">
        <v>2</v>
      </c>
    </row>
    <row r="24" spans="1:12" ht="14.25" customHeight="1" x14ac:dyDescent="0.3">
      <c r="A24" s="4" t="s">
        <v>17</v>
      </c>
      <c r="B24" s="8">
        <v>2014</v>
      </c>
      <c r="C24" s="47">
        <v>4</v>
      </c>
      <c r="D24" s="47">
        <v>1</v>
      </c>
      <c r="E24" s="47">
        <v>0</v>
      </c>
      <c r="F24" s="47">
        <v>0</v>
      </c>
      <c r="G24" s="87">
        <v>5</v>
      </c>
      <c r="H24" s="47">
        <v>4</v>
      </c>
      <c r="I24" s="47">
        <v>3</v>
      </c>
      <c r="J24" s="47">
        <v>1</v>
      </c>
      <c r="K24" s="47">
        <v>0</v>
      </c>
      <c r="L24" s="87">
        <v>8</v>
      </c>
    </row>
    <row r="25" spans="1:12" ht="14.25" customHeight="1" x14ac:dyDescent="0.3">
      <c r="A25" s="4" t="s">
        <v>18</v>
      </c>
      <c r="B25" s="8">
        <v>2014</v>
      </c>
      <c r="C25" s="47">
        <v>2</v>
      </c>
      <c r="D25" s="47">
        <v>3</v>
      </c>
      <c r="E25" s="47">
        <v>0</v>
      </c>
      <c r="F25" s="47">
        <v>0</v>
      </c>
      <c r="G25" s="87">
        <v>5</v>
      </c>
      <c r="H25" s="47">
        <v>4</v>
      </c>
      <c r="I25" s="47">
        <v>0</v>
      </c>
      <c r="J25" s="47">
        <v>0</v>
      </c>
      <c r="K25" s="47">
        <v>0</v>
      </c>
      <c r="L25" s="87">
        <v>4</v>
      </c>
    </row>
    <row r="26" spans="1:12" ht="14.25" customHeight="1" x14ac:dyDescent="0.3">
      <c r="A26" s="4" t="s">
        <v>19</v>
      </c>
      <c r="B26" s="8">
        <v>2015</v>
      </c>
      <c r="C26" s="47">
        <v>3</v>
      </c>
      <c r="D26" s="47">
        <v>2</v>
      </c>
      <c r="E26" s="47">
        <v>0</v>
      </c>
      <c r="F26" s="47">
        <v>0</v>
      </c>
      <c r="G26" s="87">
        <v>5</v>
      </c>
      <c r="H26" s="47">
        <v>2</v>
      </c>
      <c r="I26" s="47">
        <v>3</v>
      </c>
      <c r="J26" s="47">
        <v>0</v>
      </c>
      <c r="K26" s="47">
        <v>0</v>
      </c>
      <c r="L26" s="87">
        <v>5</v>
      </c>
    </row>
    <row r="27" spans="1:12" ht="14.25" customHeight="1" x14ac:dyDescent="0.3">
      <c r="A27" s="4" t="s">
        <v>16</v>
      </c>
      <c r="B27" s="8">
        <v>2015</v>
      </c>
      <c r="C27" s="47">
        <v>3</v>
      </c>
      <c r="D27" s="47">
        <v>0</v>
      </c>
      <c r="E27" s="47">
        <v>0</v>
      </c>
      <c r="F27" s="47">
        <v>0</v>
      </c>
      <c r="G27" s="87">
        <v>3</v>
      </c>
      <c r="H27" s="47">
        <v>1</v>
      </c>
      <c r="I27" s="47">
        <v>1</v>
      </c>
      <c r="J27" s="47">
        <v>1</v>
      </c>
      <c r="K27" s="47">
        <v>0</v>
      </c>
      <c r="L27" s="87">
        <v>3</v>
      </c>
    </row>
    <row r="28" spans="1:12" ht="14.25" customHeight="1" x14ac:dyDescent="0.3">
      <c r="A28" s="4" t="s">
        <v>17</v>
      </c>
      <c r="B28" s="8">
        <v>2015</v>
      </c>
      <c r="C28" s="47">
        <v>0</v>
      </c>
      <c r="D28" s="47">
        <v>0</v>
      </c>
      <c r="E28" s="47">
        <v>0</v>
      </c>
      <c r="F28" s="47">
        <v>0</v>
      </c>
      <c r="G28" s="87">
        <v>0</v>
      </c>
      <c r="H28" s="47">
        <v>4</v>
      </c>
      <c r="I28" s="47">
        <v>0</v>
      </c>
      <c r="J28" s="47">
        <v>0</v>
      </c>
      <c r="K28" s="47">
        <v>0</v>
      </c>
      <c r="L28" s="87">
        <v>4</v>
      </c>
    </row>
    <row r="29" spans="1:12" x14ac:dyDescent="0.3">
      <c r="A29" s="4" t="s">
        <v>18</v>
      </c>
      <c r="B29" s="8">
        <v>2015</v>
      </c>
      <c r="C29" s="39">
        <v>4</v>
      </c>
      <c r="D29" s="39">
        <v>0</v>
      </c>
      <c r="E29" s="39">
        <v>0</v>
      </c>
      <c r="F29" s="39">
        <v>0</v>
      </c>
      <c r="G29" s="44">
        <v>4</v>
      </c>
      <c r="H29" s="39">
        <v>3</v>
      </c>
      <c r="I29" s="39">
        <v>2</v>
      </c>
      <c r="J29" s="39">
        <v>0</v>
      </c>
      <c r="K29" s="39">
        <v>0</v>
      </c>
      <c r="L29" s="44">
        <v>5</v>
      </c>
    </row>
    <row r="30" spans="1:12" x14ac:dyDescent="0.3">
      <c r="A30" s="4" t="s">
        <v>19</v>
      </c>
      <c r="B30" s="8">
        <v>2016</v>
      </c>
      <c r="C30" s="39">
        <v>1</v>
      </c>
      <c r="D30" s="39">
        <v>0</v>
      </c>
      <c r="E30" s="39">
        <v>0</v>
      </c>
      <c r="F30" s="39">
        <v>0</v>
      </c>
      <c r="G30" s="44">
        <v>1</v>
      </c>
      <c r="H30" s="39">
        <v>2</v>
      </c>
      <c r="I30" s="39">
        <v>1</v>
      </c>
      <c r="J30" s="39">
        <v>0</v>
      </c>
      <c r="K30" s="39">
        <v>0</v>
      </c>
      <c r="L30" s="44">
        <v>3</v>
      </c>
    </row>
    <row r="31" spans="1:12" x14ac:dyDescent="0.3">
      <c r="A31" s="4" t="s">
        <v>16</v>
      </c>
      <c r="B31" s="8">
        <v>2016</v>
      </c>
      <c r="C31" s="39">
        <v>1</v>
      </c>
      <c r="D31" s="39">
        <v>1</v>
      </c>
      <c r="E31" s="39">
        <v>0</v>
      </c>
      <c r="F31" s="39">
        <v>0</v>
      </c>
      <c r="G31" s="44">
        <f t="shared" ref="G31:G32" si="0">SUM(C31:F31)</f>
        <v>2</v>
      </c>
      <c r="H31" s="39">
        <v>4</v>
      </c>
      <c r="I31" s="39">
        <v>2</v>
      </c>
      <c r="J31" s="39">
        <v>0</v>
      </c>
      <c r="K31" s="39">
        <v>0</v>
      </c>
      <c r="L31" s="44">
        <f t="shared" ref="L31:L32" si="1">SUM(H31:K31)</f>
        <v>6</v>
      </c>
    </row>
    <row r="32" spans="1:12" x14ac:dyDescent="0.3">
      <c r="A32" s="4" t="s">
        <v>17</v>
      </c>
      <c r="B32" s="8">
        <v>2016</v>
      </c>
      <c r="C32" s="39">
        <v>0</v>
      </c>
      <c r="D32" s="39">
        <v>1</v>
      </c>
      <c r="E32" s="39">
        <v>0</v>
      </c>
      <c r="F32" s="39">
        <v>0</v>
      </c>
      <c r="G32" s="44">
        <f t="shared" si="0"/>
        <v>1</v>
      </c>
      <c r="H32" s="39">
        <v>1</v>
      </c>
      <c r="I32" s="39">
        <v>0</v>
      </c>
      <c r="J32" s="39">
        <v>0</v>
      </c>
      <c r="K32" s="39">
        <v>0</v>
      </c>
      <c r="L32" s="44">
        <f t="shared" si="1"/>
        <v>1</v>
      </c>
    </row>
    <row r="33" spans="1:12" x14ac:dyDescent="0.3">
      <c r="A33" s="4" t="s">
        <v>18</v>
      </c>
      <c r="B33" s="8">
        <v>2016</v>
      </c>
      <c r="C33" s="39">
        <v>0</v>
      </c>
      <c r="D33" s="39">
        <v>0</v>
      </c>
      <c r="E33" s="39">
        <v>0</v>
      </c>
      <c r="F33" s="39">
        <v>0</v>
      </c>
      <c r="G33" s="44">
        <f>SUM(C33:F33)</f>
        <v>0</v>
      </c>
      <c r="H33" s="39">
        <v>3</v>
      </c>
      <c r="I33" s="39">
        <v>0</v>
      </c>
      <c r="J33" s="39">
        <v>0</v>
      </c>
      <c r="K33" s="39">
        <v>0</v>
      </c>
      <c r="L33" s="44">
        <f>SUM(H33:K33)</f>
        <v>3</v>
      </c>
    </row>
    <row r="34" spans="1:12" x14ac:dyDescent="0.3">
      <c r="A34" s="4" t="s">
        <v>19</v>
      </c>
      <c r="B34" s="8">
        <v>2017</v>
      </c>
      <c r="C34" s="39">
        <v>0</v>
      </c>
      <c r="D34" s="39">
        <v>0</v>
      </c>
      <c r="E34" s="39">
        <v>0</v>
      </c>
      <c r="F34" s="39">
        <v>0</v>
      </c>
      <c r="G34" s="44">
        <f>SUM(C34:F34)</f>
        <v>0</v>
      </c>
      <c r="H34" s="39">
        <v>2</v>
      </c>
      <c r="I34" s="39">
        <v>0</v>
      </c>
      <c r="J34" s="39">
        <v>0</v>
      </c>
      <c r="K34" s="39">
        <v>0</v>
      </c>
      <c r="L34" s="44">
        <f>SUM(H34:K34)</f>
        <v>2</v>
      </c>
    </row>
    <row r="35" spans="1:12" x14ac:dyDescent="0.3">
      <c r="A35" s="4" t="s">
        <v>16</v>
      </c>
      <c r="B35" s="8">
        <v>2017</v>
      </c>
      <c r="C35" s="39">
        <v>1</v>
      </c>
      <c r="D35" s="39">
        <v>0</v>
      </c>
      <c r="E35" s="39">
        <v>0</v>
      </c>
      <c r="F35" s="39">
        <v>0</v>
      </c>
      <c r="G35" s="44">
        <f>SUM(C35:F35)</f>
        <v>1</v>
      </c>
      <c r="H35" s="39">
        <v>1</v>
      </c>
      <c r="I35" s="39">
        <v>0</v>
      </c>
      <c r="J35" s="39">
        <v>0</v>
      </c>
      <c r="K35" s="39">
        <v>0</v>
      </c>
      <c r="L35" s="44">
        <f>SUM(H35:K35)</f>
        <v>1</v>
      </c>
    </row>
    <row r="36" spans="1:12" x14ac:dyDescent="0.3">
      <c r="A36" s="4" t="s">
        <v>17</v>
      </c>
      <c r="B36" s="8">
        <v>2017</v>
      </c>
      <c r="C36" s="39">
        <v>0</v>
      </c>
      <c r="D36" s="39">
        <v>1</v>
      </c>
      <c r="E36" s="39">
        <v>0</v>
      </c>
      <c r="F36" s="39">
        <v>0</v>
      </c>
      <c r="G36" s="44">
        <f t="shared" ref="G36:G38" si="2">SUM(C36:F36)</f>
        <v>1</v>
      </c>
      <c r="H36" s="39">
        <v>0</v>
      </c>
      <c r="I36" s="39">
        <v>2</v>
      </c>
      <c r="J36" s="39">
        <v>0</v>
      </c>
      <c r="K36" s="39">
        <v>0</v>
      </c>
      <c r="L36" s="44">
        <f t="shared" ref="L36:L38" si="3">SUM(H36:K36)</f>
        <v>2</v>
      </c>
    </row>
    <row r="37" spans="1:12" x14ac:dyDescent="0.3">
      <c r="A37" s="4" t="s">
        <v>18</v>
      </c>
      <c r="B37" s="8">
        <v>2017</v>
      </c>
      <c r="C37" s="39">
        <v>2</v>
      </c>
      <c r="D37" s="39">
        <v>1</v>
      </c>
      <c r="E37" s="39">
        <v>0</v>
      </c>
      <c r="F37" s="39">
        <v>0</v>
      </c>
      <c r="G37" s="44">
        <f t="shared" si="2"/>
        <v>3</v>
      </c>
      <c r="H37" s="39">
        <v>0</v>
      </c>
      <c r="I37" s="39">
        <v>0</v>
      </c>
      <c r="J37" s="39">
        <v>0</v>
      </c>
      <c r="K37" s="39">
        <v>0</v>
      </c>
      <c r="L37" s="44">
        <f t="shared" si="3"/>
        <v>0</v>
      </c>
    </row>
    <row r="38" spans="1:12" x14ac:dyDescent="0.3">
      <c r="A38" s="4" t="s">
        <v>19</v>
      </c>
      <c r="B38" s="8">
        <v>2018</v>
      </c>
      <c r="C38" s="39">
        <v>0</v>
      </c>
      <c r="D38" s="39">
        <v>0</v>
      </c>
      <c r="E38" s="39">
        <v>0</v>
      </c>
      <c r="F38" s="39">
        <v>0</v>
      </c>
      <c r="G38" s="44">
        <f t="shared" si="2"/>
        <v>0</v>
      </c>
      <c r="H38" s="39">
        <v>0</v>
      </c>
      <c r="I38" s="39">
        <v>0</v>
      </c>
      <c r="J38" s="39">
        <v>0</v>
      </c>
      <c r="K38" s="39">
        <v>0</v>
      </c>
      <c r="L38" s="44">
        <f t="shared" si="3"/>
        <v>0</v>
      </c>
    </row>
    <row r="39" spans="1:12" x14ac:dyDescent="0.3">
      <c r="A39" s="4" t="s">
        <v>16</v>
      </c>
      <c r="B39" s="8">
        <v>2018</v>
      </c>
      <c r="C39" s="39">
        <v>7</v>
      </c>
      <c r="D39" s="39">
        <v>2</v>
      </c>
      <c r="E39" s="39">
        <v>0</v>
      </c>
      <c r="F39" s="39">
        <v>0</v>
      </c>
      <c r="G39" s="44">
        <f>SUM(C39:F39)</f>
        <v>9</v>
      </c>
      <c r="H39" s="39">
        <v>1</v>
      </c>
      <c r="I39" s="39">
        <v>1</v>
      </c>
      <c r="J39" s="39">
        <v>0</v>
      </c>
      <c r="K39" s="39">
        <v>0</v>
      </c>
      <c r="L39" s="44">
        <f>SUM(H39:K39)</f>
        <v>2</v>
      </c>
    </row>
    <row r="40" spans="1:12" x14ac:dyDescent="0.3">
      <c r="A40" s="4" t="s">
        <v>17</v>
      </c>
      <c r="B40" s="8">
        <v>2018</v>
      </c>
      <c r="C40" s="39">
        <v>2</v>
      </c>
      <c r="D40" s="39">
        <v>5</v>
      </c>
      <c r="E40" s="39">
        <v>0</v>
      </c>
      <c r="F40" s="39">
        <v>0</v>
      </c>
      <c r="G40" s="44">
        <f>SUM(C40:F40)</f>
        <v>7</v>
      </c>
      <c r="H40" s="39">
        <v>0</v>
      </c>
      <c r="I40" s="39">
        <v>0</v>
      </c>
      <c r="J40" s="39">
        <v>0</v>
      </c>
      <c r="K40" s="39">
        <v>0</v>
      </c>
      <c r="L40" s="44">
        <f>SUM(H40:K40)</f>
        <v>0</v>
      </c>
    </row>
    <row r="41" spans="1:12" x14ac:dyDescent="0.3">
      <c r="A41" s="4" t="s">
        <v>18</v>
      </c>
      <c r="B41" s="8">
        <v>2018</v>
      </c>
      <c r="C41" s="39">
        <v>3</v>
      </c>
      <c r="D41" s="39">
        <v>2</v>
      </c>
      <c r="E41" s="39">
        <v>0</v>
      </c>
      <c r="F41" s="39">
        <v>0</v>
      </c>
      <c r="G41" s="44">
        <f>SUM(C41:F41)</f>
        <v>5</v>
      </c>
      <c r="H41" s="39">
        <v>1</v>
      </c>
      <c r="I41" s="39">
        <v>1</v>
      </c>
      <c r="J41" s="39">
        <v>0</v>
      </c>
      <c r="K41" s="39">
        <v>0</v>
      </c>
      <c r="L41" s="44">
        <f>SUM(H41:K41)</f>
        <v>2</v>
      </c>
    </row>
    <row r="42" spans="1:12" x14ac:dyDescent="0.3">
      <c r="A42" s="4" t="s">
        <v>19</v>
      </c>
      <c r="B42" s="8">
        <v>2019</v>
      </c>
      <c r="C42" s="39">
        <v>0</v>
      </c>
      <c r="D42" s="39">
        <v>2</v>
      </c>
      <c r="E42" s="39">
        <v>0</v>
      </c>
      <c r="F42" s="39">
        <v>0</v>
      </c>
      <c r="G42" s="44">
        <f>SUM(C42:F42)</f>
        <v>2</v>
      </c>
      <c r="H42" s="39">
        <v>1</v>
      </c>
      <c r="I42" s="39">
        <v>0</v>
      </c>
      <c r="J42" s="39">
        <v>0</v>
      </c>
      <c r="K42" s="39">
        <v>0</v>
      </c>
      <c r="L42" s="44">
        <f>SUM(H42:K42)</f>
        <v>1</v>
      </c>
    </row>
    <row r="43" spans="1:12" x14ac:dyDescent="0.3">
      <c r="A43" s="4" t="s">
        <v>16</v>
      </c>
      <c r="B43" s="8">
        <v>2019</v>
      </c>
      <c r="C43" s="39">
        <v>3</v>
      </c>
      <c r="D43" s="39">
        <v>2</v>
      </c>
      <c r="E43" s="39">
        <v>0</v>
      </c>
      <c r="F43" s="39">
        <v>0</v>
      </c>
      <c r="G43" s="44">
        <f t="shared" ref="G43:G59" si="4">SUM(C43:F43)</f>
        <v>5</v>
      </c>
      <c r="H43" s="39">
        <v>1</v>
      </c>
      <c r="I43" s="39">
        <v>0</v>
      </c>
      <c r="J43" s="39">
        <v>0</v>
      </c>
      <c r="K43" s="39">
        <v>0</v>
      </c>
      <c r="L43" s="44">
        <f t="shared" ref="L43:L59" si="5">SUM(H43:K43)</f>
        <v>1</v>
      </c>
    </row>
    <row r="44" spans="1:12" x14ac:dyDescent="0.3">
      <c r="A44" s="4" t="s">
        <v>17</v>
      </c>
      <c r="B44" s="8">
        <v>2019</v>
      </c>
      <c r="C44" s="39">
        <v>1</v>
      </c>
      <c r="D44" s="39">
        <v>2</v>
      </c>
      <c r="E44" s="39">
        <v>0</v>
      </c>
      <c r="F44" s="39">
        <v>0</v>
      </c>
      <c r="G44" s="44">
        <f t="shared" si="4"/>
        <v>3</v>
      </c>
      <c r="H44" s="39">
        <v>6</v>
      </c>
      <c r="I44" s="39">
        <v>3</v>
      </c>
      <c r="J44" s="39">
        <v>0</v>
      </c>
      <c r="K44" s="39">
        <v>0</v>
      </c>
      <c r="L44" s="44">
        <f t="shared" si="5"/>
        <v>9</v>
      </c>
    </row>
    <row r="45" spans="1:12" x14ac:dyDescent="0.3">
      <c r="A45" s="4" t="s">
        <v>18</v>
      </c>
      <c r="B45" s="8">
        <v>2019</v>
      </c>
      <c r="C45" s="39">
        <v>4</v>
      </c>
      <c r="D45" s="39">
        <v>1</v>
      </c>
      <c r="E45" s="39">
        <v>0</v>
      </c>
      <c r="F45" s="39">
        <v>0</v>
      </c>
      <c r="G45" s="44">
        <f t="shared" si="4"/>
        <v>5</v>
      </c>
      <c r="H45" s="39">
        <v>1</v>
      </c>
      <c r="I45" s="39">
        <v>4</v>
      </c>
      <c r="J45" s="39">
        <v>0</v>
      </c>
      <c r="K45" s="39">
        <v>0</v>
      </c>
      <c r="L45" s="44">
        <f t="shared" si="5"/>
        <v>5</v>
      </c>
    </row>
    <row r="46" spans="1:12" x14ac:dyDescent="0.3">
      <c r="A46" s="4" t="s">
        <v>19</v>
      </c>
      <c r="B46" s="8">
        <v>2020</v>
      </c>
      <c r="C46" s="39">
        <v>0</v>
      </c>
      <c r="D46" s="39">
        <v>1</v>
      </c>
      <c r="E46" s="39">
        <v>0</v>
      </c>
      <c r="F46" s="39">
        <v>0</v>
      </c>
      <c r="G46" s="44">
        <f t="shared" si="4"/>
        <v>1</v>
      </c>
      <c r="H46" s="39">
        <v>2</v>
      </c>
      <c r="I46" s="39">
        <v>3</v>
      </c>
      <c r="J46" s="39">
        <v>0</v>
      </c>
      <c r="K46" s="39">
        <v>0</v>
      </c>
      <c r="L46" s="44">
        <f t="shared" si="5"/>
        <v>5</v>
      </c>
    </row>
    <row r="47" spans="1:12" x14ac:dyDescent="0.3">
      <c r="A47" s="4" t="s">
        <v>16</v>
      </c>
      <c r="B47" s="8">
        <v>2020</v>
      </c>
      <c r="C47" s="39">
        <v>3</v>
      </c>
      <c r="D47" s="39">
        <v>1</v>
      </c>
      <c r="E47" s="39">
        <v>0</v>
      </c>
      <c r="F47" s="39">
        <v>0</v>
      </c>
      <c r="G47" s="44">
        <f t="shared" si="4"/>
        <v>4</v>
      </c>
      <c r="H47" s="39">
        <v>1</v>
      </c>
      <c r="I47" s="39">
        <v>2</v>
      </c>
      <c r="J47" s="39">
        <v>0</v>
      </c>
      <c r="K47" s="39">
        <v>0</v>
      </c>
      <c r="L47" s="44">
        <f t="shared" si="5"/>
        <v>3</v>
      </c>
    </row>
    <row r="48" spans="1:12" x14ac:dyDescent="0.3">
      <c r="A48" s="4" t="s">
        <v>17</v>
      </c>
      <c r="B48" s="8">
        <v>2020</v>
      </c>
      <c r="C48" s="39">
        <v>0</v>
      </c>
      <c r="D48" s="39">
        <v>1</v>
      </c>
      <c r="E48" s="39">
        <v>0</v>
      </c>
      <c r="F48" s="39">
        <v>0</v>
      </c>
      <c r="G48" s="44">
        <f t="shared" si="4"/>
        <v>1</v>
      </c>
      <c r="H48" s="39">
        <v>2</v>
      </c>
      <c r="I48" s="39">
        <v>0</v>
      </c>
      <c r="J48" s="39">
        <v>0</v>
      </c>
      <c r="K48" s="39">
        <v>0</v>
      </c>
      <c r="L48" s="44">
        <f t="shared" si="5"/>
        <v>2</v>
      </c>
    </row>
    <row r="49" spans="1:12" x14ac:dyDescent="0.3">
      <c r="A49" s="4" t="s">
        <v>18</v>
      </c>
      <c r="B49" s="8">
        <v>2020</v>
      </c>
      <c r="C49" s="39">
        <v>1</v>
      </c>
      <c r="D49" s="39">
        <v>0</v>
      </c>
      <c r="E49" s="39">
        <v>0</v>
      </c>
      <c r="F49" s="39">
        <v>0</v>
      </c>
      <c r="G49" s="44">
        <f t="shared" si="4"/>
        <v>1</v>
      </c>
      <c r="H49" s="39">
        <v>1</v>
      </c>
      <c r="I49" s="39">
        <v>3</v>
      </c>
      <c r="J49" s="39">
        <v>0</v>
      </c>
      <c r="K49" s="39">
        <v>0</v>
      </c>
      <c r="L49" s="44">
        <f t="shared" si="5"/>
        <v>4</v>
      </c>
    </row>
    <row r="50" spans="1:12" x14ac:dyDescent="0.3">
      <c r="A50" s="4" t="s">
        <v>19</v>
      </c>
      <c r="B50" s="8">
        <v>2021</v>
      </c>
      <c r="C50" s="39">
        <v>0</v>
      </c>
      <c r="D50" s="39">
        <v>2</v>
      </c>
      <c r="E50" s="39">
        <v>0</v>
      </c>
      <c r="F50" s="39">
        <v>1</v>
      </c>
      <c r="G50" s="44">
        <f t="shared" si="4"/>
        <v>3</v>
      </c>
      <c r="H50" s="39">
        <v>1</v>
      </c>
      <c r="I50" s="39">
        <v>0</v>
      </c>
      <c r="J50" s="39">
        <v>0</v>
      </c>
      <c r="K50" s="39">
        <v>0</v>
      </c>
      <c r="L50" s="44">
        <f t="shared" si="5"/>
        <v>1</v>
      </c>
    </row>
    <row r="51" spans="1:12" x14ac:dyDescent="0.3">
      <c r="A51" s="4" t="s">
        <v>16</v>
      </c>
      <c r="B51" s="8">
        <v>2021</v>
      </c>
      <c r="C51" s="39">
        <v>2</v>
      </c>
      <c r="D51" s="39">
        <v>3</v>
      </c>
      <c r="E51" s="39">
        <v>0</v>
      </c>
      <c r="F51" s="39">
        <v>0</v>
      </c>
      <c r="G51" s="44">
        <f t="shared" si="4"/>
        <v>5</v>
      </c>
      <c r="H51" s="39">
        <v>1</v>
      </c>
      <c r="I51" s="39">
        <v>0</v>
      </c>
      <c r="J51" s="39">
        <v>0</v>
      </c>
      <c r="K51" s="39">
        <v>0</v>
      </c>
      <c r="L51" s="44">
        <f t="shared" si="5"/>
        <v>1</v>
      </c>
    </row>
    <row r="52" spans="1:12" x14ac:dyDescent="0.3">
      <c r="A52" s="4" t="s">
        <v>17</v>
      </c>
      <c r="B52" s="8">
        <v>2021</v>
      </c>
      <c r="C52" s="39">
        <v>2</v>
      </c>
      <c r="D52" s="39">
        <v>3</v>
      </c>
      <c r="E52" s="39">
        <v>0</v>
      </c>
      <c r="F52" s="39">
        <v>0</v>
      </c>
      <c r="G52" s="44">
        <f t="shared" si="4"/>
        <v>5</v>
      </c>
      <c r="H52" s="39">
        <v>1</v>
      </c>
      <c r="I52" s="39">
        <v>3</v>
      </c>
      <c r="J52" s="39">
        <v>0</v>
      </c>
      <c r="K52" s="39">
        <v>0</v>
      </c>
      <c r="L52" s="44">
        <f t="shared" si="5"/>
        <v>4</v>
      </c>
    </row>
    <row r="53" spans="1:12" x14ac:dyDescent="0.3">
      <c r="A53" s="4" t="s">
        <v>18</v>
      </c>
      <c r="B53" s="8">
        <v>2021</v>
      </c>
      <c r="C53" s="39">
        <v>2</v>
      </c>
      <c r="D53" s="39">
        <v>0</v>
      </c>
      <c r="E53" s="39">
        <v>0</v>
      </c>
      <c r="F53" s="39">
        <v>0</v>
      </c>
      <c r="G53" s="44">
        <f t="shared" si="4"/>
        <v>2</v>
      </c>
      <c r="H53" s="39">
        <v>3</v>
      </c>
      <c r="I53" s="39">
        <v>1</v>
      </c>
      <c r="J53" s="39">
        <v>0</v>
      </c>
      <c r="K53" s="39">
        <v>0</v>
      </c>
      <c r="L53" s="44">
        <f t="shared" si="5"/>
        <v>4</v>
      </c>
    </row>
    <row r="54" spans="1:12" x14ac:dyDescent="0.3">
      <c r="A54" s="4" t="s">
        <v>19</v>
      </c>
      <c r="B54" s="8">
        <v>2022</v>
      </c>
      <c r="C54" s="39">
        <v>1</v>
      </c>
      <c r="D54" s="39">
        <v>0</v>
      </c>
      <c r="E54" s="39">
        <v>0</v>
      </c>
      <c r="F54" s="39">
        <v>0</v>
      </c>
      <c r="G54" s="44">
        <f t="shared" si="4"/>
        <v>1</v>
      </c>
      <c r="H54" s="39">
        <v>2</v>
      </c>
      <c r="I54" s="39">
        <v>1</v>
      </c>
      <c r="J54" s="39">
        <v>0</v>
      </c>
      <c r="K54" s="39">
        <v>0</v>
      </c>
      <c r="L54" s="44">
        <f t="shared" si="5"/>
        <v>3</v>
      </c>
    </row>
    <row r="55" spans="1:12" x14ac:dyDescent="0.3">
      <c r="A55" s="4" t="s">
        <v>16</v>
      </c>
      <c r="B55" s="8">
        <v>2022</v>
      </c>
      <c r="C55" s="39">
        <v>3</v>
      </c>
      <c r="D55" s="39">
        <v>0</v>
      </c>
      <c r="E55" s="39">
        <v>0</v>
      </c>
      <c r="F55" s="39">
        <v>0</v>
      </c>
      <c r="G55" s="44">
        <f t="shared" si="4"/>
        <v>3</v>
      </c>
      <c r="H55" s="39">
        <v>0</v>
      </c>
      <c r="I55" s="39">
        <v>4</v>
      </c>
      <c r="J55" s="39">
        <v>0</v>
      </c>
      <c r="K55" s="39">
        <v>0</v>
      </c>
      <c r="L55" s="44">
        <f t="shared" si="5"/>
        <v>4</v>
      </c>
    </row>
    <row r="56" spans="1:12" x14ac:dyDescent="0.3">
      <c r="A56" s="4" t="s">
        <v>17</v>
      </c>
      <c r="B56" s="8">
        <v>2022</v>
      </c>
      <c r="C56" s="39">
        <v>1</v>
      </c>
      <c r="D56" s="39">
        <v>2</v>
      </c>
      <c r="E56" s="39">
        <v>0</v>
      </c>
      <c r="F56" s="39">
        <v>0</v>
      </c>
      <c r="G56" s="44">
        <f t="shared" si="4"/>
        <v>3</v>
      </c>
      <c r="H56" s="39">
        <v>2</v>
      </c>
      <c r="I56" s="39">
        <v>2</v>
      </c>
      <c r="J56" s="39">
        <v>0</v>
      </c>
      <c r="K56" s="39">
        <v>0</v>
      </c>
      <c r="L56" s="44">
        <f t="shared" si="5"/>
        <v>4</v>
      </c>
    </row>
    <row r="57" spans="1:12" x14ac:dyDescent="0.3">
      <c r="A57" s="4" t="s">
        <v>18</v>
      </c>
      <c r="B57" s="8">
        <v>2022</v>
      </c>
      <c r="C57" s="39">
        <v>5</v>
      </c>
      <c r="D57" s="39">
        <v>2</v>
      </c>
      <c r="E57" s="39">
        <v>0</v>
      </c>
      <c r="F57" s="39">
        <v>0</v>
      </c>
      <c r="G57" s="44">
        <f t="shared" si="4"/>
        <v>7</v>
      </c>
      <c r="H57" s="39">
        <v>1</v>
      </c>
      <c r="I57" s="39">
        <v>1</v>
      </c>
      <c r="J57" s="39">
        <v>1</v>
      </c>
      <c r="K57" s="39">
        <v>0</v>
      </c>
      <c r="L57" s="44">
        <f t="shared" si="5"/>
        <v>3</v>
      </c>
    </row>
    <row r="58" spans="1:12" x14ac:dyDescent="0.3">
      <c r="A58" s="4" t="s">
        <v>19</v>
      </c>
      <c r="B58" s="8">
        <v>2023</v>
      </c>
      <c r="C58" s="39">
        <v>3</v>
      </c>
      <c r="D58" s="39">
        <v>2</v>
      </c>
      <c r="E58" s="39">
        <v>0</v>
      </c>
      <c r="F58" s="39">
        <v>0</v>
      </c>
      <c r="G58" s="44">
        <f t="shared" si="4"/>
        <v>5</v>
      </c>
      <c r="H58" s="39">
        <v>1</v>
      </c>
      <c r="I58" s="39">
        <v>0</v>
      </c>
      <c r="J58" s="39">
        <v>0</v>
      </c>
      <c r="K58" s="39">
        <v>0</v>
      </c>
      <c r="L58" s="44">
        <f t="shared" si="5"/>
        <v>1</v>
      </c>
    </row>
    <row r="59" spans="1:12" x14ac:dyDescent="0.3">
      <c r="A59" s="4" t="s">
        <v>16</v>
      </c>
      <c r="B59" s="8">
        <v>2023</v>
      </c>
      <c r="C59" s="68">
        <v>2</v>
      </c>
      <c r="D59" s="68">
        <v>1</v>
      </c>
      <c r="E59" s="68">
        <v>1</v>
      </c>
      <c r="F59" s="68">
        <v>0</v>
      </c>
      <c r="G59" s="44">
        <f t="shared" si="4"/>
        <v>4</v>
      </c>
      <c r="H59" s="68">
        <v>3</v>
      </c>
      <c r="I59" s="68">
        <v>1</v>
      </c>
      <c r="J59" s="68">
        <v>0</v>
      </c>
      <c r="K59" s="68">
        <v>0</v>
      </c>
      <c r="L59" s="44">
        <f t="shared" si="5"/>
        <v>4</v>
      </c>
    </row>
    <row r="60" spans="1:12" ht="14.5" x14ac:dyDescent="0.3">
      <c r="A60" s="4" t="s">
        <v>23</v>
      </c>
      <c r="B60" s="8">
        <v>2023</v>
      </c>
      <c r="C60" s="39">
        <v>1</v>
      </c>
      <c r="D60" s="39">
        <v>1</v>
      </c>
      <c r="E60" s="39">
        <v>0</v>
      </c>
      <c r="F60" s="39">
        <v>0</v>
      </c>
      <c r="G60" s="44">
        <f>SUM(C60:F60)</f>
        <v>2</v>
      </c>
      <c r="H60" s="39">
        <v>2</v>
      </c>
      <c r="I60" s="39">
        <v>1</v>
      </c>
      <c r="J60" s="39">
        <v>0</v>
      </c>
      <c r="K60" s="39">
        <v>0</v>
      </c>
      <c r="L60" s="44">
        <f>SUM(H60:K60)</f>
        <v>3</v>
      </c>
    </row>
    <row r="61" spans="1:12" ht="16" x14ac:dyDescent="0.3">
      <c r="A61" s="4" t="s">
        <v>720</v>
      </c>
      <c r="B61" s="8">
        <v>2023</v>
      </c>
      <c r="C61" s="39">
        <v>3</v>
      </c>
      <c r="D61" s="39">
        <v>1</v>
      </c>
      <c r="E61" s="39">
        <v>0</v>
      </c>
      <c r="F61" s="39">
        <v>0</v>
      </c>
      <c r="G61" s="44">
        <f>SUM(C61:F61)</f>
        <v>4</v>
      </c>
      <c r="H61" s="39">
        <v>5</v>
      </c>
      <c r="I61" s="39">
        <v>1</v>
      </c>
      <c r="J61" s="39">
        <v>0</v>
      </c>
      <c r="K61" s="39">
        <v>0</v>
      </c>
      <c r="L61" s="44">
        <f>SUM(H61:K61)</f>
        <v>6</v>
      </c>
    </row>
    <row r="62" spans="1:12" ht="14.5" x14ac:dyDescent="0.3">
      <c r="A62" s="4" t="s">
        <v>721</v>
      </c>
      <c r="B62" s="8">
        <v>2024</v>
      </c>
      <c r="C62" s="39">
        <v>3</v>
      </c>
      <c r="D62" s="39">
        <v>1</v>
      </c>
      <c r="E62" s="39">
        <v>0</v>
      </c>
      <c r="F62" s="39">
        <v>0</v>
      </c>
      <c r="G62" s="44">
        <f>SUM(C62:F62)</f>
        <v>4</v>
      </c>
      <c r="H62" s="39">
        <v>1</v>
      </c>
      <c r="I62" s="39">
        <v>2</v>
      </c>
      <c r="J62" s="39">
        <v>0</v>
      </c>
      <c r="K62" s="39">
        <v>0</v>
      </c>
      <c r="L62" s="44">
        <f>SUM(H62:K62)</f>
        <v>3</v>
      </c>
    </row>
    <row r="63" spans="1:12" ht="14.5" x14ac:dyDescent="0.3">
      <c r="A63" s="4" t="s">
        <v>22</v>
      </c>
      <c r="B63" s="8">
        <v>2024</v>
      </c>
      <c r="C63" s="39">
        <v>7</v>
      </c>
      <c r="D63" s="39">
        <v>2</v>
      </c>
      <c r="E63" s="39">
        <v>0</v>
      </c>
      <c r="F63" s="39">
        <v>0</v>
      </c>
      <c r="G63" s="44">
        <f>SUM(C63:F63)</f>
        <v>9</v>
      </c>
      <c r="H63" s="39">
        <v>4</v>
      </c>
      <c r="I63" s="39">
        <v>3</v>
      </c>
      <c r="J63" s="39">
        <v>0</v>
      </c>
      <c r="K63" s="39">
        <v>0</v>
      </c>
      <c r="L63" s="44">
        <f>SUM(H63:K63)</f>
        <v>7</v>
      </c>
    </row>
    <row r="64" spans="1:12" x14ac:dyDescent="0.3">
      <c r="A64" s="4" t="s">
        <v>722</v>
      </c>
      <c r="B64" s="8">
        <v>2024</v>
      </c>
      <c r="C64" s="39">
        <v>4</v>
      </c>
      <c r="D64" s="39">
        <v>0</v>
      </c>
      <c r="E64" s="39">
        <v>0</v>
      </c>
      <c r="F64" s="39">
        <v>0</v>
      </c>
      <c r="G64" s="44">
        <f>SUM(C64:F64)</f>
        <v>4</v>
      </c>
      <c r="H64" s="39">
        <v>1</v>
      </c>
      <c r="I64" s="39">
        <v>0</v>
      </c>
      <c r="J64" s="39">
        <v>1</v>
      </c>
      <c r="K64" s="39">
        <v>0</v>
      </c>
      <c r="L64" s="44">
        <f>SUM(H64:K64)</f>
        <v>2</v>
      </c>
    </row>
  </sheetData>
  <hyperlinks>
    <hyperlink ref="E7" r:id="rId1" xr:uid="{DAFA5267-5CA2-40F4-BB3C-82C86BB5FF8F}"/>
  </hyperlinks>
  <pageMargins left="0.7" right="0.7" top="0.75" bottom="0.75" header="0.3" footer="0.3"/>
  <pageSetup paperSize="9" scale="50" orientation="landscape"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E581F-170B-4FAA-9656-EB9C443AA54D}">
  <sheetPr>
    <tabColor theme="4" tint="0.39997558519241921"/>
    <pageSetUpPr fitToPage="1"/>
  </sheetPr>
  <dimension ref="A1:R41"/>
  <sheetViews>
    <sheetView showGridLines="0" topLeftCell="A12" workbookViewId="0">
      <selection activeCell="B10" sqref="B10:B11"/>
    </sheetView>
  </sheetViews>
  <sheetFormatPr defaultColWidth="8.78515625" defaultRowHeight="13" x14ac:dyDescent="0.3"/>
  <cols>
    <col min="1" max="1" width="9.140625" style="4" customWidth="1"/>
    <col min="2" max="7" width="11.5" style="4" customWidth="1"/>
    <col min="8" max="8" width="11.5" style="14" customWidth="1"/>
    <col min="9" max="14" width="11.5" style="4" customWidth="1"/>
    <col min="15" max="15" width="11.5" style="11" customWidth="1"/>
    <col min="16" max="16384" width="8.78515625" style="4"/>
  </cols>
  <sheetData>
    <row r="1" spans="1:15" ht="15.5" x14ac:dyDescent="0.3">
      <c r="A1" s="1" t="s">
        <v>575</v>
      </c>
      <c r="B1" s="2" t="s">
        <v>576</v>
      </c>
      <c r="C1" s="3"/>
      <c r="D1" s="3"/>
      <c r="E1" s="3"/>
      <c r="F1" s="3"/>
      <c r="G1" s="3"/>
      <c r="H1" s="12"/>
      <c r="I1" s="3"/>
      <c r="J1" s="3"/>
      <c r="K1" s="3"/>
      <c r="L1" s="3"/>
      <c r="M1" s="3"/>
      <c r="N1" s="3"/>
      <c r="O1" s="13"/>
    </row>
    <row r="2" spans="1:15" x14ac:dyDescent="0.3">
      <c r="A2" s="5" t="s">
        <v>28</v>
      </c>
      <c r="B2" s="6" t="s">
        <v>681</v>
      </c>
    </row>
    <row r="3" spans="1:15" x14ac:dyDescent="0.3">
      <c r="A3" s="5"/>
      <c r="B3" s="6"/>
    </row>
    <row r="4" spans="1:15" ht="14.5" x14ac:dyDescent="0.35">
      <c r="A4" s="4" t="s">
        <v>32</v>
      </c>
      <c r="C4" s="19"/>
      <c r="D4" s="20"/>
    </row>
    <row r="5" spans="1:15" ht="14.5" x14ac:dyDescent="0.35">
      <c r="C5" s="19"/>
      <c r="D5" s="20"/>
    </row>
    <row r="6" spans="1:15" x14ac:dyDescent="0.3">
      <c r="A6" s="4" t="s">
        <v>33</v>
      </c>
      <c r="D6" s="9" t="s">
        <v>34</v>
      </c>
    </row>
    <row r="7" spans="1:15" x14ac:dyDescent="0.3">
      <c r="A7" s="4" t="s">
        <v>24</v>
      </c>
    </row>
    <row r="8" spans="1:15" x14ac:dyDescent="0.3">
      <c r="A8" s="4" t="s">
        <v>25</v>
      </c>
    </row>
    <row r="10" spans="1:15" x14ac:dyDescent="0.3">
      <c r="A10" s="4" t="s">
        <v>26</v>
      </c>
      <c r="B10" s="10">
        <v>45566</v>
      </c>
    </row>
    <row r="11" spans="1:15" x14ac:dyDescent="0.3">
      <c r="A11" s="4" t="s">
        <v>27</v>
      </c>
      <c r="B11" s="10">
        <v>45658</v>
      </c>
    </row>
    <row r="12" spans="1:15" ht="13.9" customHeight="1" x14ac:dyDescent="0.3"/>
    <row r="13" spans="1:15" ht="86.5" customHeight="1" x14ac:dyDescent="0.3">
      <c r="A13" s="54" t="s">
        <v>463</v>
      </c>
      <c r="B13" s="7" t="s">
        <v>561</v>
      </c>
      <c r="C13" s="7" t="s">
        <v>567</v>
      </c>
      <c r="D13" s="7" t="s">
        <v>568</v>
      </c>
      <c r="E13" s="7" t="s">
        <v>569</v>
      </c>
      <c r="F13" s="7" t="s">
        <v>570</v>
      </c>
      <c r="G13" s="7" t="s">
        <v>562</v>
      </c>
      <c r="H13" s="46" t="s">
        <v>563</v>
      </c>
      <c r="I13" s="7" t="s">
        <v>564</v>
      </c>
      <c r="J13" s="7" t="s">
        <v>571</v>
      </c>
      <c r="K13" s="7" t="s">
        <v>572</v>
      </c>
      <c r="L13" s="7" t="s">
        <v>573</v>
      </c>
      <c r="M13" s="7" t="s">
        <v>574</v>
      </c>
      <c r="N13" s="7" t="s">
        <v>565</v>
      </c>
      <c r="O13" s="46" t="s">
        <v>566</v>
      </c>
    </row>
    <row r="14" spans="1:15" ht="14.25" customHeight="1" x14ac:dyDescent="0.3">
      <c r="A14" s="15" t="s">
        <v>30</v>
      </c>
      <c r="B14" s="39">
        <v>52</v>
      </c>
      <c r="C14" s="39">
        <v>8</v>
      </c>
      <c r="D14" s="39">
        <v>4</v>
      </c>
      <c r="E14" s="39">
        <v>13</v>
      </c>
      <c r="F14" s="39">
        <v>12</v>
      </c>
      <c r="G14" s="39">
        <v>0</v>
      </c>
      <c r="H14" s="44">
        <v>89</v>
      </c>
      <c r="I14" s="39">
        <v>38</v>
      </c>
      <c r="J14" s="39">
        <v>15</v>
      </c>
      <c r="K14" s="39">
        <v>5</v>
      </c>
      <c r="L14" s="39">
        <v>10</v>
      </c>
      <c r="M14" s="39">
        <v>7</v>
      </c>
      <c r="N14" s="39">
        <v>0</v>
      </c>
      <c r="O14" s="44">
        <v>75</v>
      </c>
    </row>
    <row r="15" spans="1:15" ht="14.25" customHeight="1" x14ac:dyDescent="0.3">
      <c r="A15" s="4" t="s">
        <v>31</v>
      </c>
      <c r="B15" s="39">
        <v>34</v>
      </c>
      <c r="C15" s="39">
        <v>13</v>
      </c>
      <c r="D15" s="39">
        <v>2</v>
      </c>
      <c r="E15" s="39">
        <v>13</v>
      </c>
      <c r="F15" s="39">
        <v>19</v>
      </c>
      <c r="G15" s="39">
        <v>1</v>
      </c>
      <c r="H15" s="44">
        <v>82</v>
      </c>
      <c r="I15" s="39">
        <v>45</v>
      </c>
      <c r="J15" s="39">
        <v>7</v>
      </c>
      <c r="K15" s="39">
        <v>4</v>
      </c>
      <c r="L15" s="39">
        <v>10</v>
      </c>
      <c r="M15" s="39">
        <v>11</v>
      </c>
      <c r="N15" s="39">
        <v>1</v>
      </c>
      <c r="O15" s="44">
        <v>78</v>
      </c>
    </row>
    <row r="16" spans="1:15" ht="14.25" customHeight="1" x14ac:dyDescent="0.3">
      <c r="A16" s="4" t="s">
        <v>8</v>
      </c>
      <c r="B16" s="39">
        <v>36</v>
      </c>
      <c r="C16" s="39">
        <v>18</v>
      </c>
      <c r="D16" s="39">
        <v>9</v>
      </c>
      <c r="E16" s="39">
        <v>16</v>
      </c>
      <c r="F16" s="39">
        <v>11</v>
      </c>
      <c r="G16" s="39">
        <v>2</v>
      </c>
      <c r="H16" s="44">
        <v>92</v>
      </c>
      <c r="I16" s="39">
        <v>21</v>
      </c>
      <c r="J16" s="39">
        <v>7</v>
      </c>
      <c r="K16" s="39">
        <v>4</v>
      </c>
      <c r="L16" s="39">
        <v>16</v>
      </c>
      <c r="M16" s="39">
        <v>15</v>
      </c>
      <c r="N16" s="39">
        <v>0</v>
      </c>
      <c r="O16" s="44">
        <v>63</v>
      </c>
    </row>
    <row r="17" spans="1:18" ht="14.25" customHeight="1" x14ac:dyDescent="0.3">
      <c r="A17" s="4" t="s">
        <v>9</v>
      </c>
      <c r="B17" s="39">
        <v>47</v>
      </c>
      <c r="C17" s="39">
        <v>19</v>
      </c>
      <c r="D17" s="39">
        <v>8</v>
      </c>
      <c r="E17" s="39">
        <v>16</v>
      </c>
      <c r="F17" s="39">
        <v>4</v>
      </c>
      <c r="G17" s="39">
        <v>1</v>
      </c>
      <c r="H17" s="44">
        <v>95</v>
      </c>
      <c r="I17" s="39">
        <v>23</v>
      </c>
      <c r="J17" s="39">
        <v>17</v>
      </c>
      <c r="K17" s="39">
        <v>6</v>
      </c>
      <c r="L17" s="39">
        <v>12</v>
      </c>
      <c r="M17" s="39">
        <v>11</v>
      </c>
      <c r="N17" s="39">
        <v>1</v>
      </c>
      <c r="O17" s="44">
        <v>70</v>
      </c>
    </row>
    <row r="18" spans="1:18" ht="14.25" customHeight="1" x14ac:dyDescent="0.3">
      <c r="A18" s="4" t="s">
        <v>10</v>
      </c>
      <c r="B18" s="39">
        <v>37</v>
      </c>
      <c r="C18" s="39">
        <v>11</v>
      </c>
      <c r="D18" s="39">
        <v>5</v>
      </c>
      <c r="E18" s="39">
        <v>15</v>
      </c>
      <c r="F18" s="39">
        <v>4</v>
      </c>
      <c r="G18" s="39">
        <v>6</v>
      </c>
      <c r="H18" s="44">
        <v>78</v>
      </c>
      <c r="I18" s="39">
        <v>33</v>
      </c>
      <c r="J18" s="39">
        <v>13</v>
      </c>
      <c r="K18" s="39">
        <v>9</v>
      </c>
      <c r="L18" s="39">
        <v>17</v>
      </c>
      <c r="M18" s="39">
        <v>5</v>
      </c>
      <c r="N18" s="39">
        <v>5</v>
      </c>
      <c r="O18" s="44">
        <v>82</v>
      </c>
    </row>
    <row r="19" spans="1:18" ht="14.25" customHeight="1" x14ac:dyDescent="0.3">
      <c r="A19" s="4" t="s">
        <v>11</v>
      </c>
      <c r="B19" s="39">
        <v>11</v>
      </c>
      <c r="C19" s="39">
        <v>12</v>
      </c>
      <c r="D19" s="39">
        <v>4</v>
      </c>
      <c r="E19" s="39">
        <v>5</v>
      </c>
      <c r="F19" s="39">
        <v>5</v>
      </c>
      <c r="G19" s="39">
        <v>5</v>
      </c>
      <c r="H19" s="44">
        <v>42</v>
      </c>
      <c r="I19" s="39">
        <v>28</v>
      </c>
      <c r="J19" s="39">
        <v>12</v>
      </c>
      <c r="K19" s="39">
        <v>4</v>
      </c>
      <c r="L19" s="39">
        <v>8</v>
      </c>
      <c r="M19" s="39">
        <v>2</v>
      </c>
      <c r="N19" s="39">
        <v>2</v>
      </c>
      <c r="O19" s="44">
        <v>56</v>
      </c>
    </row>
    <row r="20" spans="1:18" ht="14.25" customHeight="1" x14ac:dyDescent="0.3">
      <c r="A20" s="4" t="s">
        <v>12</v>
      </c>
      <c r="B20" s="39">
        <v>32</v>
      </c>
      <c r="C20" s="39">
        <v>12</v>
      </c>
      <c r="D20" s="39">
        <v>3</v>
      </c>
      <c r="E20" s="39">
        <v>9</v>
      </c>
      <c r="F20" s="39">
        <v>7</v>
      </c>
      <c r="G20" s="39">
        <v>3</v>
      </c>
      <c r="H20" s="44">
        <v>66</v>
      </c>
      <c r="I20" s="39">
        <v>19</v>
      </c>
      <c r="J20" s="39">
        <v>12</v>
      </c>
      <c r="K20" s="39">
        <v>4</v>
      </c>
      <c r="L20" s="39">
        <v>10</v>
      </c>
      <c r="M20" s="39">
        <v>5</v>
      </c>
      <c r="N20" s="39">
        <v>5</v>
      </c>
      <c r="O20" s="44">
        <v>55</v>
      </c>
    </row>
    <row r="21" spans="1:18" ht="14.25" customHeight="1" x14ac:dyDescent="0.3">
      <c r="A21" s="4" t="s">
        <v>13</v>
      </c>
      <c r="B21" s="39">
        <v>47</v>
      </c>
      <c r="C21" s="39">
        <v>16</v>
      </c>
      <c r="D21" s="39">
        <v>2</v>
      </c>
      <c r="E21" s="39">
        <v>2</v>
      </c>
      <c r="F21" s="39">
        <v>7</v>
      </c>
      <c r="G21" s="39">
        <v>1</v>
      </c>
      <c r="H21" s="44">
        <v>75</v>
      </c>
      <c r="I21" s="39">
        <v>28</v>
      </c>
      <c r="J21" s="39">
        <v>8</v>
      </c>
      <c r="K21" s="39">
        <v>3</v>
      </c>
      <c r="L21" s="39">
        <v>9</v>
      </c>
      <c r="M21" s="39">
        <v>7</v>
      </c>
      <c r="N21" s="39">
        <v>1</v>
      </c>
      <c r="O21" s="44">
        <v>56</v>
      </c>
    </row>
    <row r="22" spans="1:18" ht="14.25" customHeight="1" x14ac:dyDescent="0.3">
      <c r="A22" s="4" t="s">
        <v>14</v>
      </c>
      <c r="B22" s="39">
        <v>40</v>
      </c>
      <c r="C22" s="39">
        <v>15</v>
      </c>
      <c r="D22" s="39">
        <v>2</v>
      </c>
      <c r="E22" s="39">
        <v>3</v>
      </c>
      <c r="F22" s="39">
        <v>4</v>
      </c>
      <c r="G22" s="39">
        <v>1</v>
      </c>
      <c r="H22" s="44">
        <v>65</v>
      </c>
      <c r="I22" s="39">
        <v>33</v>
      </c>
      <c r="J22" s="39">
        <v>12</v>
      </c>
      <c r="K22" s="39">
        <v>1</v>
      </c>
      <c r="L22" s="39">
        <v>2</v>
      </c>
      <c r="M22" s="39">
        <v>3</v>
      </c>
      <c r="N22" s="39">
        <v>1</v>
      </c>
      <c r="O22" s="44">
        <v>52</v>
      </c>
    </row>
    <row r="23" spans="1:18" ht="14.25" customHeight="1" x14ac:dyDescent="0.3">
      <c r="A23" s="4" t="s">
        <v>15</v>
      </c>
      <c r="B23" s="39">
        <v>19</v>
      </c>
      <c r="C23" s="39">
        <v>5</v>
      </c>
      <c r="D23" s="39">
        <v>0</v>
      </c>
      <c r="E23" s="39">
        <v>2</v>
      </c>
      <c r="F23" s="39">
        <v>8</v>
      </c>
      <c r="G23" s="39">
        <v>2</v>
      </c>
      <c r="H23" s="44">
        <v>36</v>
      </c>
      <c r="I23" s="39">
        <v>24</v>
      </c>
      <c r="J23" s="39">
        <v>19</v>
      </c>
      <c r="K23" s="39">
        <v>2</v>
      </c>
      <c r="L23" s="39">
        <v>4</v>
      </c>
      <c r="M23" s="39">
        <v>7</v>
      </c>
      <c r="N23" s="39">
        <v>3</v>
      </c>
      <c r="O23" s="44">
        <v>59</v>
      </c>
    </row>
    <row r="24" spans="1:18" ht="14.25" customHeight="1" x14ac:dyDescent="0.3">
      <c r="A24" s="4" t="s">
        <v>640</v>
      </c>
      <c r="B24" s="39">
        <v>12</v>
      </c>
      <c r="C24" s="39">
        <v>8</v>
      </c>
      <c r="D24" s="39">
        <v>1</v>
      </c>
      <c r="E24" s="39">
        <v>1</v>
      </c>
      <c r="F24" s="39">
        <v>3</v>
      </c>
      <c r="G24" s="39">
        <v>0</v>
      </c>
      <c r="H24" s="44">
        <v>25</v>
      </c>
      <c r="I24" s="39">
        <v>21</v>
      </c>
      <c r="J24" s="39">
        <v>4</v>
      </c>
      <c r="K24" s="39">
        <v>1</v>
      </c>
      <c r="L24" s="39">
        <v>0</v>
      </c>
      <c r="M24" s="39">
        <v>6</v>
      </c>
      <c r="N24" s="39">
        <v>0</v>
      </c>
      <c r="O24" s="44">
        <v>32</v>
      </c>
    </row>
    <row r="25" spans="1:18" ht="14.25" customHeight="1" x14ac:dyDescent="0.3">
      <c r="A25" s="16" t="s">
        <v>646</v>
      </c>
      <c r="B25" s="72">
        <v>23</v>
      </c>
      <c r="C25" s="72">
        <v>4</v>
      </c>
      <c r="D25" s="72">
        <v>1</v>
      </c>
      <c r="E25" s="72">
        <v>1</v>
      </c>
      <c r="F25" s="72">
        <v>2</v>
      </c>
      <c r="G25" s="72">
        <v>2</v>
      </c>
      <c r="H25" s="44">
        <v>33</v>
      </c>
      <c r="I25" s="72">
        <v>25</v>
      </c>
      <c r="J25" s="72">
        <v>6</v>
      </c>
      <c r="K25" s="72">
        <v>2</v>
      </c>
      <c r="L25" s="72">
        <v>0</v>
      </c>
      <c r="M25" s="72">
        <v>1</v>
      </c>
      <c r="N25" s="72">
        <v>0</v>
      </c>
      <c r="O25" s="44">
        <v>34</v>
      </c>
    </row>
    <row r="26" spans="1:18" s="16" customFormat="1" ht="14.25" customHeight="1" x14ac:dyDescent="0.3">
      <c r="A26" s="16" t="s">
        <v>682</v>
      </c>
      <c r="B26" s="72">
        <v>18</v>
      </c>
      <c r="C26" s="72">
        <v>0</v>
      </c>
      <c r="D26" s="72">
        <v>1</v>
      </c>
      <c r="E26" s="72">
        <v>0</v>
      </c>
      <c r="F26" s="72">
        <v>1</v>
      </c>
      <c r="G26" s="72">
        <v>3</v>
      </c>
      <c r="H26" s="44">
        <v>23</v>
      </c>
      <c r="I26" s="72">
        <v>12</v>
      </c>
      <c r="J26" s="72">
        <v>10</v>
      </c>
      <c r="K26" s="72">
        <v>2</v>
      </c>
      <c r="L26" s="72">
        <v>3</v>
      </c>
      <c r="M26" s="72">
        <v>5</v>
      </c>
      <c r="N26" s="72">
        <v>1</v>
      </c>
      <c r="O26" s="44">
        <v>33</v>
      </c>
      <c r="P26" s="4"/>
      <c r="Q26" s="4"/>
      <c r="R26" s="4"/>
    </row>
    <row r="27" spans="1:18" s="16" customFormat="1" ht="14.25" customHeight="1" x14ac:dyDescent="0.3">
      <c r="A27" s="16" t="s">
        <v>702</v>
      </c>
      <c r="B27" s="72">
        <v>11</v>
      </c>
      <c r="C27" s="72">
        <v>2</v>
      </c>
      <c r="D27" s="72">
        <v>0</v>
      </c>
      <c r="E27" s="72">
        <v>1</v>
      </c>
      <c r="F27" s="72">
        <v>3</v>
      </c>
      <c r="G27" s="72">
        <v>1</v>
      </c>
      <c r="H27" s="44">
        <v>18</v>
      </c>
      <c r="I27" s="72">
        <v>15</v>
      </c>
      <c r="J27" s="72">
        <v>3</v>
      </c>
      <c r="K27" s="72">
        <v>0</v>
      </c>
      <c r="L27" s="72">
        <v>1</v>
      </c>
      <c r="M27" s="72">
        <v>1</v>
      </c>
      <c r="N27" s="72">
        <v>2</v>
      </c>
      <c r="O27" s="44">
        <v>22</v>
      </c>
      <c r="P27" s="4"/>
      <c r="Q27" s="4"/>
      <c r="R27" s="4"/>
    </row>
    <row r="28" spans="1:18" s="16" customFormat="1" ht="14.25" customHeight="1" x14ac:dyDescent="0.3">
      <c r="B28" s="72"/>
      <c r="C28" s="72"/>
      <c r="D28" s="72"/>
      <c r="E28" s="72"/>
      <c r="F28" s="72"/>
      <c r="G28" s="72"/>
      <c r="H28" s="44"/>
      <c r="I28" s="72"/>
      <c r="J28" s="72"/>
      <c r="K28" s="72"/>
      <c r="L28" s="72"/>
      <c r="M28" s="72"/>
      <c r="N28" s="72"/>
      <c r="O28" s="44"/>
      <c r="P28" s="4"/>
      <c r="Q28" s="4"/>
      <c r="R28" s="4"/>
    </row>
    <row r="29" spans="1:18" ht="14.25" customHeight="1" x14ac:dyDescent="0.3">
      <c r="B29" s="50"/>
      <c r="C29" s="50"/>
      <c r="D29" s="50"/>
      <c r="E29" s="50"/>
      <c r="F29" s="50" t="s">
        <v>35</v>
      </c>
      <c r="G29" s="50"/>
    </row>
    <row r="30" spans="1:18" ht="14.25" customHeight="1" x14ac:dyDescent="0.3">
      <c r="B30" s="50"/>
      <c r="C30" s="50"/>
      <c r="D30" s="50"/>
      <c r="E30" s="50"/>
      <c r="F30" s="50"/>
      <c r="G30" s="50"/>
    </row>
    <row r="31" spans="1:18" ht="14.25" customHeight="1" x14ac:dyDescent="0.3">
      <c r="B31" s="50"/>
      <c r="C31" s="50"/>
      <c r="D31" s="50"/>
      <c r="E31" s="50"/>
      <c r="F31" s="50"/>
      <c r="G31" s="50"/>
    </row>
    <row r="32" spans="1:18" ht="14.25" customHeight="1" x14ac:dyDescent="0.3">
      <c r="B32" s="50"/>
      <c r="C32" s="50"/>
      <c r="D32" s="50"/>
      <c r="E32" s="50"/>
      <c r="F32" s="50"/>
      <c r="G32" s="50"/>
    </row>
    <row r="41" spans="6:6" x14ac:dyDescent="0.3">
      <c r="F41" s="4" t="s">
        <v>35</v>
      </c>
    </row>
  </sheetData>
  <hyperlinks>
    <hyperlink ref="D6" r:id="rId1" display="https://www.gov.uk/guidance/local-plans" xr:uid="{72CFBA12-BEFF-4E2A-95A5-D0CF763D9415}"/>
  </hyperlinks>
  <pageMargins left="0.7" right="0.7" top="0.75" bottom="0.75" header="0.3" footer="0.3"/>
  <pageSetup paperSize="9" scale="62" orientation="landscape"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FD77-2414-44AA-B981-8A33644BF03F}">
  <sheetPr>
    <tabColor theme="4" tint="0.39997558519241921"/>
    <pageSetUpPr fitToPage="1"/>
  </sheetPr>
  <dimension ref="A1:S76"/>
  <sheetViews>
    <sheetView showGridLines="0" topLeftCell="A53" workbookViewId="0">
      <selection activeCell="A68" sqref="A68:A71"/>
    </sheetView>
  </sheetViews>
  <sheetFormatPr defaultColWidth="8.78515625" defaultRowHeight="13" x14ac:dyDescent="0.3"/>
  <cols>
    <col min="1" max="1" width="8.78515625" style="4" customWidth="1"/>
    <col min="2" max="2" width="8.78515625" style="4"/>
    <col min="3" max="8" width="11.5" style="4" customWidth="1"/>
    <col min="9" max="9" width="11.5" style="14" customWidth="1"/>
    <col min="10" max="15" width="11.5" style="4" customWidth="1"/>
    <col min="16" max="16" width="11.5" style="11" customWidth="1"/>
    <col min="17" max="16384" width="8.78515625" style="4"/>
  </cols>
  <sheetData>
    <row r="1" spans="1:16" ht="15.5" x14ac:dyDescent="0.3">
      <c r="A1" s="1" t="s">
        <v>577</v>
      </c>
      <c r="B1" s="2" t="s">
        <v>578</v>
      </c>
      <c r="C1" s="3"/>
      <c r="D1" s="3"/>
      <c r="E1" s="3"/>
      <c r="F1" s="3"/>
      <c r="G1" s="3"/>
      <c r="H1" s="3"/>
      <c r="I1" s="12"/>
      <c r="J1" s="3"/>
      <c r="K1" s="3"/>
      <c r="L1" s="3"/>
      <c r="M1" s="3"/>
      <c r="N1" s="3"/>
      <c r="O1" s="3"/>
      <c r="P1" s="13"/>
    </row>
    <row r="2" spans="1:16" x14ac:dyDescent="0.3">
      <c r="A2" s="5" t="s">
        <v>28</v>
      </c>
      <c r="B2" s="6" t="s">
        <v>703</v>
      </c>
    </row>
    <row r="3" spans="1:16" x14ac:dyDescent="0.3">
      <c r="A3" s="5"/>
      <c r="B3" s="6"/>
    </row>
    <row r="4" spans="1:16" ht="14.5" x14ac:dyDescent="0.35">
      <c r="A4" s="4" t="s">
        <v>32</v>
      </c>
      <c r="C4" s="19"/>
      <c r="D4" s="19"/>
      <c r="E4" s="20"/>
    </row>
    <row r="5" spans="1:16" ht="14.5" x14ac:dyDescent="0.35">
      <c r="C5" s="19"/>
      <c r="D5" s="19"/>
      <c r="E5" s="20"/>
    </row>
    <row r="6" spans="1:16" x14ac:dyDescent="0.3">
      <c r="A6" s="4" t="s">
        <v>33</v>
      </c>
      <c r="E6" s="9" t="s">
        <v>34</v>
      </c>
    </row>
    <row r="7" spans="1:16" x14ac:dyDescent="0.3">
      <c r="A7" s="4" t="s">
        <v>24</v>
      </c>
    </row>
    <row r="8" spans="1:16" x14ac:dyDescent="0.3">
      <c r="A8" s="4" t="s">
        <v>25</v>
      </c>
    </row>
    <row r="10" spans="1:16" x14ac:dyDescent="0.3">
      <c r="A10" s="4" t="s">
        <v>26</v>
      </c>
      <c r="B10" s="10">
        <v>45566</v>
      </c>
    </row>
    <row r="11" spans="1:16" x14ac:dyDescent="0.3">
      <c r="A11" s="4" t="s">
        <v>27</v>
      </c>
      <c r="B11" s="10">
        <v>45658</v>
      </c>
    </row>
    <row r="12" spans="1:16" ht="13.9" customHeight="1" x14ac:dyDescent="0.3"/>
    <row r="13" spans="1:16" ht="86.5" customHeight="1" x14ac:dyDescent="0.3">
      <c r="A13" s="54" t="s">
        <v>482</v>
      </c>
      <c r="B13" s="54" t="s">
        <v>483</v>
      </c>
      <c r="C13" s="7" t="s">
        <v>561</v>
      </c>
      <c r="D13" s="7" t="s">
        <v>567</v>
      </c>
      <c r="E13" s="7" t="s">
        <v>568</v>
      </c>
      <c r="F13" s="7" t="s">
        <v>569</v>
      </c>
      <c r="G13" s="7" t="s">
        <v>570</v>
      </c>
      <c r="H13" s="7" t="s">
        <v>562</v>
      </c>
      <c r="I13" s="81" t="s">
        <v>563</v>
      </c>
      <c r="J13" s="7" t="s">
        <v>564</v>
      </c>
      <c r="K13" s="7" t="s">
        <v>571</v>
      </c>
      <c r="L13" s="7" t="s">
        <v>572</v>
      </c>
      <c r="M13" s="7" t="s">
        <v>573</v>
      </c>
      <c r="N13" s="7" t="s">
        <v>574</v>
      </c>
      <c r="O13" s="7" t="s">
        <v>565</v>
      </c>
      <c r="P13" s="81" t="s">
        <v>566</v>
      </c>
    </row>
    <row r="14" spans="1:16" ht="14.25" customHeight="1" x14ac:dyDescent="0.3">
      <c r="A14" s="4" t="s">
        <v>16</v>
      </c>
      <c r="B14" s="8">
        <v>2010</v>
      </c>
      <c r="C14" s="61">
        <v>12</v>
      </c>
      <c r="D14" s="61">
        <v>3</v>
      </c>
      <c r="E14" s="61">
        <v>1</v>
      </c>
      <c r="F14" s="61">
        <v>5</v>
      </c>
      <c r="G14" s="61">
        <v>3</v>
      </c>
      <c r="H14" s="62">
        <v>0</v>
      </c>
      <c r="I14" s="44">
        <f t="shared" ref="I14:I39" si="0">C14+D14+E14+F14+G14+H14</f>
        <v>24</v>
      </c>
      <c r="J14" s="61">
        <v>6</v>
      </c>
      <c r="K14" s="62">
        <v>0</v>
      </c>
      <c r="L14" s="61">
        <v>1</v>
      </c>
      <c r="M14" s="61">
        <v>2</v>
      </c>
      <c r="N14" s="61">
        <v>1</v>
      </c>
      <c r="O14" s="62">
        <v>0</v>
      </c>
      <c r="P14" s="44">
        <f t="shared" ref="P14:P66" si="1">J14+K14+L14+M14+N14+O14</f>
        <v>10</v>
      </c>
    </row>
    <row r="15" spans="1:16" ht="14.25" customHeight="1" x14ac:dyDescent="0.3">
      <c r="A15" s="4" t="s">
        <v>17</v>
      </c>
      <c r="B15" s="8">
        <v>2010</v>
      </c>
      <c r="C15" s="61">
        <v>9</v>
      </c>
      <c r="D15" s="61">
        <v>5</v>
      </c>
      <c r="E15" s="62">
        <v>0</v>
      </c>
      <c r="F15" s="61">
        <v>2</v>
      </c>
      <c r="G15" s="61">
        <v>4</v>
      </c>
      <c r="H15" s="62">
        <v>0</v>
      </c>
      <c r="I15" s="44">
        <f t="shared" si="0"/>
        <v>20</v>
      </c>
      <c r="J15" s="61">
        <v>9</v>
      </c>
      <c r="K15" s="61">
        <v>6</v>
      </c>
      <c r="L15" s="61">
        <v>2</v>
      </c>
      <c r="M15" s="61">
        <v>2</v>
      </c>
      <c r="N15" s="62">
        <v>0</v>
      </c>
      <c r="O15" s="62">
        <v>0</v>
      </c>
      <c r="P15" s="44">
        <f t="shared" si="1"/>
        <v>19</v>
      </c>
    </row>
    <row r="16" spans="1:16" ht="14.25" customHeight="1" x14ac:dyDescent="0.3">
      <c r="A16" s="4" t="s">
        <v>18</v>
      </c>
      <c r="B16" s="8">
        <v>2010</v>
      </c>
      <c r="C16" s="61">
        <v>11</v>
      </c>
      <c r="D16" s="62">
        <v>0</v>
      </c>
      <c r="E16" s="61">
        <v>1</v>
      </c>
      <c r="F16" s="61">
        <v>5</v>
      </c>
      <c r="G16" s="61">
        <v>3</v>
      </c>
      <c r="H16" s="62">
        <v>0</v>
      </c>
      <c r="I16" s="44">
        <f t="shared" si="0"/>
        <v>20</v>
      </c>
      <c r="J16" s="61">
        <v>12</v>
      </c>
      <c r="K16" s="61">
        <v>2</v>
      </c>
      <c r="L16" s="61">
        <v>2</v>
      </c>
      <c r="M16" s="61">
        <v>2</v>
      </c>
      <c r="N16" s="61">
        <v>4</v>
      </c>
      <c r="O16" s="62">
        <v>0</v>
      </c>
      <c r="P16" s="44">
        <f t="shared" si="1"/>
        <v>22</v>
      </c>
    </row>
    <row r="17" spans="1:16" ht="14.25" customHeight="1" x14ac:dyDescent="0.3">
      <c r="A17" s="4" t="s">
        <v>19</v>
      </c>
      <c r="B17" s="8">
        <v>2011</v>
      </c>
      <c r="C17" s="61">
        <v>20</v>
      </c>
      <c r="D17" s="62">
        <v>0</v>
      </c>
      <c r="E17" s="61">
        <v>2</v>
      </c>
      <c r="F17" s="61">
        <v>1</v>
      </c>
      <c r="G17" s="61">
        <v>2</v>
      </c>
      <c r="H17" s="62">
        <v>0</v>
      </c>
      <c r="I17" s="44">
        <f t="shared" si="0"/>
        <v>25</v>
      </c>
      <c r="J17" s="61">
        <v>11</v>
      </c>
      <c r="K17" s="61">
        <v>7</v>
      </c>
      <c r="L17" s="62">
        <v>0</v>
      </c>
      <c r="M17" s="61">
        <v>4</v>
      </c>
      <c r="N17" s="61">
        <v>2</v>
      </c>
      <c r="O17" s="62">
        <v>0</v>
      </c>
      <c r="P17" s="44">
        <f t="shared" si="1"/>
        <v>24</v>
      </c>
    </row>
    <row r="18" spans="1:16" ht="14.25" customHeight="1" x14ac:dyDescent="0.3">
      <c r="A18" s="4" t="s">
        <v>16</v>
      </c>
      <c r="B18" s="8">
        <v>2011</v>
      </c>
      <c r="C18" s="61">
        <v>10</v>
      </c>
      <c r="D18" s="61">
        <v>5</v>
      </c>
      <c r="E18" s="61">
        <v>1</v>
      </c>
      <c r="F18" s="61">
        <v>2</v>
      </c>
      <c r="G18" s="61">
        <v>4</v>
      </c>
      <c r="H18" s="62">
        <v>0</v>
      </c>
      <c r="I18" s="44">
        <f t="shared" si="0"/>
        <v>22</v>
      </c>
      <c r="J18" s="61">
        <v>11</v>
      </c>
      <c r="K18" s="62">
        <v>0</v>
      </c>
      <c r="L18" s="62">
        <v>0</v>
      </c>
      <c r="M18" s="61">
        <v>3</v>
      </c>
      <c r="N18" s="61">
        <v>5</v>
      </c>
      <c r="O18" s="62">
        <v>0</v>
      </c>
      <c r="P18" s="44">
        <f t="shared" si="1"/>
        <v>19</v>
      </c>
    </row>
    <row r="19" spans="1:16" ht="14.25" customHeight="1" x14ac:dyDescent="0.3">
      <c r="A19" s="4" t="s">
        <v>17</v>
      </c>
      <c r="B19" s="8">
        <v>2011</v>
      </c>
      <c r="C19" s="61">
        <v>11</v>
      </c>
      <c r="D19" s="61">
        <v>4</v>
      </c>
      <c r="E19" s="61">
        <v>1</v>
      </c>
      <c r="F19" s="61">
        <v>1</v>
      </c>
      <c r="G19" s="61">
        <v>3</v>
      </c>
      <c r="H19" s="61">
        <v>1</v>
      </c>
      <c r="I19" s="44">
        <f t="shared" si="0"/>
        <v>21</v>
      </c>
      <c r="J19" s="61">
        <v>9</v>
      </c>
      <c r="K19" s="62">
        <v>0</v>
      </c>
      <c r="L19" s="61">
        <v>2</v>
      </c>
      <c r="M19" s="61">
        <v>2</v>
      </c>
      <c r="N19" s="61">
        <v>1</v>
      </c>
      <c r="O19" s="62">
        <v>0</v>
      </c>
      <c r="P19" s="44">
        <f t="shared" si="1"/>
        <v>14</v>
      </c>
    </row>
    <row r="20" spans="1:16" ht="14.25" customHeight="1" x14ac:dyDescent="0.3">
      <c r="A20" s="4" t="s">
        <v>18</v>
      </c>
      <c r="B20" s="8">
        <v>2011</v>
      </c>
      <c r="C20" s="61">
        <v>4</v>
      </c>
      <c r="D20" s="61">
        <v>2</v>
      </c>
      <c r="E20" s="62">
        <v>0</v>
      </c>
      <c r="F20" s="61">
        <v>5</v>
      </c>
      <c r="G20" s="61">
        <v>4</v>
      </c>
      <c r="H20" s="62">
        <v>0</v>
      </c>
      <c r="I20" s="44">
        <f t="shared" si="0"/>
        <v>15</v>
      </c>
      <c r="J20" s="61">
        <v>18</v>
      </c>
      <c r="K20" s="61">
        <v>4</v>
      </c>
      <c r="L20" s="61">
        <v>2</v>
      </c>
      <c r="M20" s="61">
        <v>4</v>
      </c>
      <c r="N20" s="61">
        <v>4</v>
      </c>
      <c r="O20" s="62">
        <v>0</v>
      </c>
      <c r="P20" s="44">
        <f t="shared" si="1"/>
        <v>32</v>
      </c>
    </row>
    <row r="21" spans="1:16" ht="14.25" customHeight="1" x14ac:dyDescent="0.3">
      <c r="A21" s="4" t="s">
        <v>19</v>
      </c>
      <c r="B21" s="8">
        <v>2012</v>
      </c>
      <c r="C21" s="61">
        <v>9</v>
      </c>
      <c r="D21" s="61">
        <v>2</v>
      </c>
      <c r="E21" s="62">
        <v>0</v>
      </c>
      <c r="F21" s="61">
        <v>5</v>
      </c>
      <c r="G21" s="61">
        <v>8</v>
      </c>
      <c r="H21" s="62">
        <v>0</v>
      </c>
      <c r="I21" s="44">
        <f t="shared" si="0"/>
        <v>24</v>
      </c>
      <c r="J21" s="61">
        <v>7</v>
      </c>
      <c r="K21" s="61">
        <v>3</v>
      </c>
      <c r="L21" s="62">
        <v>0</v>
      </c>
      <c r="M21" s="61">
        <v>1</v>
      </c>
      <c r="N21" s="61">
        <v>1</v>
      </c>
      <c r="O21" s="61">
        <v>1</v>
      </c>
      <c r="P21" s="44">
        <f t="shared" si="1"/>
        <v>13</v>
      </c>
    </row>
    <row r="22" spans="1:16" ht="14.25" customHeight="1" x14ac:dyDescent="0.3">
      <c r="A22" s="4" t="s">
        <v>16</v>
      </c>
      <c r="B22" s="8">
        <v>2012</v>
      </c>
      <c r="C22" s="61">
        <v>10</v>
      </c>
      <c r="D22" s="61">
        <v>5</v>
      </c>
      <c r="E22" s="61">
        <v>2</v>
      </c>
      <c r="F22" s="61">
        <v>6</v>
      </c>
      <c r="G22" s="61">
        <v>1</v>
      </c>
      <c r="H22" s="62">
        <v>0</v>
      </c>
      <c r="I22" s="44">
        <f t="shared" si="0"/>
        <v>24</v>
      </c>
      <c r="J22" s="61">
        <v>2</v>
      </c>
      <c r="K22" s="61">
        <v>2</v>
      </c>
      <c r="L22" s="61">
        <v>1</v>
      </c>
      <c r="M22" s="61">
        <v>2</v>
      </c>
      <c r="N22" s="62">
        <v>0</v>
      </c>
      <c r="O22" s="62">
        <v>0</v>
      </c>
      <c r="P22" s="44">
        <f t="shared" si="1"/>
        <v>7</v>
      </c>
    </row>
    <row r="23" spans="1:16" ht="14.25" customHeight="1" x14ac:dyDescent="0.3">
      <c r="A23" s="4" t="s">
        <v>17</v>
      </c>
      <c r="B23" s="8">
        <v>2012</v>
      </c>
      <c r="C23" s="61">
        <v>8</v>
      </c>
      <c r="D23" s="61">
        <v>6</v>
      </c>
      <c r="E23" s="61">
        <v>2</v>
      </c>
      <c r="F23" s="61">
        <v>2</v>
      </c>
      <c r="G23" s="61">
        <v>2</v>
      </c>
      <c r="H23" s="62">
        <v>0</v>
      </c>
      <c r="I23" s="44">
        <f t="shared" si="0"/>
        <v>20</v>
      </c>
      <c r="J23" s="61">
        <v>6</v>
      </c>
      <c r="K23" s="61">
        <v>3</v>
      </c>
      <c r="L23" s="62">
        <v>0</v>
      </c>
      <c r="M23" s="61">
        <v>5</v>
      </c>
      <c r="N23" s="61">
        <v>5</v>
      </c>
      <c r="O23" s="62">
        <v>0</v>
      </c>
      <c r="P23" s="44">
        <f t="shared" si="1"/>
        <v>19</v>
      </c>
    </row>
    <row r="24" spans="1:16" ht="14.25" customHeight="1" x14ac:dyDescent="0.3">
      <c r="A24" s="4" t="s">
        <v>18</v>
      </c>
      <c r="B24" s="8">
        <v>2012</v>
      </c>
      <c r="C24" s="61">
        <v>9</v>
      </c>
      <c r="D24" s="61">
        <v>5</v>
      </c>
      <c r="E24" s="61">
        <v>4</v>
      </c>
      <c r="F24" s="61">
        <v>5</v>
      </c>
      <c r="G24" s="61">
        <v>4</v>
      </c>
      <c r="H24" s="61">
        <v>1</v>
      </c>
      <c r="I24" s="44">
        <f t="shared" si="0"/>
        <v>28</v>
      </c>
      <c r="J24" s="61">
        <v>11</v>
      </c>
      <c r="K24" s="62">
        <v>0</v>
      </c>
      <c r="L24" s="61">
        <v>2</v>
      </c>
      <c r="M24" s="61">
        <v>8</v>
      </c>
      <c r="N24" s="61">
        <v>3</v>
      </c>
      <c r="O24" s="62">
        <v>0</v>
      </c>
      <c r="P24" s="44">
        <f t="shared" si="1"/>
        <v>24</v>
      </c>
    </row>
    <row r="25" spans="1:16" ht="14.25" customHeight="1" x14ac:dyDescent="0.3">
      <c r="A25" s="4" t="s">
        <v>19</v>
      </c>
      <c r="B25" s="8">
        <v>2013</v>
      </c>
      <c r="C25" s="61">
        <v>9</v>
      </c>
      <c r="D25" s="61">
        <v>2</v>
      </c>
      <c r="E25" s="61">
        <v>1</v>
      </c>
      <c r="F25" s="61">
        <v>3</v>
      </c>
      <c r="G25" s="61">
        <v>4</v>
      </c>
      <c r="H25" s="61">
        <v>1</v>
      </c>
      <c r="I25" s="44">
        <f t="shared" si="0"/>
        <v>20</v>
      </c>
      <c r="J25" s="61">
        <v>2</v>
      </c>
      <c r="K25" s="61">
        <v>2</v>
      </c>
      <c r="L25" s="61">
        <v>1</v>
      </c>
      <c r="M25" s="61">
        <v>1</v>
      </c>
      <c r="N25" s="61">
        <v>7</v>
      </c>
      <c r="O25" s="62">
        <v>0</v>
      </c>
      <c r="P25" s="44">
        <f t="shared" si="1"/>
        <v>13</v>
      </c>
    </row>
    <row r="26" spans="1:16" ht="14.25" customHeight="1" x14ac:dyDescent="0.3">
      <c r="A26" s="4" t="s">
        <v>16</v>
      </c>
      <c r="B26" s="8">
        <v>2013</v>
      </c>
      <c r="C26" s="61">
        <v>15</v>
      </c>
      <c r="D26" s="61">
        <v>3</v>
      </c>
      <c r="E26" s="61">
        <v>1</v>
      </c>
      <c r="F26" s="61">
        <v>2</v>
      </c>
      <c r="G26" s="61">
        <v>1</v>
      </c>
      <c r="H26" s="62">
        <v>0</v>
      </c>
      <c r="I26" s="44">
        <f t="shared" si="0"/>
        <v>22</v>
      </c>
      <c r="J26" s="61">
        <v>5</v>
      </c>
      <c r="K26" s="61">
        <v>9</v>
      </c>
      <c r="L26" s="61">
        <v>3</v>
      </c>
      <c r="M26" s="61">
        <v>5</v>
      </c>
      <c r="N26" s="61">
        <v>3</v>
      </c>
      <c r="O26" s="62">
        <v>0</v>
      </c>
      <c r="P26" s="44">
        <f t="shared" si="1"/>
        <v>25</v>
      </c>
    </row>
    <row r="27" spans="1:16" ht="14.25" customHeight="1" x14ac:dyDescent="0.3">
      <c r="A27" s="4" t="s">
        <v>17</v>
      </c>
      <c r="B27" s="8">
        <v>2013</v>
      </c>
      <c r="C27" s="61">
        <v>9</v>
      </c>
      <c r="D27" s="61">
        <v>4</v>
      </c>
      <c r="E27" s="61">
        <v>1</v>
      </c>
      <c r="F27" s="61">
        <v>4</v>
      </c>
      <c r="G27" s="61">
        <v>1</v>
      </c>
      <c r="H27" s="61">
        <v>1</v>
      </c>
      <c r="I27" s="44">
        <f t="shared" si="0"/>
        <v>20</v>
      </c>
      <c r="J27" s="61">
        <v>6</v>
      </c>
      <c r="K27" s="61">
        <v>1</v>
      </c>
      <c r="L27" s="61">
        <v>2</v>
      </c>
      <c r="M27" s="61">
        <v>4</v>
      </c>
      <c r="N27" s="61">
        <v>3</v>
      </c>
      <c r="O27" s="61">
        <v>1</v>
      </c>
      <c r="P27" s="44">
        <f t="shared" si="1"/>
        <v>17</v>
      </c>
    </row>
    <row r="28" spans="1:16" ht="14.25" customHeight="1" x14ac:dyDescent="0.3">
      <c r="A28" s="4" t="s">
        <v>18</v>
      </c>
      <c r="B28" s="8">
        <v>2013</v>
      </c>
      <c r="C28" s="61">
        <v>13</v>
      </c>
      <c r="D28" s="61">
        <v>10</v>
      </c>
      <c r="E28" s="61">
        <v>5</v>
      </c>
      <c r="F28" s="61">
        <v>8</v>
      </c>
      <c r="G28" s="61">
        <v>1</v>
      </c>
      <c r="H28" s="62">
        <v>0</v>
      </c>
      <c r="I28" s="44">
        <f t="shared" si="0"/>
        <v>37</v>
      </c>
      <c r="J28" s="61">
        <v>5</v>
      </c>
      <c r="K28" s="61">
        <v>3</v>
      </c>
      <c r="L28" s="61">
        <v>1</v>
      </c>
      <c r="M28" s="62">
        <v>0</v>
      </c>
      <c r="N28" s="61">
        <v>3</v>
      </c>
      <c r="O28" s="62">
        <v>0</v>
      </c>
      <c r="P28" s="44">
        <f t="shared" si="1"/>
        <v>12</v>
      </c>
    </row>
    <row r="29" spans="1:16" ht="14.25" customHeight="1" x14ac:dyDescent="0.3">
      <c r="A29" s="4" t="s">
        <v>19</v>
      </c>
      <c r="B29" s="8">
        <v>2014</v>
      </c>
      <c r="C29" s="61">
        <v>10</v>
      </c>
      <c r="D29" s="61">
        <v>2</v>
      </c>
      <c r="E29" s="61">
        <v>1</v>
      </c>
      <c r="F29" s="61">
        <v>2</v>
      </c>
      <c r="G29" s="61">
        <v>1</v>
      </c>
      <c r="H29" s="62">
        <v>0</v>
      </c>
      <c r="I29" s="44">
        <f t="shared" si="0"/>
        <v>16</v>
      </c>
      <c r="J29" s="61">
        <v>7</v>
      </c>
      <c r="K29" s="61">
        <v>4</v>
      </c>
      <c r="L29" s="62">
        <v>0</v>
      </c>
      <c r="M29" s="61">
        <v>3</v>
      </c>
      <c r="N29" s="61">
        <v>2</v>
      </c>
      <c r="O29" s="62">
        <v>0</v>
      </c>
      <c r="P29" s="44">
        <f t="shared" si="1"/>
        <v>16</v>
      </c>
    </row>
    <row r="30" spans="1:16" ht="14.25" customHeight="1" x14ac:dyDescent="0.3">
      <c r="A30" s="4" t="s">
        <v>16</v>
      </c>
      <c r="B30" s="8">
        <v>2014</v>
      </c>
      <c r="C30" s="61">
        <v>8</v>
      </c>
      <c r="D30" s="61">
        <v>3</v>
      </c>
      <c r="E30" s="61">
        <v>2</v>
      </c>
      <c r="F30" s="61">
        <v>6</v>
      </c>
      <c r="G30" s="61">
        <v>1</v>
      </c>
      <c r="H30" s="61">
        <v>4</v>
      </c>
      <c r="I30" s="44">
        <f t="shared" si="0"/>
        <v>24</v>
      </c>
      <c r="J30" s="61">
        <v>9</v>
      </c>
      <c r="K30" s="61">
        <v>3</v>
      </c>
      <c r="L30" s="61">
        <v>1</v>
      </c>
      <c r="M30" s="61">
        <v>6</v>
      </c>
      <c r="N30" s="61">
        <v>1</v>
      </c>
      <c r="O30" s="62">
        <v>0</v>
      </c>
      <c r="P30" s="44">
        <f t="shared" si="1"/>
        <v>20</v>
      </c>
    </row>
    <row r="31" spans="1:16" ht="14.25" customHeight="1" x14ac:dyDescent="0.3">
      <c r="A31" s="4" t="s">
        <v>17</v>
      </c>
      <c r="B31" s="8">
        <v>2014</v>
      </c>
      <c r="C31" s="61">
        <v>12</v>
      </c>
      <c r="D31" s="61">
        <v>7</v>
      </c>
      <c r="E31" s="61">
        <v>2</v>
      </c>
      <c r="F31" s="61">
        <v>2</v>
      </c>
      <c r="G31" s="61">
        <v>1</v>
      </c>
      <c r="H31" s="61">
        <v>1</v>
      </c>
      <c r="I31" s="44">
        <f t="shared" si="0"/>
        <v>25</v>
      </c>
      <c r="J31" s="61">
        <v>6</v>
      </c>
      <c r="K31" s="61">
        <v>7</v>
      </c>
      <c r="L31" s="61">
        <v>3</v>
      </c>
      <c r="M31" s="61">
        <v>4</v>
      </c>
      <c r="N31" s="61">
        <v>1</v>
      </c>
      <c r="O31" s="62">
        <v>0</v>
      </c>
      <c r="P31" s="44">
        <f t="shared" si="1"/>
        <v>21</v>
      </c>
    </row>
    <row r="32" spans="1:16" ht="14.25" customHeight="1" x14ac:dyDescent="0.3">
      <c r="A32" s="4" t="s">
        <v>18</v>
      </c>
      <c r="B32" s="8">
        <v>2014</v>
      </c>
      <c r="C32" s="61">
        <v>11</v>
      </c>
      <c r="D32" s="62">
        <v>0</v>
      </c>
      <c r="E32" s="61">
        <v>1</v>
      </c>
      <c r="F32" s="61">
        <v>3</v>
      </c>
      <c r="G32" s="61">
        <v>1</v>
      </c>
      <c r="H32" s="62">
        <v>0</v>
      </c>
      <c r="I32" s="44">
        <f t="shared" si="0"/>
        <v>16</v>
      </c>
      <c r="J32" s="61">
        <v>11</v>
      </c>
      <c r="K32" s="61">
        <v>3</v>
      </c>
      <c r="L32" s="61">
        <v>2</v>
      </c>
      <c r="M32" s="61">
        <v>5</v>
      </c>
      <c r="N32" s="61">
        <v>1</v>
      </c>
      <c r="O32" s="61">
        <v>5</v>
      </c>
      <c r="P32" s="44">
        <f t="shared" si="1"/>
        <v>27</v>
      </c>
    </row>
    <row r="33" spans="1:16" ht="14.25" customHeight="1" x14ac:dyDescent="0.3">
      <c r="A33" s="4" t="s">
        <v>19</v>
      </c>
      <c r="B33" s="8">
        <v>2015</v>
      </c>
      <c r="C33" s="61">
        <v>6</v>
      </c>
      <c r="D33" s="61">
        <v>1</v>
      </c>
      <c r="E33" s="62">
        <v>0</v>
      </c>
      <c r="F33" s="61">
        <v>4</v>
      </c>
      <c r="G33" s="61">
        <v>1</v>
      </c>
      <c r="H33" s="61">
        <v>1</v>
      </c>
      <c r="I33" s="44">
        <f t="shared" si="0"/>
        <v>13</v>
      </c>
      <c r="J33" s="61">
        <v>7</v>
      </c>
      <c r="K33" s="62">
        <v>0</v>
      </c>
      <c r="L33" s="61">
        <v>3</v>
      </c>
      <c r="M33" s="61">
        <v>2</v>
      </c>
      <c r="N33" s="61">
        <v>2</v>
      </c>
      <c r="O33" s="62">
        <v>0</v>
      </c>
      <c r="P33" s="44">
        <f t="shared" si="1"/>
        <v>14</v>
      </c>
    </row>
    <row r="34" spans="1:16" ht="14.25" customHeight="1" x14ac:dyDescent="0.3">
      <c r="A34" s="4" t="s">
        <v>16</v>
      </c>
      <c r="B34" s="8">
        <v>2015</v>
      </c>
      <c r="C34" s="61">
        <v>2</v>
      </c>
      <c r="D34" s="61">
        <v>2</v>
      </c>
      <c r="E34" s="63">
        <v>0</v>
      </c>
      <c r="F34" s="63">
        <v>0</v>
      </c>
      <c r="G34" s="61">
        <v>1</v>
      </c>
      <c r="H34" s="63">
        <v>0</v>
      </c>
      <c r="I34" s="64">
        <f t="shared" si="0"/>
        <v>5</v>
      </c>
      <c r="J34" s="61">
        <v>2</v>
      </c>
      <c r="K34" s="61">
        <v>4</v>
      </c>
      <c r="L34" s="61">
        <v>1</v>
      </c>
      <c r="M34" s="61">
        <v>5</v>
      </c>
      <c r="N34" s="63">
        <v>0</v>
      </c>
      <c r="O34" s="63">
        <v>0</v>
      </c>
      <c r="P34" s="64">
        <f t="shared" si="1"/>
        <v>12</v>
      </c>
    </row>
    <row r="35" spans="1:16" ht="14.25" customHeight="1" x14ac:dyDescent="0.3">
      <c r="A35" s="4" t="s">
        <v>17</v>
      </c>
      <c r="B35" s="8">
        <v>2015</v>
      </c>
      <c r="C35" s="61">
        <v>4</v>
      </c>
      <c r="D35" s="61">
        <v>3</v>
      </c>
      <c r="E35" s="61">
        <v>1</v>
      </c>
      <c r="F35" s="61">
        <v>2</v>
      </c>
      <c r="G35" s="63">
        <v>0</v>
      </c>
      <c r="H35" s="61">
        <v>1</v>
      </c>
      <c r="I35" s="64">
        <f t="shared" si="0"/>
        <v>11</v>
      </c>
      <c r="J35" s="61">
        <v>6</v>
      </c>
      <c r="K35" s="61">
        <v>2</v>
      </c>
      <c r="L35" s="61">
        <v>3</v>
      </c>
      <c r="M35" s="61">
        <v>2</v>
      </c>
      <c r="N35" s="61">
        <v>1</v>
      </c>
      <c r="O35" s="63">
        <v>0</v>
      </c>
      <c r="P35" s="64">
        <f t="shared" si="1"/>
        <v>14</v>
      </c>
    </row>
    <row r="36" spans="1:16" s="18" customFormat="1" ht="14.25" customHeight="1" x14ac:dyDescent="0.3">
      <c r="A36" s="4" t="s">
        <v>18</v>
      </c>
      <c r="B36" s="17">
        <v>2015</v>
      </c>
      <c r="C36" s="65">
        <v>3</v>
      </c>
      <c r="D36" s="65">
        <v>3</v>
      </c>
      <c r="E36" s="65">
        <v>0</v>
      </c>
      <c r="F36" s="65">
        <v>1</v>
      </c>
      <c r="G36" s="66">
        <v>1</v>
      </c>
      <c r="H36" s="65">
        <v>2</v>
      </c>
      <c r="I36" s="64">
        <f t="shared" si="0"/>
        <v>10</v>
      </c>
      <c r="J36" s="65">
        <v>12</v>
      </c>
      <c r="K36" s="65">
        <v>2</v>
      </c>
      <c r="L36" s="65">
        <v>0</v>
      </c>
      <c r="M36" s="65">
        <v>0</v>
      </c>
      <c r="N36" s="65">
        <v>0</v>
      </c>
      <c r="O36" s="66">
        <v>0</v>
      </c>
      <c r="P36" s="67">
        <f t="shared" si="1"/>
        <v>14</v>
      </c>
    </row>
    <row r="37" spans="1:16" s="18" customFormat="1" ht="14.25" customHeight="1" x14ac:dyDescent="0.3">
      <c r="A37" s="4" t="s">
        <v>19</v>
      </c>
      <c r="B37" s="8">
        <v>2016</v>
      </c>
      <c r="C37" s="65">
        <v>2</v>
      </c>
      <c r="D37" s="65">
        <v>4</v>
      </c>
      <c r="E37" s="65">
        <v>3</v>
      </c>
      <c r="F37" s="65">
        <v>2</v>
      </c>
      <c r="G37" s="66">
        <v>3</v>
      </c>
      <c r="H37" s="65">
        <v>2</v>
      </c>
      <c r="I37" s="64">
        <f t="shared" si="0"/>
        <v>16</v>
      </c>
      <c r="J37" s="65">
        <v>8</v>
      </c>
      <c r="K37" s="65">
        <v>4</v>
      </c>
      <c r="L37" s="65">
        <v>0</v>
      </c>
      <c r="M37" s="65">
        <v>1</v>
      </c>
      <c r="N37" s="65">
        <v>1</v>
      </c>
      <c r="O37" s="65">
        <v>2</v>
      </c>
      <c r="P37" s="67">
        <f t="shared" si="1"/>
        <v>16</v>
      </c>
    </row>
    <row r="38" spans="1:16" s="18" customFormat="1" ht="14.25" customHeight="1" x14ac:dyDescent="0.3">
      <c r="A38" s="4" t="s">
        <v>16</v>
      </c>
      <c r="B38" s="8">
        <v>2016</v>
      </c>
      <c r="C38" s="65">
        <v>11</v>
      </c>
      <c r="D38" s="65">
        <v>5</v>
      </c>
      <c r="E38" s="65">
        <v>2</v>
      </c>
      <c r="F38" s="65">
        <v>6</v>
      </c>
      <c r="G38" s="66">
        <v>3</v>
      </c>
      <c r="H38" s="65">
        <v>1</v>
      </c>
      <c r="I38" s="64">
        <f t="shared" si="0"/>
        <v>28</v>
      </c>
      <c r="J38" s="65">
        <v>4</v>
      </c>
      <c r="K38" s="65">
        <v>3</v>
      </c>
      <c r="L38" s="65">
        <v>1</v>
      </c>
      <c r="M38" s="65">
        <v>5</v>
      </c>
      <c r="N38" s="65">
        <v>1</v>
      </c>
      <c r="O38" s="65">
        <v>2</v>
      </c>
      <c r="P38" s="67">
        <f t="shared" si="1"/>
        <v>16</v>
      </c>
    </row>
    <row r="39" spans="1:16" s="18" customFormat="1" ht="14.25" customHeight="1" x14ac:dyDescent="0.3">
      <c r="A39" s="4" t="s">
        <v>17</v>
      </c>
      <c r="B39" s="8">
        <v>2016</v>
      </c>
      <c r="C39" s="65">
        <v>4</v>
      </c>
      <c r="D39" s="65">
        <v>0</v>
      </c>
      <c r="E39" s="65">
        <v>0</v>
      </c>
      <c r="F39" s="65">
        <v>1</v>
      </c>
      <c r="G39" s="66">
        <v>2</v>
      </c>
      <c r="H39" s="65">
        <v>1</v>
      </c>
      <c r="I39" s="64">
        <f t="shared" si="0"/>
        <v>8</v>
      </c>
      <c r="J39" s="65">
        <v>5</v>
      </c>
      <c r="K39" s="65">
        <v>3</v>
      </c>
      <c r="L39" s="65">
        <v>2</v>
      </c>
      <c r="M39" s="65">
        <v>1</v>
      </c>
      <c r="N39" s="65">
        <v>0</v>
      </c>
      <c r="O39" s="65">
        <v>1</v>
      </c>
      <c r="P39" s="67">
        <f t="shared" si="1"/>
        <v>12</v>
      </c>
    </row>
    <row r="40" spans="1:16" s="18" customFormat="1" ht="14.25" customHeight="1" x14ac:dyDescent="0.3">
      <c r="A40" s="18" t="s">
        <v>18</v>
      </c>
      <c r="B40" s="8">
        <v>2016</v>
      </c>
      <c r="C40" s="65">
        <v>8</v>
      </c>
      <c r="D40" s="65">
        <v>2</v>
      </c>
      <c r="E40" s="65">
        <v>0</v>
      </c>
      <c r="F40" s="65">
        <v>0</v>
      </c>
      <c r="G40" s="66">
        <v>2</v>
      </c>
      <c r="H40" s="65">
        <v>0</v>
      </c>
      <c r="I40" s="64">
        <f>C40+D40+E40+F40+G40+H40</f>
        <v>12</v>
      </c>
      <c r="J40" s="65">
        <v>6</v>
      </c>
      <c r="K40" s="65">
        <v>3</v>
      </c>
      <c r="L40" s="65">
        <v>1</v>
      </c>
      <c r="M40" s="65">
        <v>1</v>
      </c>
      <c r="N40" s="65">
        <v>3</v>
      </c>
      <c r="O40" s="65">
        <v>2</v>
      </c>
      <c r="P40" s="67">
        <f t="shared" si="1"/>
        <v>16</v>
      </c>
    </row>
    <row r="41" spans="1:16" s="18" customFormat="1" ht="14.25" customHeight="1" x14ac:dyDescent="0.3">
      <c r="A41" s="4" t="s">
        <v>19</v>
      </c>
      <c r="B41" s="8">
        <v>2017</v>
      </c>
      <c r="C41" s="65">
        <v>9</v>
      </c>
      <c r="D41" s="65">
        <v>5</v>
      </c>
      <c r="E41" s="65">
        <v>1</v>
      </c>
      <c r="F41" s="65">
        <v>2</v>
      </c>
      <c r="G41" s="66">
        <v>0</v>
      </c>
      <c r="H41" s="65">
        <v>1</v>
      </c>
      <c r="I41" s="64">
        <f>C41+D41+E41+F41+G41+H41</f>
        <v>18</v>
      </c>
      <c r="J41" s="65">
        <v>4</v>
      </c>
      <c r="K41" s="65">
        <v>3</v>
      </c>
      <c r="L41" s="65">
        <v>0</v>
      </c>
      <c r="M41" s="65">
        <v>3</v>
      </c>
      <c r="N41" s="65">
        <v>1</v>
      </c>
      <c r="O41" s="65">
        <v>0</v>
      </c>
      <c r="P41" s="67">
        <f t="shared" si="1"/>
        <v>11</v>
      </c>
    </row>
    <row r="42" spans="1:16" s="18" customFormat="1" ht="14.25" customHeight="1" x14ac:dyDescent="0.3">
      <c r="A42" s="4" t="s">
        <v>16</v>
      </c>
      <c r="B42" s="8">
        <v>2017</v>
      </c>
      <c r="C42" s="65">
        <v>11</v>
      </c>
      <c r="D42" s="65">
        <v>4</v>
      </c>
      <c r="E42" s="65">
        <v>0</v>
      </c>
      <c r="F42" s="65">
        <v>1</v>
      </c>
      <c r="G42" s="66">
        <v>2</v>
      </c>
      <c r="H42" s="65">
        <v>0</v>
      </c>
      <c r="I42" s="64">
        <f t="shared" ref="I42:I52" si="2">C42+D42+E42+F42+G42+H42</f>
        <v>18</v>
      </c>
      <c r="J42" s="65">
        <v>8</v>
      </c>
      <c r="K42" s="65">
        <v>4</v>
      </c>
      <c r="L42" s="65">
        <v>2</v>
      </c>
      <c r="M42" s="65">
        <v>2</v>
      </c>
      <c r="N42" s="65">
        <v>4</v>
      </c>
      <c r="O42" s="65">
        <v>1</v>
      </c>
      <c r="P42" s="67">
        <f t="shared" si="1"/>
        <v>21</v>
      </c>
    </row>
    <row r="43" spans="1:16" s="18" customFormat="1" ht="14.25" customHeight="1" x14ac:dyDescent="0.3">
      <c r="A43" s="4" t="s">
        <v>17</v>
      </c>
      <c r="B43" s="8">
        <v>2017</v>
      </c>
      <c r="C43" s="65">
        <v>7</v>
      </c>
      <c r="D43" s="65">
        <v>2</v>
      </c>
      <c r="E43" s="65">
        <v>0</v>
      </c>
      <c r="F43" s="65">
        <v>0</v>
      </c>
      <c r="G43" s="66">
        <v>0</v>
      </c>
      <c r="H43" s="65">
        <v>0</v>
      </c>
      <c r="I43" s="64">
        <f t="shared" si="2"/>
        <v>9</v>
      </c>
      <c r="J43" s="65">
        <v>5</v>
      </c>
      <c r="K43" s="65">
        <v>2</v>
      </c>
      <c r="L43" s="65">
        <v>0</v>
      </c>
      <c r="M43" s="65">
        <v>1</v>
      </c>
      <c r="N43" s="65">
        <v>3</v>
      </c>
      <c r="O43" s="65">
        <v>0</v>
      </c>
      <c r="P43" s="67">
        <f t="shared" si="1"/>
        <v>11</v>
      </c>
    </row>
    <row r="44" spans="1:16" s="18" customFormat="1" ht="14.25" customHeight="1" x14ac:dyDescent="0.3">
      <c r="A44" s="4" t="s">
        <v>18</v>
      </c>
      <c r="B44" s="8">
        <v>2017</v>
      </c>
      <c r="C44" s="65">
        <v>7</v>
      </c>
      <c r="D44" s="65">
        <v>5</v>
      </c>
      <c r="E44" s="65">
        <v>0</v>
      </c>
      <c r="F44" s="65">
        <v>0</v>
      </c>
      <c r="G44" s="66">
        <v>2</v>
      </c>
      <c r="H44" s="65">
        <v>0</v>
      </c>
      <c r="I44" s="64">
        <f t="shared" si="2"/>
        <v>14</v>
      </c>
      <c r="J44" s="65">
        <v>8</v>
      </c>
      <c r="K44" s="65">
        <v>0</v>
      </c>
      <c r="L44" s="65">
        <v>1</v>
      </c>
      <c r="M44" s="65">
        <v>6</v>
      </c>
      <c r="N44" s="65">
        <v>0</v>
      </c>
      <c r="O44" s="65">
        <v>0</v>
      </c>
      <c r="P44" s="67">
        <f t="shared" si="1"/>
        <v>15</v>
      </c>
    </row>
    <row r="45" spans="1:16" s="18" customFormat="1" ht="14.25" customHeight="1" x14ac:dyDescent="0.3">
      <c r="A45" s="4" t="s">
        <v>19</v>
      </c>
      <c r="B45" s="8">
        <v>2018</v>
      </c>
      <c r="C45" s="65">
        <v>22</v>
      </c>
      <c r="D45" s="65">
        <v>5</v>
      </c>
      <c r="E45" s="65">
        <v>2</v>
      </c>
      <c r="F45" s="65">
        <v>1</v>
      </c>
      <c r="G45" s="66">
        <v>3</v>
      </c>
      <c r="H45" s="65">
        <v>1</v>
      </c>
      <c r="I45" s="64">
        <f t="shared" si="2"/>
        <v>34</v>
      </c>
      <c r="J45" s="65">
        <v>7</v>
      </c>
      <c r="K45" s="65">
        <v>2</v>
      </c>
      <c r="L45" s="65">
        <v>0</v>
      </c>
      <c r="M45" s="65">
        <v>0</v>
      </c>
      <c r="N45" s="65">
        <v>0</v>
      </c>
      <c r="O45" s="65">
        <v>0</v>
      </c>
      <c r="P45" s="67">
        <f t="shared" si="1"/>
        <v>9</v>
      </c>
    </row>
    <row r="46" spans="1:16" s="18" customFormat="1" ht="14.25" customHeight="1" x14ac:dyDescent="0.3">
      <c r="A46" s="4" t="s">
        <v>16</v>
      </c>
      <c r="B46" s="8">
        <v>2018</v>
      </c>
      <c r="C46" s="65">
        <v>12</v>
      </c>
      <c r="D46" s="65">
        <v>3</v>
      </c>
      <c r="E46" s="65">
        <v>2</v>
      </c>
      <c r="F46" s="65">
        <v>2</v>
      </c>
      <c r="G46" s="66">
        <v>1</v>
      </c>
      <c r="H46" s="65">
        <v>1</v>
      </c>
      <c r="I46" s="64">
        <f t="shared" si="2"/>
        <v>21</v>
      </c>
      <c r="J46" s="65">
        <v>4</v>
      </c>
      <c r="K46" s="65">
        <v>7</v>
      </c>
      <c r="L46" s="65">
        <v>0</v>
      </c>
      <c r="M46" s="65">
        <v>0</v>
      </c>
      <c r="N46" s="65">
        <v>1</v>
      </c>
      <c r="O46" s="65">
        <v>0</v>
      </c>
      <c r="P46" s="67">
        <f t="shared" si="1"/>
        <v>12</v>
      </c>
    </row>
    <row r="47" spans="1:16" s="18" customFormat="1" ht="14.25" customHeight="1" x14ac:dyDescent="0.3">
      <c r="A47" s="4" t="s">
        <v>17</v>
      </c>
      <c r="B47" s="8">
        <v>2018</v>
      </c>
      <c r="C47" s="65">
        <v>5</v>
      </c>
      <c r="D47" s="65">
        <v>4</v>
      </c>
      <c r="E47" s="65">
        <v>0</v>
      </c>
      <c r="F47" s="65">
        <v>0</v>
      </c>
      <c r="G47" s="66">
        <v>1</v>
      </c>
      <c r="H47" s="65">
        <v>0</v>
      </c>
      <c r="I47" s="64">
        <f t="shared" si="2"/>
        <v>10</v>
      </c>
      <c r="J47" s="65">
        <v>10</v>
      </c>
      <c r="K47" s="65">
        <v>1</v>
      </c>
      <c r="L47" s="65">
        <v>0</v>
      </c>
      <c r="M47" s="65">
        <v>1</v>
      </c>
      <c r="N47" s="65">
        <v>1</v>
      </c>
      <c r="O47" s="65">
        <v>0</v>
      </c>
      <c r="P47" s="67">
        <f t="shared" si="1"/>
        <v>13</v>
      </c>
    </row>
    <row r="48" spans="1:16" s="18" customFormat="1" ht="14.25" customHeight="1" x14ac:dyDescent="0.3">
      <c r="A48" s="4" t="s">
        <v>18</v>
      </c>
      <c r="B48" s="8">
        <v>2018</v>
      </c>
      <c r="C48" s="65">
        <v>8</v>
      </c>
      <c r="D48" s="65">
        <v>3</v>
      </c>
      <c r="E48" s="65">
        <v>0</v>
      </c>
      <c r="F48" s="65">
        <v>1</v>
      </c>
      <c r="G48" s="66">
        <v>2</v>
      </c>
      <c r="H48" s="65">
        <v>0</v>
      </c>
      <c r="I48" s="64">
        <f t="shared" si="2"/>
        <v>14</v>
      </c>
      <c r="J48" s="65">
        <v>5</v>
      </c>
      <c r="K48" s="65">
        <v>4</v>
      </c>
      <c r="L48" s="65">
        <v>0</v>
      </c>
      <c r="M48" s="65">
        <v>0</v>
      </c>
      <c r="N48" s="65">
        <v>0</v>
      </c>
      <c r="O48" s="65">
        <v>0</v>
      </c>
      <c r="P48" s="67">
        <f t="shared" si="1"/>
        <v>9</v>
      </c>
    </row>
    <row r="49" spans="1:19" s="18" customFormat="1" ht="14.25" customHeight="1" x14ac:dyDescent="0.3">
      <c r="A49" s="4" t="s">
        <v>19</v>
      </c>
      <c r="B49" s="8">
        <v>2019</v>
      </c>
      <c r="C49" s="65">
        <v>15</v>
      </c>
      <c r="D49" s="65">
        <v>5</v>
      </c>
      <c r="E49" s="65">
        <v>0</v>
      </c>
      <c r="F49" s="65">
        <v>0</v>
      </c>
      <c r="G49" s="66">
        <v>0</v>
      </c>
      <c r="H49" s="65">
        <v>0</v>
      </c>
      <c r="I49" s="64">
        <f t="shared" si="2"/>
        <v>20</v>
      </c>
      <c r="J49" s="65">
        <v>14</v>
      </c>
      <c r="K49" s="65">
        <v>0</v>
      </c>
      <c r="L49" s="65">
        <v>1</v>
      </c>
      <c r="M49" s="65">
        <v>1</v>
      </c>
      <c r="N49" s="65">
        <v>1</v>
      </c>
      <c r="O49" s="65">
        <v>1</v>
      </c>
      <c r="P49" s="67">
        <f t="shared" si="1"/>
        <v>18</v>
      </c>
    </row>
    <row r="50" spans="1:19" s="18" customFormat="1" ht="14.25" customHeight="1" x14ac:dyDescent="0.3">
      <c r="A50" s="4" t="s">
        <v>16</v>
      </c>
      <c r="B50" s="8">
        <v>2019</v>
      </c>
      <c r="C50" s="65">
        <v>4</v>
      </c>
      <c r="D50" s="65">
        <v>2</v>
      </c>
      <c r="E50" s="65">
        <v>0</v>
      </c>
      <c r="F50" s="65">
        <v>0</v>
      </c>
      <c r="G50" s="66">
        <v>3</v>
      </c>
      <c r="H50" s="65">
        <v>2</v>
      </c>
      <c r="I50" s="64">
        <f t="shared" si="2"/>
        <v>11</v>
      </c>
      <c r="J50" s="65">
        <v>6</v>
      </c>
      <c r="K50" s="65">
        <v>6</v>
      </c>
      <c r="L50" s="65">
        <v>1</v>
      </c>
      <c r="M50" s="65">
        <v>0</v>
      </c>
      <c r="N50" s="65">
        <v>2</v>
      </c>
      <c r="O50" s="65">
        <v>1</v>
      </c>
      <c r="P50" s="67">
        <f t="shared" si="1"/>
        <v>16</v>
      </c>
    </row>
    <row r="51" spans="1:19" s="18" customFormat="1" ht="14.25" customHeight="1" x14ac:dyDescent="0.3">
      <c r="A51" s="4" t="s">
        <v>17</v>
      </c>
      <c r="B51" s="8">
        <v>2019</v>
      </c>
      <c r="C51" s="65">
        <v>5</v>
      </c>
      <c r="D51" s="65">
        <v>1</v>
      </c>
      <c r="E51" s="65">
        <v>0</v>
      </c>
      <c r="F51" s="65">
        <v>1</v>
      </c>
      <c r="G51" s="66">
        <v>1</v>
      </c>
      <c r="H51" s="65">
        <v>0</v>
      </c>
      <c r="I51" s="64">
        <f t="shared" si="2"/>
        <v>8</v>
      </c>
      <c r="J51" s="65">
        <v>5</v>
      </c>
      <c r="K51" s="65">
        <v>3</v>
      </c>
      <c r="L51" s="65">
        <v>1</v>
      </c>
      <c r="M51" s="65">
        <v>3</v>
      </c>
      <c r="N51" s="65">
        <v>2</v>
      </c>
      <c r="O51" s="65">
        <v>2</v>
      </c>
      <c r="P51" s="67">
        <f t="shared" si="1"/>
        <v>16</v>
      </c>
    </row>
    <row r="52" spans="1:19" s="18" customFormat="1" ht="14.25" customHeight="1" x14ac:dyDescent="0.3">
      <c r="A52" s="4" t="s">
        <v>18</v>
      </c>
      <c r="B52" s="8">
        <v>2019</v>
      </c>
      <c r="C52" s="65">
        <v>1</v>
      </c>
      <c r="D52" s="65">
        <v>1</v>
      </c>
      <c r="E52" s="65">
        <v>0</v>
      </c>
      <c r="F52" s="65">
        <v>0</v>
      </c>
      <c r="G52" s="66">
        <v>2</v>
      </c>
      <c r="H52" s="65">
        <v>0</v>
      </c>
      <c r="I52" s="64">
        <f t="shared" si="2"/>
        <v>4</v>
      </c>
      <c r="J52" s="65">
        <v>3</v>
      </c>
      <c r="K52" s="65">
        <v>5</v>
      </c>
      <c r="L52" s="65">
        <v>0</v>
      </c>
      <c r="M52" s="65">
        <v>0</v>
      </c>
      <c r="N52" s="65">
        <v>1</v>
      </c>
      <c r="O52" s="65">
        <v>0</v>
      </c>
      <c r="P52" s="67">
        <f t="shared" si="1"/>
        <v>9</v>
      </c>
    </row>
    <row r="53" spans="1:19" s="18" customFormat="1" ht="14.25" customHeight="1" x14ac:dyDescent="0.3">
      <c r="A53" s="4" t="s">
        <v>19</v>
      </c>
      <c r="B53" s="8">
        <v>2020</v>
      </c>
      <c r="C53" s="65">
        <v>9</v>
      </c>
      <c r="D53" s="65">
        <v>1</v>
      </c>
      <c r="E53" s="65">
        <v>0</v>
      </c>
      <c r="F53" s="65">
        <v>1</v>
      </c>
      <c r="G53" s="66">
        <v>2</v>
      </c>
      <c r="H53" s="65">
        <v>0</v>
      </c>
      <c r="I53" s="64">
        <f>C53+D53+E53+F53+G53+H53</f>
        <v>13</v>
      </c>
      <c r="J53" s="65">
        <v>10</v>
      </c>
      <c r="K53" s="65">
        <v>5</v>
      </c>
      <c r="L53" s="65">
        <v>0</v>
      </c>
      <c r="M53" s="65">
        <v>1</v>
      </c>
      <c r="N53" s="65">
        <v>2</v>
      </c>
      <c r="O53" s="65">
        <v>0</v>
      </c>
      <c r="P53" s="67">
        <f t="shared" si="1"/>
        <v>18</v>
      </c>
    </row>
    <row r="54" spans="1:19" s="18" customFormat="1" ht="14.25" customHeight="1" x14ac:dyDescent="0.3">
      <c r="A54" s="4" t="s">
        <v>16</v>
      </c>
      <c r="B54" s="8">
        <v>2020</v>
      </c>
      <c r="C54" s="65">
        <v>3</v>
      </c>
      <c r="D54" s="65">
        <v>2</v>
      </c>
      <c r="E54" s="65">
        <v>0</v>
      </c>
      <c r="F54" s="65">
        <v>0</v>
      </c>
      <c r="G54" s="66">
        <v>1</v>
      </c>
      <c r="H54" s="65">
        <v>0</v>
      </c>
      <c r="I54" s="64">
        <f t="shared" ref="I54:I66" si="3">C54+D54+E54+F54+G54+H54</f>
        <v>6</v>
      </c>
      <c r="J54" s="65">
        <v>11</v>
      </c>
      <c r="K54" s="65">
        <v>3</v>
      </c>
      <c r="L54" s="65">
        <v>1</v>
      </c>
      <c r="M54" s="65">
        <v>0</v>
      </c>
      <c r="N54" s="65">
        <v>3</v>
      </c>
      <c r="O54" s="65">
        <v>0</v>
      </c>
      <c r="P54" s="67">
        <f t="shared" si="1"/>
        <v>18</v>
      </c>
    </row>
    <row r="55" spans="1:19" s="18" customFormat="1" ht="14.25" customHeight="1" x14ac:dyDescent="0.3">
      <c r="A55" s="4" t="s">
        <v>17</v>
      </c>
      <c r="B55" s="8">
        <v>2020</v>
      </c>
      <c r="C55" s="65">
        <v>1</v>
      </c>
      <c r="D55" s="65">
        <v>1</v>
      </c>
      <c r="E55" s="65">
        <v>1</v>
      </c>
      <c r="F55" s="65">
        <v>0</v>
      </c>
      <c r="G55" s="66">
        <v>0</v>
      </c>
      <c r="H55" s="65">
        <v>0</v>
      </c>
      <c r="I55" s="64">
        <f t="shared" si="3"/>
        <v>3</v>
      </c>
      <c r="J55" s="65">
        <v>3</v>
      </c>
      <c r="K55" s="65">
        <v>0</v>
      </c>
      <c r="L55" s="65">
        <v>0</v>
      </c>
      <c r="M55" s="65">
        <v>0</v>
      </c>
      <c r="N55" s="65">
        <v>0</v>
      </c>
      <c r="O55" s="65">
        <v>0</v>
      </c>
      <c r="P55" s="67">
        <f t="shared" si="1"/>
        <v>3</v>
      </c>
    </row>
    <row r="56" spans="1:19" s="18" customFormat="1" ht="14.25" customHeight="1" x14ac:dyDescent="0.3">
      <c r="A56" s="4" t="s">
        <v>18</v>
      </c>
      <c r="B56" s="8">
        <v>2020</v>
      </c>
      <c r="C56" s="65">
        <v>5</v>
      </c>
      <c r="D56" s="65">
        <v>2</v>
      </c>
      <c r="E56" s="65">
        <v>0</v>
      </c>
      <c r="F56" s="65">
        <v>0</v>
      </c>
      <c r="G56" s="66">
        <v>0</v>
      </c>
      <c r="H56" s="65">
        <v>0</v>
      </c>
      <c r="I56" s="64">
        <f t="shared" si="3"/>
        <v>7</v>
      </c>
      <c r="J56" s="65">
        <v>3</v>
      </c>
      <c r="K56" s="65">
        <v>1</v>
      </c>
      <c r="L56" s="65">
        <v>0</v>
      </c>
      <c r="M56" s="65">
        <v>0</v>
      </c>
      <c r="N56" s="65">
        <v>0</v>
      </c>
      <c r="O56" s="65">
        <v>0</v>
      </c>
      <c r="P56" s="67">
        <f t="shared" si="1"/>
        <v>4</v>
      </c>
    </row>
    <row r="57" spans="1:19" s="18" customFormat="1" ht="14.25" customHeight="1" x14ac:dyDescent="0.3">
      <c r="A57" s="4" t="s">
        <v>19</v>
      </c>
      <c r="B57" s="8">
        <v>2021</v>
      </c>
      <c r="C57" s="65">
        <v>3</v>
      </c>
      <c r="D57" s="65">
        <v>3</v>
      </c>
      <c r="E57" s="65">
        <v>0</v>
      </c>
      <c r="F57" s="65">
        <v>1</v>
      </c>
      <c r="G57" s="66">
        <v>2</v>
      </c>
      <c r="H57" s="65">
        <v>0</v>
      </c>
      <c r="I57" s="64">
        <f t="shared" si="3"/>
        <v>9</v>
      </c>
      <c r="J57" s="65">
        <v>4</v>
      </c>
      <c r="K57" s="65">
        <v>0</v>
      </c>
      <c r="L57" s="65">
        <v>0</v>
      </c>
      <c r="M57" s="65">
        <v>0</v>
      </c>
      <c r="N57" s="65">
        <v>3</v>
      </c>
      <c r="O57" s="65">
        <v>0</v>
      </c>
      <c r="P57" s="67">
        <f t="shared" si="1"/>
        <v>7</v>
      </c>
    </row>
    <row r="58" spans="1:19" s="18" customFormat="1" ht="14.25" customHeight="1" x14ac:dyDescent="0.3">
      <c r="A58" s="4" t="s">
        <v>16</v>
      </c>
      <c r="B58" s="8">
        <v>2021</v>
      </c>
      <c r="C58" s="65">
        <v>4</v>
      </c>
      <c r="D58" s="65">
        <v>3</v>
      </c>
      <c r="E58" s="65">
        <v>1</v>
      </c>
      <c r="F58" s="65">
        <v>0</v>
      </c>
      <c r="G58" s="66">
        <v>0</v>
      </c>
      <c r="H58" s="65">
        <v>0</v>
      </c>
      <c r="I58" s="64">
        <f t="shared" si="3"/>
        <v>8</v>
      </c>
      <c r="J58" s="65">
        <v>2</v>
      </c>
      <c r="K58" s="65">
        <v>1</v>
      </c>
      <c r="L58" s="65">
        <v>0</v>
      </c>
      <c r="M58" s="65">
        <v>0</v>
      </c>
      <c r="N58" s="65">
        <v>0</v>
      </c>
      <c r="O58" s="65">
        <v>0</v>
      </c>
      <c r="P58" s="67">
        <f t="shared" si="1"/>
        <v>3</v>
      </c>
    </row>
    <row r="59" spans="1:19" s="18" customFormat="1" ht="14.25" customHeight="1" x14ac:dyDescent="0.3">
      <c r="A59" s="4" t="s">
        <v>17</v>
      </c>
      <c r="B59" s="8">
        <v>2021</v>
      </c>
      <c r="C59" s="65">
        <v>4</v>
      </c>
      <c r="D59" s="65">
        <v>0</v>
      </c>
      <c r="E59" s="65">
        <v>0</v>
      </c>
      <c r="F59" s="65">
        <v>0</v>
      </c>
      <c r="G59" s="66">
        <v>1</v>
      </c>
      <c r="H59" s="65">
        <v>0</v>
      </c>
      <c r="I59" s="64">
        <f t="shared" si="3"/>
        <v>5</v>
      </c>
      <c r="J59" s="65">
        <v>5</v>
      </c>
      <c r="K59" s="65">
        <v>3</v>
      </c>
      <c r="L59" s="65">
        <v>1</v>
      </c>
      <c r="M59" s="65">
        <v>0</v>
      </c>
      <c r="N59" s="65">
        <v>0</v>
      </c>
      <c r="O59" s="65">
        <v>0</v>
      </c>
      <c r="P59" s="67">
        <f t="shared" si="1"/>
        <v>9</v>
      </c>
    </row>
    <row r="60" spans="1:19" s="18" customFormat="1" ht="14.25" customHeight="1" x14ac:dyDescent="0.3">
      <c r="A60" s="4" t="s">
        <v>18</v>
      </c>
      <c r="B60" s="8">
        <v>2021</v>
      </c>
      <c r="C60" s="65">
        <v>10</v>
      </c>
      <c r="D60" s="65">
        <v>1</v>
      </c>
      <c r="E60" s="65">
        <v>0</v>
      </c>
      <c r="F60" s="65">
        <v>1</v>
      </c>
      <c r="G60" s="66">
        <v>0</v>
      </c>
      <c r="H60" s="65">
        <v>1</v>
      </c>
      <c r="I60" s="64">
        <f t="shared" si="3"/>
        <v>13</v>
      </c>
      <c r="J60" s="65">
        <v>6</v>
      </c>
      <c r="K60" s="65">
        <v>2</v>
      </c>
      <c r="L60" s="65">
        <v>1</v>
      </c>
      <c r="M60" s="65">
        <v>0</v>
      </c>
      <c r="N60" s="65">
        <v>0</v>
      </c>
      <c r="O60" s="65">
        <v>0</v>
      </c>
      <c r="P60" s="67">
        <f t="shared" si="1"/>
        <v>9</v>
      </c>
    </row>
    <row r="61" spans="1:19" s="18" customFormat="1" ht="14.25" customHeight="1" x14ac:dyDescent="0.3">
      <c r="A61" s="4" t="s">
        <v>19</v>
      </c>
      <c r="B61" s="8">
        <v>2022</v>
      </c>
      <c r="C61" s="65">
        <v>5</v>
      </c>
      <c r="D61" s="65">
        <v>0</v>
      </c>
      <c r="E61" s="65">
        <v>0</v>
      </c>
      <c r="F61" s="65">
        <v>0</v>
      </c>
      <c r="G61" s="66">
        <v>1</v>
      </c>
      <c r="H61" s="65">
        <v>1</v>
      </c>
      <c r="I61" s="64">
        <f t="shared" si="3"/>
        <v>7</v>
      </c>
      <c r="J61" s="65">
        <v>12</v>
      </c>
      <c r="K61" s="65">
        <v>0</v>
      </c>
      <c r="L61" s="65">
        <v>0</v>
      </c>
      <c r="M61" s="65">
        <v>0</v>
      </c>
      <c r="N61" s="65">
        <v>1</v>
      </c>
      <c r="O61" s="65">
        <v>0</v>
      </c>
      <c r="P61" s="67">
        <f t="shared" si="1"/>
        <v>13</v>
      </c>
    </row>
    <row r="62" spans="1:19" s="18" customFormat="1" ht="14.25" customHeight="1" x14ac:dyDescent="0.3">
      <c r="A62" s="4" t="s">
        <v>16</v>
      </c>
      <c r="B62" s="8">
        <v>2022</v>
      </c>
      <c r="C62" s="65">
        <v>4</v>
      </c>
      <c r="D62" s="65">
        <v>0</v>
      </c>
      <c r="E62" s="65">
        <v>1</v>
      </c>
      <c r="F62" s="65">
        <v>0</v>
      </c>
      <c r="G62" s="66">
        <v>1</v>
      </c>
      <c r="H62" s="65">
        <v>1</v>
      </c>
      <c r="I62" s="64">
        <f t="shared" si="3"/>
        <v>7</v>
      </c>
      <c r="J62" s="65">
        <v>2</v>
      </c>
      <c r="K62" s="65">
        <v>4</v>
      </c>
      <c r="L62" s="65">
        <v>0</v>
      </c>
      <c r="M62" s="65">
        <v>0</v>
      </c>
      <c r="N62" s="65">
        <v>2</v>
      </c>
      <c r="O62" s="65">
        <v>0</v>
      </c>
      <c r="P62" s="67">
        <f t="shared" si="1"/>
        <v>8</v>
      </c>
    </row>
    <row r="63" spans="1:19" ht="14.25" customHeight="1" x14ac:dyDescent="0.3">
      <c r="A63" s="4" t="s">
        <v>17</v>
      </c>
      <c r="B63" s="8">
        <v>2022</v>
      </c>
      <c r="C63" s="65">
        <v>5</v>
      </c>
      <c r="D63" s="65">
        <v>0</v>
      </c>
      <c r="E63" s="65">
        <v>0</v>
      </c>
      <c r="F63" s="65">
        <v>0</v>
      </c>
      <c r="G63" s="66">
        <v>0</v>
      </c>
      <c r="H63" s="65">
        <v>0</v>
      </c>
      <c r="I63" s="64">
        <f t="shared" si="3"/>
        <v>5</v>
      </c>
      <c r="J63" s="65">
        <v>2</v>
      </c>
      <c r="K63" s="65">
        <v>1</v>
      </c>
      <c r="L63" s="65">
        <v>0</v>
      </c>
      <c r="M63" s="65">
        <v>1</v>
      </c>
      <c r="N63" s="65">
        <v>0</v>
      </c>
      <c r="O63" s="65">
        <v>0</v>
      </c>
      <c r="P63" s="67">
        <f t="shared" si="1"/>
        <v>4</v>
      </c>
    </row>
    <row r="64" spans="1:19" s="14" customFormat="1" ht="14.25" customHeight="1" x14ac:dyDescent="0.3">
      <c r="A64" s="4" t="s">
        <v>18</v>
      </c>
      <c r="B64" s="8">
        <v>2022</v>
      </c>
      <c r="C64" s="65">
        <v>4</v>
      </c>
      <c r="D64" s="65">
        <v>0</v>
      </c>
      <c r="E64" s="65">
        <v>0</v>
      </c>
      <c r="F64" s="65">
        <v>0</v>
      </c>
      <c r="G64" s="66">
        <v>0</v>
      </c>
      <c r="H64" s="65">
        <v>2</v>
      </c>
      <c r="I64" s="64">
        <f t="shared" si="3"/>
        <v>6</v>
      </c>
      <c r="J64" s="65">
        <v>3</v>
      </c>
      <c r="K64" s="65">
        <v>3</v>
      </c>
      <c r="L64" s="65">
        <v>1</v>
      </c>
      <c r="M64" s="65">
        <v>1</v>
      </c>
      <c r="N64" s="65">
        <v>3</v>
      </c>
      <c r="O64" s="65">
        <v>0</v>
      </c>
      <c r="P64" s="67">
        <f t="shared" si="1"/>
        <v>11</v>
      </c>
      <c r="Q64" s="4"/>
      <c r="R64" s="4"/>
      <c r="S64" s="4"/>
    </row>
    <row r="65" spans="1:19" s="14" customFormat="1" ht="14.25" customHeight="1" x14ac:dyDescent="0.3">
      <c r="A65" s="4" t="s">
        <v>19</v>
      </c>
      <c r="B65" s="8">
        <v>2023</v>
      </c>
      <c r="C65" s="65">
        <v>5</v>
      </c>
      <c r="D65" s="65">
        <v>0</v>
      </c>
      <c r="E65" s="65">
        <v>0</v>
      </c>
      <c r="F65" s="65">
        <v>0</v>
      </c>
      <c r="G65" s="66">
        <v>0</v>
      </c>
      <c r="H65" s="65">
        <v>0</v>
      </c>
      <c r="I65" s="64">
        <f t="shared" si="3"/>
        <v>5</v>
      </c>
      <c r="J65" s="65">
        <v>5</v>
      </c>
      <c r="K65" s="65">
        <v>2</v>
      </c>
      <c r="L65" s="65">
        <v>1</v>
      </c>
      <c r="M65" s="65">
        <v>1</v>
      </c>
      <c r="N65" s="65">
        <v>0</v>
      </c>
      <c r="O65" s="65">
        <v>1</v>
      </c>
      <c r="P65" s="67">
        <f t="shared" si="1"/>
        <v>10</v>
      </c>
      <c r="Q65" s="4"/>
      <c r="R65" s="4"/>
      <c r="S65" s="4"/>
    </row>
    <row r="66" spans="1:19" s="14" customFormat="1" ht="14.25" customHeight="1" x14ac:dyDescent="0.3">
      <c r="A66" s="4" t="s">
        <v>16</v>
      </c>
      <c r="B66" s="8">
        <v>2023</v>
      </c>
      <c r="C66" s="65">
        <v>1</v>
      </c>
      <c r="D66" s="65">
        <v>0</v>
      </c>
      <c r="E66" s="65">
        <v>0</v>
      </c>
      <c r="F66" s="65">
        <v>0</v>
      </c>
      <c r="G66" s="66">
        <v>0</v>
      </c>
      <c r="H66" s="65">
        <v>0</v>
      </c>
      <c r="I66" s="64">
        <f t="shared" si="3"/>
        <v>1</v>
      </c>
      <c r="J66" s="65">
        <v>1</v>
      </c>
      <c r="K66" s="65">
        <v>0</v>
      </c>
      <c r="L66" s="65">
        <v>0</v>
      </c>
      <c r="M66" s="65">
        <v>0</v>
      </c>
      <c r="N66" s="65">
        <v>0</v>
      </c>
      <c r="O66" s="65">
        <v>0</v>
      </c>
      <c r="P66" s="67">
        <f t="shared" si="1"/>
        <v>1</v>
      </c>
      <c r="Q66" s="4"/>
      <c r="R66" s="4"/>
      <c r="S66" s="4"/>
    </row>
    <row r="67" spans="1:19" s="14" customFormat="1" ht="14.25" customHeight="1" x14ac:dyDescent="0.3">
      <c r="A67" s="4" t="s">
        <v>17</v>
      </c>
      <c r="B67" s="8">
        <v>2023</v>
      </c>
      <c r="C67" s="65">
        <v>4</v>
      </c>
      <c r="D67" s="65">
        <v>0</v>
      </c>
      <c r="E67" s="65">
        <v>0</v>
      </c>
      <c r="F67" s="65">
        <v>1</v>
      </c>
      <c r="G67" s="66">
        <v>1</v>
      </c>
      <c r="H67" s="65">
        <v>1</v>
      </c>
      <c r="I67" s="64">
        <f>C67+D67+E67+F67+G67+H67</f>
        <v>7</v>
      </c>
      <c r="J67" s="65">
        <v>3</v>
      </c>
      <c r="K67" s="65">
        <v>2</v>
      </c>
      <c r="L67" s="65">
        <v>0</v>
      </c>
      <c r="M67" s="65">
        <v>1</v>
      </c>
      <c r="N67" s="65">
        <v>0</v>
      </c>
      <c r="O67" s="65">
        <v>1</v>
      </c>
      <c r="P67" s="67">
        <f>J67+K67+L67+M67+N67+O67</f>
        <v>7</v>
      </c>
      <c r="Q67" s="4"/>
      <c r="R67" s="4"/>
      <c r="S67" s="4"/>
    </row>
    <row r="68" spans="1:19" ht="14.5" x14ac:dyDescent="0.3">
      <c r="A68" s="4" t="s">
        <v>20</v>
      </c>
      <c r="B68" s="8">
        <v>2023</v>
      </c>
      <c r="C68" s="65">
        <v>2</v>
      </c>
      <c r="D68" s="65">
        <v>0</v>
      </c>
      <c r="E68" s="65">
        <v>0</v>
      </c>
      <c r="F68" s="65">
        <v>0</v>
      </c>
      <c r="G68" s="66">
        <v>1</v>
      </c>
      <c r="H68" s="65">
        <v>0</v>
      </c>
      <c r="I68" s="64">
        <f>C68+D68+E68+F68+G68+H68</f>
        <v>3</v>
      </c>
      <c r="J68" s="65">
        <v>4</v>
      </c>
      <c r="K68" s="65">
        <v>0</v>
      </c>
      <c r="L68" s="65">
        <v>0</v>
      </c>
      <c r="M68" s="65">
        <v>0</v>
      </c>
      <c r="N68" s="65">
        <v>1</v>
      </c>
      <c r="O68" s="65">
        <v>1</v>
      </c>
      <c r="P68" s="67">
        <f>J68+K68+L68+M68+N68+O68</f>
        <v>6</v>
      </c>
    </row>
    <row r="69" spans="1:19" ht="14.5" x14ac:dyDescent="0.3">
      <c r="A69" s="4" t="s">
        <v>21</v>
      </c>
      <c r="B69" s="8">
        <v>2024</v>
      </c>
      <c r="C69" s="65">
        <v>4</v>
      </c>
      <c r="D69" s="65">
        <v>2</v>
      </c>
      <c r="E69" s="65">
        <v>0</v>
      </c>
      <c r="F69" s="65">
        <v>0</v>
      </c>
      <c r="G69" s="66">
        <v>1</v>
      </c>
      <c r="H69" s="65">
        <v>0</v>
      </c>
      <c r="I69" s="64">
        <f>C69+D69+E69+F69+G69+H69</f>
        <v>7</v>
      </c>
      <c r="J69" s="65">
        <v>7</v>
      </c>
      <c r="K69" s="65">
        <v>1</v>
      </c>
      <c r="L69" s="65">
        <v>0</v>
      </c>
      <c r="M69" s="65">
        <v>0</v>
      </c>
      <c r="N69" s="65">
        <v>0</v>
      </c>
      <c r="O69" s="65">
        <v>0</v>
      </c>
      <c r="P69" s="67">
        <f>J69+K69+L69+M69+N69+O69</f>
        <v>8</v>
      </c>
    </row>
    <row r="70" spans="1:19" ht="14.5" x14ac:dyDescent="0.3">
      <c r="A70" s="4" t="s">
        <v>22</v>
      </c>
      <c r="B70" s="8">
        <v>2024</v>
      </c>
      <c r="C70" s="65">
        <v>5</v>
      </c>
      <c r="D70" s="65">
        <v>0</v>
      </c>
      <c r="E70" s="65">
        <v>0</v>
      </c>
      <c r="F70" s="65">
        <v>1</v>
      </c>
      <c r="G70" s="66">
        <v>1</v>
      </c>
      <c r="H70" s="65">
        <v>0</v>
      </c>
      <c r="I70" s="64">
        <f>C70+D70+E70+F70+G70+H70</f>
        <v>7</v>
      </c>
      <c r="J70" s="65">
        <v>1</v>
      </c>
      <c r="K70" s="65">
        <v>0</v>
      </c>
      <c r="L70" s="65">
        <v>0</v>
      </c>
      <c r="M70" s="65">
        <v>0</v>
      </c>
      <c r="N70" s="65">
        <v>2</v>
      </c>
      <c r="O70" s="65">
        <v>1</v>
      </c>
      <c r="P70" s="67">
        <f>J70+K70+L70+M70+N70+O70</f>
        <v>4</v>
      </c>
    </row>
    <row r="71" spans="1:19" ht="14.5" x14ac:dyDescent="0.3">
      <c r="A71" s="4" t="s">
        <v>23</v>
      </c>
      <c r="B71" s="8">
        <v>2024</v>
      </c>
      <c r="C71" s="65">
        <v>5</v>
      </c>
      <c r="D71" s="65">
        <v>0</v>
      </c>
      <c r="E71" s="65">
        <v>0</v>
      </c>
      <c r="F71" s="65">
        <v>0</v>
      </c>
      <c r="G71" s="66">
        <v>1</v>
      </c>
      <c r="H71" s="65">
        <v>0</v>
      </c>
      <c r="I71" s="64">
        <f>C71+D71+E71+F71+G71+H71</f>
        <v>6</v>
      </c>
      <c r="J71" s="65">
        <v>6</v>
      </c>
      <c r="K71" s="65">
        <v>0</v>
      </c>
      <c r="L71" s="65">
        <v>0</v>
      </c>
      <c r="M71" s="65">
        <v>0</v>
      </c>
      <c r="N71" s="65">
        <v>0</v>
      </c>
      <c r="O71" s="65">
        <v>0</v>
      </c>
      <c r="P71" s="67">
        <f>J71+K71+L71+M71+N71+O71</f>
        <v>6</v>
      </c>
    </row>
    <row r="76" spans="1:19" s="14" customFormat="1" x14ac:dyDescent="0.3">
      <c r="A76" s="4"/>
      <c r="B76" s="4"/>
      <c r="C76" s="4"/>
      <c r="D76" s="4"/>
      <c r="E76" s="4"/>
      <c r="F76" s="4"/>
      <c r="G76" s="4" t="s">
        <v>35</v>
      </c>
      <c r="H76" s="4"/>
      <c r="J76" s="4"/>
      <c r="K76" s="4"/>
      <c r="L76" s="4"/>
      <c r="M76" s="4"/>
      <c r="N76" s="4"/>
      <c r="O76" s="4"/>
      <c r="P76" s="11"/>
      <c r="Q76" s="4"/>
      <c r="R76" s="4"/>
      <c r="S76" s="4"/>
    </row>
  </sheetData>
  <hyperlinks>
    <hyperlink ref="E6" r:id="rId1" display="https://www.gov.uk/guidance/local-plans" xr:uid="{17B99ADA-C1FF-4E1C-8624-C75019376012}"/>
  </hyperlinks>
  <pageMargins left="0.7" right="0.7" top="0.75" bottom="0.75" header="0.3" footer="0.3"/>
  <pageSetup paperSize="9" scale="39" orientation="landscape"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BC258-04C6-4867-A650-F187A54CF9B5}">
  <sheetPr>
    <tabColor theme="4" tint="0.39997558519241921"/>
    <pageSetUpPr fitToPage="1"/>
  </sheetPr>
  <dimension ref="A1:G26"/>
  <sheetViews>
    <sheetView showGridLines="0" topLeftCell="A3" workbookViewId="0">
      <selection activeCell="B10" sqref="B10:B11"/>
    </sheetView>
  </sheetViews>
  <sheetFormatPr defaultColWidth="8.78515625" defaultRowHeight="13" x14ac:dyDescent="0.3"/>
  <cols>
    <col min="1" max="1" width="9.140625" style="4" customWidth="1"/>
    <col min="2" max="3" width="11.5" style="4" customWidth="1"/>
    <col min="4" max="4" width="6.2109375" style="4" customWidth="1"/>
    <col min="5" max="6" width="10.7109375" style="4" customWidth="1"/>
    <col min="7" max="16384" width="8.78515625" style="4"/>
  </cols>
  <sheetData>
    <row r="1" spans="1:7" ht="15.5" x14ac:dyDescent="0.3">
      <c r="A1" s="1" t="s">
        <v>512</v>
      </c>
      <c r="B1" s="2" t="s">
        <v>513</v>
      </c>
      <c r="C1" s="3"/>
      <c r="D1" s="3"/>
      <c r="E1" s="3"/>
    </row>
    <row r="2" spans="1:7" x14ac:dyDescent="0.3">
      <c r="A2" s="5" t="s">
        <v>28</v>
      </c>
      <c r="B2" s="6" t="s">
        <v>681</v>
      </c>
    </row>
    <row r="3" spans="1:7" x14ac:dyDescent="0.3">
      <c r="A3" s="5"/>
      <c r="B3" s="6"/>
    </row>
    <row r="4" spans="1:7" x14ac:dyDescent="0.3">
      <c r="A4" s="4" t="s">
        <v>37</v>
      </c>
    </row>
    <row r="6" spans="1:7" x14ac:dyDescent="0.3">
      <c r="A6" s="4" t="s">
        <v>38</v>
      </c>
      <c r="D6" s="9"/>
      <c r="F6" s="9" t="s">
        <v>39</v>
      </c>
    </row>
    <row r="7" spans="1:7" x14ac:dyDescent="0.3">
      <c r="A7" s="4" t="s">
        <v>24</v>
      </c>
    </row>
    <row r="8" spans="1:7" x14ac:dyDescent="0.3">
      <c r="A8" s="4" t="s">
        <v>25</v>
      </c>
    </row>
    <row r="10" spans="1:7" x14ac:dyDescent="0.3">
      <c r="A10" s="4" t="s">
        <v>26</v>
      </c>
      <c r="B10" s="10">
        <v>45566</v>
      </c>
    </row>
    <row r="11" spans="1:7" x14ac:dyDescent="0.3">
      <c r="A11" s="4" t="s">
        <v>27</v>
      </c>
      <c r="B11" s="10">
        <v>45658</v>
      </c>
    </row>
    <row r="12" spans="1:7" ht="13.9" customHeight="1" x14ac:dyDescent="0.3"/>
    <row r="13" spans="1:7" ht="55.15" customHeight="1" x14ac:dyDescent="0.3">
      <c r="A13" s="21" t="s">
        <v>463</v>
      </c>
      <c r="B13" s="7" t="s">
        <v>36</v>
      </c>
      <c r="C13" s="7" t="s">
        <v>29</v>
      </c>
      <c r="D13" s="22"/>
      <c r="E13" s="22"/>
      <c r="F13" s="22"/>
      <c r="G13" s="50"/>
    </row>
    <row r="14" spans="1:7" ht="14.25" customHeight="1" x14ac:dyDescent="0.3">
      <c r="A14" s="4" t="s">
        <v>31</v>
      </c>
      <c r="B14" s="39">
        <v>8</v>
      </c>
      <c r="C14" s="39">
        <v>5</v>
      </c>
      <c r="D14" s="50"/>
      <c r="E14" s="50"/>
      <c r="F14" s="50"/>
      <c r="G14" s="50"/>
    </row>
    <row r="15" spans="1:7" ht="14.25" customHeight="1" x14ac:dyDescent="0.3">
      <c r="A15" s="4" t="s">
        <v>8</v>
      </c>
      <c r="B15" s="39">
        <v>20</v>
      </c>
      <c r="C15" s="39">
        <v>16</v>
      </c>
      <c r="D15" s="50"/>
      <c r="E15" s="50"/>
      <c r="F15" s="50"/>
      <c r="G15" s="50"/>
    </row>
    <row r="16" spans="1:7" ht="14.25" customHeight="1" x14ac:dyDescent="0.3">
      <c r="A16" s="4" t="s">
        <v>9</v>
      </c>
      <c r="B16" s="39">
        <v>41</v>
      </c>
      <c r="C16" s="39">
        <v>31</v>
      </c>
      <c r="D16" s="50"/>
      <c r="E16" s="50"/>
      <c r="F16" s="50"/>
      <c r="G16" s="50"/>
    </row>
    <row r="17" spans="1:7" ht="14.25" customHeight="1" x14ac:dyDescent="0.3">
      <c r="A17" s="4" t="s">
        <v>10</v>
      </c>
      <c r="B17" s="39">
        <v>48</v>
      </c>
      <c r="C17" s="39">
        <v>37</v>
      </c>
      <c r="D17" s="50"/>
      <c r="E17" s="50"/>
      <c r="F17" s="50"/>
      <c r="G17" s="50"/>
    </row>
    <row r="18" spans="1:7" ht="14.25" customHeight="1" x14ac:dyDescent="0.3">
      <c r="A18" s="4" t="s">
        <v>11</v>
      </c>
      <c r="B18" s="39">
        <v>24</v>
      </c>
      <c r="C18" s="39">
        <v>34</v>
      </c>
      <c r="D18" s="50"/>
      <c r="E18" s="50"/>
      <c r="F18" s="50"/>
      <c r="G18" s="50"/>
    </row>
    <row r="19" spans="1:7" ht="14.25" customHeight="1" x14ac:dyDescent="0.3">
      <c r="A19" s="4" t="s">
        <v>12</v>
      </c>
      <c r="B19" s="39">
        <v>14</v>
      </c>
      <c r="C19" s="39">
        <v>11</v>
      </c>
      <c r="D19" s="50"/>
      <c r="E19" s="50"/>
      <c r="F19" s="50"/>
      <c r="G19" s="50"/>
    </row>
    <row r="20" spans="1:7" ht="14.25" customHeight="1" x14ac:dyDescent="0.3">
      <c r="A20" s="4" t="s">
        <v>13</v>
      </c>
      <c r="B20" s="39">
        <v>8</v>
      </c>
      <c r="C20" s="39">
        <v>14</v>
      </c>
      <c r="D20" s="50"/>
      <c r="E20" s="50"/>
      <c r="F20" s="50"/>
      <c r="G20" s="50"/>
    </row>
    <row r="21" spans="1:7" ht="14.25" customHeight="1" x14ac:dyDescent="0.3">
      <c r="A21" s="4" t="s">
        <v>14</v>
      </c>
      <c r="B21" s="39">
        <v>6</v>
      </c>
      <c r="C21" s="39">
        <v>4</v>
      </c>
      <c r="D21" s="50"/>
      <c r="E21" s="50"/>
      <c r="F21" s="50"/>
      <c r="G21" s="50"/>
    </row>
    <row r="22" spans="1:7" ht="14.25" customHeight="1" x14ac:dyDescent="0.3">
      <c r="A22" s="4" t="s">
        <v>15</v>
      </c>
      <c r="B22" s="39">
        <v>4</v>
      </c>
      <c r="C22" s="39">
        <v>3</v>
      </c>
      <c r="D22" s="50"/>
      <c r="E22" s="50"/>
      <c r="F22" s="50"/>
      <c r="G22" s="50"/>
    </row>
    <row r="23" spans="1:7" ht="14.25" customHeight="1" x14ac:dyDescent="0.3">
      <c r="A23" s="4" t="s">
        <v>640</v>
      </c>
      <c r="B23" s="39">
        <v>1</v>
      </c>
      <c r="C23" s="39">
        <v>3</v>
      </c>
      <c r="D23" s="50"/>
      <c r="E23" s="50"/>
      <c r="F23" s="50"/>
      <c r="G23" s="50"/>
    </row>
    <row r="24" spans="1:7" ht="14.25" customHeight="1" x14ac:dyDescent="0.3">
      <c r="A24" s="4" t="s">
        <v>646</v>
      </c>
      <c r="B24" s="39">
        <v>2</v>
      </c>
      <c r="C24" s="39">
        <v>2</v>
      </c>
      <c r="D24" s="50"/>
      <c r="E24" s="50"/>
      <c r="F24" s="50"/>
      <c r="G24" s="50"/>
    </row>
    <row r="25" spans="1:7" ht="14.25" customHeight="1" x14ac:dyDescent="0.3">
      <c r="A25" s="4" t="s">
        <v>701</v>
      </c>
      <c r="B25" s="39">
        <v>1</v>
      </c>
      <c r="C25" s="39">
        <v>1</v>
      </c>
      <c r="D25" s="50"/>
      <c r="E25" s="50"/>
      <c r="F25" s="50"/>
      <c r="G25" s="50"/>
    </row>
    <row r="26" spans="1:7" x14ac:dyDescent="0.3">
      <c r="A26" s="4" t="s">
        <v>702</v>
      </c>
      <c r="B26" s="39">
        <v>0</v>
      </c>
      <c r="C26" s="39">
        <v>2</v>
      </c>
    </row>
  </sheetData>
  <hyperlinks>
    <hyperlink ref="F6" r:id="rId1" display="https://www.gov.uk/guidance/community-infrastructure-levy-plan-examinations" xr:uid="{3464FAB5-B4ED-43C5-B5B5-5EF5B37E4A12}"/>
  </hyperlinks>
  <pageMargins left="0.7" right="0.7" top="0.75" bottom="0.75" header="0.3" footer="0.3"/>
  <pageSetup paperSize="9" scale="94" orientation="landscape"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CBC50-2782-44D1-8D0B-9EF9129C09F4}">
  <sheetPr>
    <tabColor theme="4" tint="0.39997558519241921"/>
    <pageSetUpPr fitToPage="1"/>
  </sheetPr>
  <dimension ref="A1:H67"/>
  <sheetViews>
    <sheetView showGridLines="0" topLeftCell="A46" workbookViewId="0"/>
  </sheetViews>
  <sheetFormatPr defaultColWidth="8.78515625" defaultRowHeight="13" x14ac:dyDescent="0.3"/>
  <cols>
    <col min="1" max="2" width="8.78515625" style="4"/>
    <col min="3" max="4" width="11.5" style="4" customWidth="1"/>
    <col min="5" max="5" width="4.7109375" style="4" customWidth="1"/>
    <col min="6" max="7" width="10.7109375" style="4" customWidth="1"/>
    <col min="8" max="16384" width="8.78515625" style="4"/>
  </cols>
  <sheetData>
    <row r="1" spans="1:8" ht="15.5" x14ac:dyDescent="0.3">
      <c r="A1" s="1" t="s">
        <v>511</v>
      </c>
      <c r="B1" s="2" t="s">
        <v>510</v>
      </c>
      <c r="C1" s="3"/>
      <c r="D1" s="3"/>
      <c r="E1" s="3"/>
    </row>
    <row r="2" spans="1:8" x14ac:dyDescent="0.3">
      <c r="A2" s="5" t="s">
        <v>28</v>
      </c>
      <c r="B2" s="6" t="s">
        <v>703</v>
      </c>
    </row>
    <row r="3" spans="1:8" x14ac:dyDescent="0.3">
      <c r="A3" s="5"/>
      <c r="B3" s="6"/>
    </row>
    <row r="4" spans="1:8" x14ac:dyDescent="0.3">
      <c r="A4" s="4" t="s">
        <v>37</v>
      </c>
    </row>
    <row r="6" spans="1:8" x14ac:dyDescent="0.3">
      <c r="A6" s="4" t="s">
        <v>38</v>
      </c>
      <c r="E6" s="9"/>
      <c r="F6" s="9" t="s">
        <v>39</v>
      </c>
    </row>
    <row r="7" spans="1:8" x14ac:dyDescent="0.3">
      <c r="A7" s="4" t="s">
        <v>24</v>
      </c>
    </row>
    <row r="8" spans="1:8" x14ac:dyDescent="0.3">
      <c r="A8" s="4" t="s">
        <v>25</v>
      </c>
    </row>
    <row r="10" spans="1:8" x14ac:dyDescent="0.3">
      <c r="A10" s="4" t="s">
        <v>26</v>
      </c>
      <c r="B10" s="10">
        <v>45566</v>
      </c>
    </row>
    <row r="11" spans="1:8" x14ac:dyDescent="0.3">
      <c r="A11" s="4" t="s">
        <v>27</v>
      </c>
      <c r="B11" s="10">
        <v>45658</v>
      </c>
    </row>
    <row r="12" spans="1:8" ht="13.9" customHeight="1" x14ac:dyDescent="0.3"/>
    <row r="13" spans="1:8" ht="55.15" customHeight="1" x14ac:dyDescent="0.3">
      <c r="A13" s="48" t="s">
        <v>482</v>
      </c>
      <c r="B13" s="48" t="s">
        <v>483</v>
      </c>
      <c r="C13" s="7" t="s">
        <v>36</v>
      </c>
      <c r="D13" s="7" t="s">
        <v>29</v>
      </c>
      <c r="E13" s="22"/>
      <c r="F13" s="22"/>
      <c r="G13" s="22"/>
      <c r="H13" s="50"/>
    </row>
    <row r="14" spans="1:8" ht="14.25" customHeight="1" x14ac:dyDescent="0.3">
      <c r="A14" s="8" t="s">
        <v>16</v>
      </c>
      <c r="B14" s="8">
        <v>2011</v>
      </c>
      <c r="C14" s="39">
        <v>3</v>
      </c>
      <c r="D14" s="39">
        <v>0</v>
      </c>
      <c r="E14" s="50"/>
      <c r="F14" s="50"/>
      <c r="G14" s="50"/>
      <c r="H14" s="50"/>
    </row>
    <row r="15" spans="1:8" ht="14.25" customHeight="1" x14ac:dyDescent="0.3">
      <c r="A15" s="8" t="s">
        <v>17</v>
      </c>
      <c r="B15" s="8">
        <v>2011</v>
      </c>
      <c r="C15" s="39">
        <v>2</v>
      </c>
      <c r="D15" s="39">
        <v>3</v>
      </c>
      <c r="E15" s="50"/>
      <c r="F15" s="50"/>
      <c r="G15" s="50"/>
      <c r="H15" s="50"/>
    </row>
    <row r="16" spans="1:8" ht="14.25" customHeight="1" x14ac:dyDescent="0.3">
      <c r="A16" s="8" t="s">
        <v>18</v>
      </c>
      <c r="B16" s="8">
        <v>2011</v>
      </c>
      <c r="C16" s="39">
        <v>0</v>
      </c>
      <c r="D16" s="39">
        <v>0</v>
      </c>
      <c r="E16" s="50"/>
      <c r="F16" s="50"/>
      <c r="G16" s="50"/>
      <c r="H16" s="50"/>
    </row>
    <row r="17" spans="1:8" ht="14.25" customHeight="1" x14ac:dyDescent="0.3">
      <c r="A17" s="8" t="s">
        <v>19</v>
      </c>
      <c r="B17" s="8">
        <v>2012</v>
      </c>
      <c r="C17" s="39">
        <v>3</v>
      </c>
      <c r="D17" s="39">
        <v>2</v>
      </c>
      <c r="E17" s="50"/>
      <c r="F17" s="50"/>
      <c r="G17" s="50"/>
      <c r="H17" s="50"/>
    </row>
    <row r="18" spans="1:8" ht="14.25" customHeight="1" x14ac:dyDescent="0.3">
      <c r="A18" s="8" t="s">
        <v>16</v>
      </c>
      <c r="B18" s="8">
        <v>2012</v>
      </c>
      <c r="C18" s="39">
        <v>3</v>
      </c>
      <c r="D18" s="39">
        <v>2</v>
      </c>
      <c r="E18" s="50"/>
      <c r="F18" s="50"/>
      <c r="G18" s="50"/>
      <c r="H18" s="50"/>
    </row>
    <row r="19" spans="1:8" ht="14.25" customHeight="1" x14ac:dyDescent="0.3">
      <c r="A19" s="8" t="s">
        <v>17</v>
      </c>
      <c r="B19" s="8">
        <v>2012</v>
      </c>
      <c r="C19" s="39">
        <v>8</v>
      </c>
      <c r="D19" s="39">
        <v>3</v>
      </c>
      <c r="E19" s="50"/>
      <c r="F19" s="50"/>
      <c r="G19" s="50"/>
      <c r="H19" s="50"/>
    </row>
    <row r="20" spans="1:8" ht="14.25" customHeight="1" x14ac:dyDescent="0.3">
      <c r="A20" s="8" t="s">
        <v>18</v>
      </c>
      <c r="B20" s="8">
        <v>2012</v>
      </c>
      <c r="C20" s="39">
        <v>5</v>
      </c>
      <c r="D20" s="39">
        <v>7</v>
      </c>
      <c r="E20" s="50"/>
      <c r="F20" s="50"/>
      <c r="G20" s="50"/>
      <c r="H20" s="50"/>
    </row>
    <row r="21" spans="1:8" ht="14.25" customHeight="1" x14ac:dyDescent="0.3">
      <c r="A21" s="8" t="s">
        <v>19</v>
      </c>
      <c r="B21" s="8">
        <v>2013</v>
      </c>
      <c r="C21" s="39">
        <v>4</v>
      </c>
      <c r="D21" s="39">
        <v>4</v>
      </c>
      <c r="E21" s="50"/>
      <c r="F21" s="50"/>
      <c r="G21" s="50"/>
      <c r="H21" s="50"/>
    </row>
    <row r="22" spans="1:8" ht="14.25" customHeight="1" x14ac:dyDescent="0.3">
      <c r="A22" s="8" t="s">
        <v>16</v>
      </c>
      <c r="B22" s="8">
        <v>2013</v>
      </c>
      <c r="C22" s="39">
        <v>6</v>
      </c>
      <c r="D22" s="39">
        <v>4</v>
      </c>
      <c r="E22" s="50"/>
      <c r="F22" s="50"/>
      <c r="G22" s="50"/>
      <c r="H22" s="50"/>
    </row>
    <row r="23" spans="1:8" ht="14.25" customHeight="1" x14ac:dyDescent="0.3">
      <c r="A23" s="8" t="s">
        <v>17</v>
      </c>
      <c r="B23" s="8">
        <v>2013</v>
      </c>
      <c r="C23" s="39">
        <v>13</v>
      </c>
      <c r="D23" s="39">
        <v>3</v>
      </c>
      <c r="E23" s="50"/>
      <c r="F23" s="50"/>
      <c r="G23" s="50"/>
      <c r="H23" s="50"/>
    </row>
    <row r="24" spans="1:8" ht="14.25" customHeight="1" x14ac:dyDescent="0.3">
      <c r="A24" s="8" t="s">
        <v>18</v>
      </c>
      <c r="B24" s="8">
        <v>2013</v>
      </c>
      <c r="C24" s="39">
        <v>14</v>
      </c>
      <c r="D24" s="39">
        <v>9</v>
      </c>
      <c r="E24" s="50"/>
      <c r="F24" s="50"/>
      <c r="G24" s="50"/>
      <c r="H24" s="50"/>
    </row>
    <row r="25" spans="1:8" ht="14.25" customHeight="1" x14ac:dyDescent="0.3">
      <c r="A25" s="8" t="s">
        <v>19</v>
      </c>
      <c r="B25" s="8">
        <v>2014</v>
      </c>
      <c r="C25" s="39">
        <v>8</v>
      </c>
      <c r="D25" s="39">
        <v>15</v>
      </c>
      <c r="E25" s="50"/>
      <c r="F25" s="50"/>
      <c r="G25" s="50"/>
      <c r="H25" s="50"/>
    </row>
    <row r="26" spans="1:8" ht="14.25" customHeight="1" x14ac:dyDescent="0.3">
      <c r="A26" s="8" t="s">
        <v>16</v>
      </c>
      <c r="B26" s="8">
        <v>2014</v>
      </c>
      <c r="C26" s="39">
        <v>11</v>
      </c>
      <c r="D26" s="39">
        <v>6</v>
      </c>
      <c r="E26" s="50"/>
      <c r="F26" s="50"/>
      <c r="G26" s="50"/>
      <c r="H26" s="50"/>
    </row>
    <row r="27" spans="1:8" ht="14.25" customHeight="1" x14ac:dyDescent="0.3">
      <c r="A27" s="8" t="s">
        <v>17</v>
      </c>
      <c r="B27" s="8">
        <v>2014</v>
      </c>
      <c r="C27" s="39">
        <v>12</v>
      </c>
      <c r="D27" s="39">
        <v>5</v>
      </c>
      <c r="E27" s="50"/>
      <c r="F27" s="50"/>
      <c r="G27" s="50"/>
      <c r="H27" s="50"/>
    </row>
    <row r="28" spans="1:8" ht="14.25" customHeight="1" x14ac:dyDescent="0.3">
      <c r="A28" s="8" t="s">
        <v>18</v>
      </c>
      <c r="B28" s="8">
        <v>2014</v>
      </c>
      <c r="C28" s="39">
        <v>15</v>
      </c>
      <c r="D28" s="39">
        <v>14</v>
      </c>
      <c r="E28" s="50"/>
      <c r="F28" s="50"/>
      <c r="G28" s="50"/>
      <c r="H28" s="50"/>
    </row>
    <row r="29" spans="1:8" ht="14.25" customHeight="1" x14ac:dyDescent="0.3">
      <c r="A29" s="8" t="s">
        <v>19</v>
      </c>
      <c r="B29" s="8">
        <v>2015</v>
      </c>
      <c r="C29" s="39">
        <v>10</v>
      </c>
      <c r="D29" s="39">
        <v>12</v>
      </c>
      <c r="E29" s="50"/>
      <c r="F29" s="50"/>
      <c r="G29" s="50"/>
      <c r="H29" s="50"/>
    </row>
    <row r="30" spans="1:8" ht="14.25" customHeight="1" x14ac:dyDescent="0.3">
      <c r="A30" s="8" t="s">
        <v>16</v>
      </c>
      <c r="B30" s="8">
        <v>2015</v>
      </c>
      <c r="C30" s="39">
        <v>8</v>
      </c>
      <c r="D30" s="39">
        <v>5</v>
      </c>
      <c r="E30" s="50"/>
      <c r="F30" s="50"/>
      <c r="G30" s="50"/>
      <c r="H30" s="50"/>
    </row>
    <row r="31" spans="1:8" ht="14.25" customHeight="1" x14ac:dyDescent="0.3">
      <c r="A31" s="8" t="s">
        <v>17</v>
      </c>
      <c r="B31" s="8">
        <v>2015</v>
      </c>
      <c r="C31" s="39">
        <v>6</v>
      </c>
      <c r="D31" s="39">
        <v>9</v>
      </c>
      <c r="E31" s="50"/>
      <c r="F31" s="50"/>
      <c r="G31" s="50"/>
      <c r="H31" s="50"/>
    </row>
    <row r="32" spans="1:8" ht="14.25" customHeight="1" x14ac:dyDescent="0.3">
      <c r="A32" s="8" t="s">
        <v>18</v>
      </c>
      <c r="B32" s="8">
        <v>2015</v>
      </c>
      <c r="C32" s="39">
        <v>4</v>
      </c>
      <c r="D32" s="39">
        <v>16</v>
      </c>
    </row>
    <row r="33" spans="1:4" ht="14.25" customHeight="1" x14ac:dyDescent="0.3">
      <c r="A33" s="8" t="s">
        <v>19</v>
      </c>
      <c r="B33" s="8">
        <v>2016</v>
      </c>
      <c r="C33" s="39">
        <v>6</v>
      </c>
      <c r="D33" s="39">
        <v>4</v>
      </c>
    </row>
    <row r="34" spans="1:4" ht="14.25" customHeight="1" x14ac:dyDescent="0.3">
      <c r="A34" s="8" t="s">
        <v>16</v>
      </c>
      <c r="B34" s="8">
        <v>2016</v>
      </c>
      <c r="C34" s="39">
        <v>5</v>
      </c>
      <c r="D34" s="39">
        <v>2</v>
      </c>
    </row>
    <row r="35" spans="1:4" ht="14.25" customHeight="1" x14ac:dyDescent="0.3">
      <c r="A35" s="8" t="s">
        <v>17</v>
      </c>
      <c r="B35" s="8">
        <v>2016</v>
      </c>
      <c r="C35" s="39">
        <v>6</v>
      </c>
      <c r="D35" s="39">
        <v>5</v>
      </c>
    </row>
    <row r="36" spans="1:4" ht="14.25" customHeight="1" x14ac:dyDescent="0.3">
      <c r="A36" s="8" t="s">
        <v>18</v>
      </c>
      <c r="B36" s="8">
        <v>2016</v>
      </c>
      <c r="C36" s="39">
        <v>2</v>
      </c>
      <c r="D36" s="39">
        <v>3</v>
      </c>
    </row>
    <row r="37" spans="1:4" ht="14.25" customHeight="1" x14ac:dyDescent="0.3">
      <c r="A37" s="8" t="s">
        <v>19</v>
      </c>
      <c r="B37" s="8">
        <v>2017</v>
      </c>
      <c r="C37" s="39">
        <v>1</v>
      </c>
      <c r="D37" s="39">
        <v>1</v>
      </c>
    </row>
    <row r="38" spans="1:4" ht="14.25" customHeight="1" x14ac:dyDescent="0.3">
      <c r="A38" s="8" t="s">
        <v>16</v>
      </c>
      <c r="B38" s="8">
        <v>2017</v>
      </c>
      <c r="C38" s="39">
        <v>5</v>
      </c>
      <c r="D38" s="39">
        <v>6</v>
      </c>
    </row>
    <row r="39" spans="1:4" ht="14.25" customHeight="1" x14ac:dyDescent="0.3">
      <c r="A39" s="8" t="s">
        <v>17</v>
      </c>
      <c r="B39" s="8">
        <v>2017</v>
      </c>
      <c r="C39" s="39">
        <v>2</v>
      </c>
      <c r="D39" s="39">
        <v>2</v>
      </c>
    </row>
    <row r="40" spans="1:4" ht="14.25" customHeight="1" x14ac:dyDescent="0.3">
      <c r="A40" s="8" t="s">
        <v>18</v>
      </c>
      <c r="B40" s="8">
        <v>2017</v>
      </c>
      <c r="C40" s="39">
        <v>1</v>
      </c>
      <c r="D40" s="39">
        <v>3</v>
      </c>
    </row>
    <row r="41" spans="1:4" ht="14.25" customHeight="1" x14ac:dyDescent="0.3">
      <c r="A41" s="8" t="s">
        <v>19</v>
      </c>
      <c r="B41" s="8">
        <v>2018</v>
      </c>
      <c r="C41" s="39">
        <v>0</v>
      </c>
      <c r="D41" s="39">
        <v>3</v>
      </c>
    </row>
    <row r="42" spans="1:4" ht="14.25" customHeight="1" x14ac:dyDescent="0.3">
      <c r="A42" s="8" t="s">
        <v>16</v>
      </c>
      <c r="B42" s="8">
        <v>2018</v>
      </c>
      <c r="C42" s="39">
        <v>2</v>
      </c>
      <c r="D42" s="39">
        <v>1</v>
      </c>
    </row>
    <row r="43" spans="1:4" ht="14.25" customHeight="1" x14ac:dyDescent="0.3">
      <c r="A43" s="8" t="s">
        <v>17</v>
      </c>
      <c r="B43" s="8">
        <v>2018</v>
      </c>
      <c r="C43" s="39">
        <v>0</v>
      </c>
      <c r="D43" s="39">
        <v>1</v>
      </c>
    </row>
    <row r="44" spans="1:4" ht="14.25" customHeight="1" x14ac:dyDescent="0.3">
      <c r="A44" s="8" t="s">
        <v>18</v>
      </c>
      <c r="B44" s="8">
        <v>2018</v>
      </c>
      <c r="C44" s="39">
        <v>0</v>
      </c>
      <c r="D44" s="39">
        <v>2</v>
      </c>
    </row>
    <row r="45" spans="1:4" ht="14.25" customHeight="1" x14ac:dyDescent="0.3">
      <c r="A45" s="8" t="s">
        <v>19</v>
      </c>
      <c r="B45" s="8">
        <v>2019</v>
      </c>
      <c r="C45" s="39">
        <v>4</v>
      </c>
      <c r="D45" s="39">
        <v>0</v>
      </c>
    </row>
    <row r="46" spans="1:4" ht="14.25" customHeight="1" x14ac:dyDescent="0.3">
      <c r="A46" s="8" t="s">
        <v>16</v>
      </c>
      <c r="B46" s="8">
        <v>2019</v>
      </c>
      <c r="C46" s="39">
        <v>2</v>
      </c>
      <c r="D46" s="39">
        <v>0</v>
      </c>
    </row>
    <row r="47" spans="1:4" ht="14.25" customHeight="1" x14ac:dyDescent="0.3">
      <c r="A47" s="8" t="s">
        <v>17</v>
      </c>
      <c r="B47" s="8">
        <v>2019</v>
      </c>
      <c r="C47" s="39">
        <v>1</v>
      </c>
      <c r="D47" s="39">
        <v>0</v>
      </c>
    </row>
    <row r="48" spans="1:4" ht="14.25" customHeight="1" x14ac:dyDescent="0.3">
      <c r="A48" s="8" t="s">
        <v>18</v>
      </c>
      <c r="B48" s="8">
        <v>2019</v>
      </c>
      <c r="C48" s="39">
        <v>1</v>
      </c>
      <c r="D48" s="39">
        <v>1</v>
      </c>
    </row>
    <row r="49" spans="1:4" ht="14.25" customHeight="1" x14ac:dyDescent="0.3">
      <c r="A49" s="8" t="s">
        <v>19</v>
      </c>
      <c r="B49" s="8">
        <v>2020</v>
      </c>
      <c r="C49" s="39">
        <v>0</v>
      </c>
      <c r="D49" s="39">
        <v>2</v>
      </c>
    </row>
    <row r="50" spans="1:4" ht="14.25" customHeight="1" x14ac:dyDescent="0.3">
      <c r="A50" s="8" t="s">
        <v>16</v>
      </c>
      <c r="B50" s="8">
        <v>2020</v>
      </c>
      <c r="C50" s="39">
        <v>0</v>
      </c>
      <c r="D50" s="39">
        <v>3</v>
      </c>
    </row>
    <row r="51" spans="1:4" ht="14.25" customHeight="1" x14ac:dyDescent="0.3">
      <c r="A51" s="8" t="s">
        <v>17</v>
      </c>
      <c r="B51" s="8">
        <v>2020</v>
      </c>
      <c r="C51" s="39">
        <v>0</v>
      </c>
      <c r="D51" s="39">
        <v>0</v>
      </c>
    </row>
    <row r="52" spans="1:4" ht="14.25" customHeight="1" x14ac:dyDescent="0.3">
      <c r="A52" s="8" t="s">
        <v>18</v>
      </c>
      <c r="B52" s="8">
        <v>2020</v>
      </c>
      <c r="C52" s="39">
        <v>1</v>
      </c>
      <c r="D52" s="39">
        <v>0</v>
      </c>
    </row>
    <row r="53" spans="1:4" ht="14.25" customHeight="1" x14ac:dyDescent="0.3">
      <c r="A53" s="8" t="s">
        <v>19</v>
      </c>
      <c r="B53" s="8">
        <v>2021</v>
      </c>
      <c r="C53" s="39">
        <v>0</v>
      </c>
      <c r="D53" s="39">
        <v>0</v>
      </c>
    </row>
    <row r="54" spans="1:4" ht="14.25" customHeight="1" x14ac:dyDescent="0.3">
      <c r="A54" s="8" t="s">
        <v>16</v>
      </c>
      <c r="B54" s="8">
        <v>2021</v>
      </c>
      <c r="C54" s="39">
        <v>0</v>
      </c>
      <c r="D54" s="39">
        <v>1</v>
      </c>
    </row>
    <row r="55" spans="1:4" ht="14.25" customHeight="1" x14ac:dyDescent="0.3">
      <c r="A55" s="8" t="s">
        <v>17</v>
      </c>
      <c r="B55" s="8">
        <v>2021</v>
      </c>
      <c r="C55" s="39">
        <v>1</v>
      </c>
      <c r="D55" s="39">
        <v>0</v>
      </c>
    </row>
    <row r="56" spans="1:4" ht="14.25" customHeight="1" x14ac:dyDescent="0.3">
      <c r="A56" s="8" t="s">
        <v>18</v>
      </c>
      <c r="B56" s="8">
        <v>2021</v>
      </c>
      <c r="C56" s="39">
        <v>0</v>
      </c>
      <c r="D56" s="39">
        <v>0</v>
      </c>
    </row>
    <row r="57" spans="1:4" x14ac:dyDescent="0.3">
      <c r="A57" s="8" t="s">
        <v>19</v>
      </c>
      <c r="B57" s="8">
        <v>2022</v>
      </c>
      <c r="C57" s="39">
        <v>1</v>
      </c>
      <c r="D57" s="39">
        <v>1</v>
      </c>
    </row>
    <row r="58" spans="1:4" x14ac:dyDescent="0.3">
      <c r="A58" s="8" t="s">
        <v>16</v>
      </c>
      <c r="B58" s="8">
        <v>2022</v>
      </c>
      <c r="C58" s="39">
        <v>0</v>
      </c>
      <c r="D58" s="39">
        <v>0</v>
      </c>
    </row>
    <row r="59" spans="1:4" x14ac:dyDescent="0.3">
      <c r="A59" s="8" t="s">
        <v>17</v>
      </c>
      <c r="B59" s="8">
        <v>2022</v>
      </c>
      <c r="C59" s="39">
        <v>0</v>
      </c>
      <c r="D59" s="39">
        <v>0</v>
      </c>
    </row>
    <row r="60" spans="1:4" x14ac:dyDescent="0.3">
      <c r="A60" s="8" t="s">
        <v>18</v>
      </c>
      <c r="B60" s="8">
        <v>2022</v>
      </c>
      <c r="C60" s="39">
        <v>0</v>
      </c>
      <c r="D60" s="39">
        <v>0</v>
      </c>
    </row>
    <row r="61" spans="1:4" x14ac:dyDescent="0.3">
      <c r="A61" s="8" t="s">
        <v>19</v>
      </c>
      <c r="B61" s="8">
        <v>2023</v>
      </c>
      <c r="C61" s="39">
        <v>1</v>
      </c>
      <c r="D61" s="39">
        <v>1</v>
      </c>
    </row>
    <row r="62" spans="1:4" x14ac:dyDescent="0.3">
      <c r="A62" s="8" t="s">
        <v>16</v>
      </c>
      <c r="B62" s="8">
        <v>2023</v>
      </c>
      <c r="C62" s="39">
        <v>0</v>
      </c>
      <c r="D62" s="39">
        <v>0</v>
      </c>
    </row>
    <row r="63" spans="1:4" x14ac:dyDescent="0.3">
      <c r="A63" s="8" t="s">
        <v>17</v>
      </c>
      <c r="B63" s="8">
        <v>2023</v>
      </c>
      <c r="C63" s="39">
        <v>0</v>
      </c>
      <c r="D63" s="39">
        <v>1</v>
      </c>
    </row>
    <row r="64" spans="1:4" ht="14.5" x14ac:dyDescent="0.3">
      <c r="A64" s="8" t="s">
        <v>20</v>
      </c>
      <c r="B64" s="8">
        <v>2023</v>
      </c>
      <c r="C64" s="39">
        <v>0</v>
      </c>
      <c r="D64" s="39">
        <v>0</v>
      </c>
    </row>
    <row r="65" spans="1:4" ht="14.5" x14ac:dyDescent="0.3">
      <c r="A65" s="8" t="s">
        <v>21</v>
      </c>
      <c r="B65" s="8">
        <v>2024</v>
      </c>
      <c r="C65" s="39">
        <v>0</v>
      </c>
      <c r="D65" s="39">
        <v>1</v>
      </c>
    </row>
    <row r="66" spans="1:4" ht="14.5" x14ac:dyDescent="0.3">
      <c r="A66" s="8" t="s">
        <v>22</v>
      </c>
      <c r="B66" s="8">
        <v>2024</v>
      </c>
      <c r="C66" s="39">
        <v>2</v>
      </c>
      <c r="D66" s="39">
        <v>0</v>
      </c>
    </row>
    <row r="67" spans="1:4" ht="14.5" x14ac:dyDescent="0.3">
      <c r="A67" s="8" t="s">
        <v>23</v>
      </c>
      <c r="B67" s="8">
        <v>2024</v>
      </c>
      <c r="C67" s="39">
        <v>0</v>
      </c>
      <c r="D67" s="39">
        <v>0</v>
      </c>
    </row>
  </sheetData>
  <hyperlinks>
    <hyperlink ref="F6" r:id="rId1" display="https://www.gov.uk/guidance/community-infrastructure-levy-plan-examinations" xr:uid="{E8856D54-B6FC-4DBC-8DFA-96AD3E6A1F3D}"/>
  </hyperlinks>
  <pageMargins left="0.7" right="0.7" top="0.75" bottom="0.75" header="0.3" footer="0.3"/>
  <pageSetup paperSize="9" scale="46" orientation="landscape"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2.xml><?xml version="1.0" encoding="utf-8"?>
<ct:contentTypeSchema xmlns:ct="http://schemas.microsoft.com/office/2006/metadata/contentType" xmlns:ma="http://schemas.microsoft.com/office/2006/metadata/properties/metaAttributes" ct:_="" ma:_="" ma:contentTypeName="Document" ma:contentTypeID="0x010100C82F9C3F780FB14E87852D40CF54ABBB" ma:contentTypeVersion="17" ma:contentTypeDescription="Create a new document." ma:contentTypeScope="" ma:versionID="b9ec7f351618054d15e01264192e813b">
  <xsd:schema xmlns:xsd="http://www.w3.org/2001/XMLSchema" xmlns:xs="http://www.w3.org/2001/XMLSchema" xmlns:p="http://schemas.microsoft.com/office/2006/metadata/properties" xmlns:ns2="811f8c68-ce00-413e-a331-39e35077626f" xmlns:ns3="55c71498-654d-4428-bb4e-8cbe11e89608" targetNamespace="http://schemas.microsoft.com/office/2006/metadata/properties" ma:root="true" ma:fieldsID="51fd21dd8be872a39f1fb867f5816f34" ns2:_="" ns3:_="">
    <xsd:import namespace="811f8c68-ce00-413e-a331-39e35077626f"/>
    <xsd:import namespace="55c71498-654d-4428-bb4e-8cbe11e896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f8c68-ce00-413e-a331-39e3507762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c71498-654d-4428-bb4e-8cbe11e8960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4d807a-368d-47d2-88e5-3dc43ed71a51}" ma:internalName="TaxCatchAll" ma:showField="CatchAllData" ma:web="55c71498-654d-4428-bb4e-8cbe11e896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5c71498-654d-4428-bb4e-8cbe11e89608">
      <UserInfo>
        <DisplayName>SharingLinks.e5b809d0-4434-4847-9765-1a9453c67a1e.Flexible.5381be7a-6bff-4218-8505-f99eeaeb3ba5</DisplayName>
        <AccountId>23</AccountId>
        <AccountType/>
      </UserInfo>
      <UserInfo>
        <DisplayName>SharingLinks.dd4c6280-ab0e-4aef-88ca-66637f7d8c71.OrganizationEdit.20064a00-42a4-4185-b2f7-bb25570b668c</DisplayName>
        <AccountId>31</AccountId>
        <AccountType/>
      </UserInfo>
      <UserInfo>
        <DisplayName>Nolan, David</DisplayName>
        <AccountId>110</AccountId>
        <AccountType/>
      </UserInfo>
    </SharedWithUsers>
    <TaxCatchAll xmlns="55c71498-654d-4428-bb4e-8cbe11e8960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8DEFF61E-9BC4-4D23-9FEE-1B954046A535}">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4A8848D4-BD0D-4705-B77B-C679BFBF8F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f8c68-ce00-413e-a331-39e35077626f"/>
    <ds:schemaRef ds:uri="55c71498-654d-4428-bb4e-8cbe11e89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11AF8-7D28-4199-B91C-FC4662449B0C}">
  <ds:schemaRefs>
    <ds:schemaRef ds:uri="http://schemas.microsoft.com/office/2006/documentManagement/types"/>
    <ds:schemaRef ds:uri="http://purl.org/dc/terms/"/>
    <ds:schemaRef ds:uri="811f8c68-ce00-413e-a331-39e35077626f"/>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5c71498-654d-4428-bb4e-8cbe11e89608"/>
    <ds:schemaRef ds:uri="http://www.w3.org/XML/1998/namespace"/>
  </ds:schemaRefs>
</ds:datastoreItem>
</file>

<file path=customXml/itemProps4.xml><?xml version="1.0" encoding="utf-8"?>
<ds:datastoreItem xmlns:ds="http://schemas.openxmlformats.org/officeDocument/2006/customXml" ds:itemID="{ADB5C4DA-971E-4BC9-BA32-99F0AA204981}">
  <ds:schemaRefs>
    <ds:schemaRef ds:uri="http://schemas.microsoft.com/sharepoint/v3/contenttype/forms"/>
  </ds:schemaRefs>
</ds:datastoreItem>
</file>

<file path=customXml/itemProps5.xml><?xml version="1.0" encoding="utf-8"?>
<ds:datastoreItem xmlns:ds="http://schemas.openxmlformats.org/officeDocument/2006/customXml" ds:itemID="{63F4A7E7-257D-493C-9C05-8DAFABBD8954}">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Process</vt:lpstr>
      <vt:lpstr>Corrections</vt:lpstr>
      <vt:lpstr>Contents</vt:lpstr>
      <vt:lpstr>1.1a Infrastructure - annual</vt:lpstr>
      <vt:lpstr>1.1b Infrastructure - quarter</vt:lpstr>
      <vt:lpstr>1.2a Development Plans annual</vt:lpstr>
      <vt:lpstr>1.2b Development Plans quarter</vt:lpstr>
      <vt:lpstr>1.3a CIL - annual</vt:lpstr>
      <vt:lpstr>1.3b CIL quarterly</vt:lpstr>
      <vt:lpstr>1.4a Call ins &amp; Recovered annu </vt:lpstr>
      <vt:lpstr>1.4b Call ins &amp; Recovered quart</vt:lpstr>
      <vt:lpstr>2.1a s78 rec'd annual</vt:lpstr>
      <vt:lpstr>2.1b s78 rec'd quarterly</vt:lpstr>
      <vt:lpstr> 2.2a s78 rec'd by dev type ann</vt:lpstr>
      <vt:lpstr>2.2b s78 rec'd by dev type quar</vt:lpstr>
      <vt:lpstr>2.3a s78 rec'd by dev type annu</vt:lpstr>
      <vt:lpstr>2.3b s78 rec'd by dev type quar</vt:lpstr>
      <vt:lpstr>2.4a s78 dec'd annual</vt:lpstr>
      <vt:lpstr>2.4b s78 dec'd quarterly</vt:lpstr>
      <vt:lpstr>2.5a s78 dwellings annual</vt:lpstr>
      <vt:lpstr>2.5b s78 dwellings quarter</vt:lpstr>
      <vt:lpstr>2.6a HAS Annual</vt:lpstr>
      <vt:lpstr>2.6b HAS Quarterly</vt:lpstr>
      <vt:lpstr>2.7 CAS &amp; ADV</vt:lpstr>
      <vt:lpstr>2.8 s20, s106 &amp; s106BC</vt:lpstr>
      <vt:lpstr>3.1a s174 rec'd annual</vt:lpstr>
      <vt:lpstr>3.1b s174 rec'd Quarterly</vt:lpstr>
      <vt:lpstr>3.2a s174 dec'd Annual</vt:lpstr>
      <vt:lpstr>3.2b s174 dec'd Quarterly</vt:lpstr>
      <vt:lpstr>3.3 s39 &amp; LDCs</vt:lpstr>
      <vt:lpstr>4.1a Specialist Casework Recd</vt:lpstr>
      <vt:lpstr>4.1b Specialist Casework Decd</vt:lpstr>
      <vt:lpstr>5.1a Shire Districts </vt:lpstr>
      <vt:lpstr>5.1b London Boroughs</vt:lpstr>
      <vt:lpstr>5.1c Metropolitan Districts</vt:lpstr>
      <vt:lpstr>5.1d Unitary Authorities</vt:lpstr>
      <vt:lpstr>5.1e National Parks</vt:lpstr>
      <vt:lpstr>5.1f County Councils</vt:lpstr>
    </vt:vector>
  </TitlesOfParts>
  <Manager/>
  <Company>Department for Communities and Local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Knell, Philip</dc:creator>
  <cp:keywords/>
  <dc:description/>
  <cp:lastModifiedBy>Knell, Philip</cp:lastModifiedBy>
  <cp:revision/>
  <dcterms:created xsi:type="dcterms:W3CDTF">2016-08-17T09:22:46Z</dcterms:created>
  <dcterms:modified xsi:type="dcterms:W3CDTF">2024-10-23T11:00:44Z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349b03ca-e69d-4c16-84c6-2bb26191e9f1</vt:lpwstr>
  </property>
  <property fmtid="{D5CDD505-2E9C-101B-9397-08002B2CF9AE}" pid="3" name="bjSaver">
    <vt:lpwstr>4T6WUbzfKBqMyJFLvOHBwiwgJ1YIC2DX</vt:lpwstr>
  </property>
  <property fmtid="{D5CDD505-2E9C-101B-9397-08002B2CF9AE}" pid="4" name="bjDocumentSecurityLabel">
    <vt:lpwstr>No Marking</vt:lpwstr>
  </property>
  <property fmtid="{D5CDD505-2E9C-101B-9397-08002B2CF9AE}" pid="5" name="ContentTypeId">
    <vt:lpwstr>0x010100C82F9C3F780FB14E87852D40CF54ABBB</vt:lpwstr>
  </property>
  <property fmtid="{D5CDD505-2E9C-101B-9397-08002B2CF9AE}" pid="6" name="MediaServiceImageTags">
    <vt:lpwstr/>
  </property>
</Properties>
</file>