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1AAFC629-FA8A-489E-9253-FE8189312BC4}" xr6:coauthVersionLast="47" xr6:coauthVersionMax="47" xr10:uidLastSave="{00000000-0000-0000-0000-000000000000}"/>
  <workbookProtection workbookAlgorithmName="SHA-512" workbookHashValue="uRAwx8EafTlIx3Mr9fXPOQpKh6toP4YR1QJr1j84ZmP7dIFbOAUoZG4/HFuzUTTA1KOLieLKK4qa6P+sS8K5lA==" workbookSaltValue="wzU4lgIN9LEiHMJarKfhOg==" workbookSpinCount="100000" lockStructure="1"/>
  <bookViews>
    <workbookView xWindow="-110" yWindow="-110" windowWidth="19420" windowHeight="10420" tabRatio="728" xr2:uid="{00000000-000D-0000-FFFF-FFFF00000000}"/>
  </bookViews>
  <sheets>
    <sheet name="Cover_sheet" sheetId="7" r:id="rId1"/>
    <sheet name="Contents" sheetId="8" r:id="rId2"/>
    <sheet name="Data - dwelling fires" sheetId="12" r:id="rId3"/>
    <sheet name="Data - population" sheetId="3" r:id="rId4"/>
    <sheet name="FIRE0201_working" sheetId="1" state="hidden" r:id="rId5"/>
    <sheet name="FIRE0201" sheetId="4" r:id="rId6"/>
  </sheets>
  <definedNames>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 l="1"/>
  <c r="K47" i="1" a="1"/>
  <c r="K47" i="1" s="1"/>
  <c r="L47" i="1" a="1"/>
  <c r="L47" i="1" s="1"/>
  <c r="M47" i="1" a="1"/>
  <c r="M47" i="1" s="1"/>
  <c r="N47" i="1" a="1"/>
  <c r="N47" i="1" s="1"/>
  <c r="K46" i="1" a="1"/>
  <c r="K46" i="1" s="1"/>
  <c r="L46" i="1" a="1"/>
  <c r="L46" i="1" s="1"/>
  <c r="M46" i="1" a="1"/>
  <c r="M46" i="1" s="1"/>
  <c r="N46" i="1" a="1"/>
  <c r="N46" i="1" s="1"/>
  <c r="K45" i="1" l="1" a="1"/>
  <c r="K45" i="1" s="1"/>
  <c r="L45" i="1" a="1"/>
  <c r="L45" i="1" s="1"/>
  <c r="M45" i="1" a="1"/>
  <c r="M45" i="1" s="1"/>
  <c r="N45" i="1" a="1"/>
  <c r="N45" i="1" s="1"/>
  <c r="N44" i="1" l="1" a="1"/>
  <c r="N44" i="1" s="1"/>
  <c r="M44" i="1" a="1"/>
  <c r="M44" i="1" s="1"/>
  <c r="L44" i="1" a="1"/>
  <c r="L44" i="1" s="1"/>
  <c r="K44" i="1" a="1"/>
  <c r="K44" i="1" s="1"/>
  <c r="N43" i="1" a="1"/>
  <c r="N43" i="1" s="1"/>
  <c r="M43" i="1" a="1"/>
  <c r="M43" i="1" s="1"/>
  <c r="L43" i="1" a="1"/>
  <c r="L43" i="1" s="1"/>
  <c r="K43" i="1" a="1"/>
  <c r="K43" i="1" s="1"/>
  <c r="N42" i="1" a="1"/>
  <c r="N42" i="1" s="1"/>
  <c r="M42" i="1" a="1"/>
  <c r="M42" i="1" s="1"/>
  <c r="L42" i="1" a="1"/>
  <c r="L42" i="1" s="1"/>
  <c r="K42" i="1" a="1"/>
  <c r="K42" i="1" s="1"/>
  <c r="N41" i="1" a="1"/>
  <c r="N41" i="1" s="1"/>
  <c r="M41" i="1" a="1"/>
  <c r="M41" i="1" s="1"/>
  <c r="L41" i="1" a="1"/>
  <c r="L41" i="1" s="1"/>
  <c r="K41" i="1" a="1"/>
  <c r="K41" i="1" s="1"/>
  <c r="N40" i="1" a="1"/>
  <c r="N40" i="1" s="1"/>
  <c r="M40" i="1" a="1"/>
  <c r="M40" i="1" s="1"/>
  <c r="L40" i="1" a="1"/>
  <c r="L40" i="1" s="1"/>
  <c r="K40" i="1" a="1"/>
  <c r="K40" i="1" s="1"/>
  <c r="N39" i="1" a="1"/>
  <c r="N39" i="1" s="1"/>
  <c r="M39" i="1" a="1"/>
  <c r="M39" i="1" s="1"/>
  <c r="L39" i="1" a="1"/>
  <c r="L39" i="1" s="1"/>
  <c r="K39" i="1" a="1"/>
  <c r="K39" i="1" s="1"/>
  <c r="N38" i="1" a="1"/>
  <c r="N38" i="1" s="1"/>
  <c r="M38" i="1" a="1"/>
  <c r="M38" i="1" s="1"/>
  <c r="L38" i="1" a="1"/>
  <c r="L38" i="1" s="1"/>
  <c r="K38" i="1" a="1"/>
  <c r="K38" i="1" s="1"/>
  <c r="N37" i="1" a="1"/>
  <c r="N37" i="1" s="1"/>
  <c r="M37" i="1" a="1"/>
  <c r="M37" i="1" s="1"/>
  <c r="L37" i="1" a="1"/>
  <c r="L37" i="1" s="1"/>
  <c r="K37" i="1" a="1"/>
  <c r="K37" i="1" s="1"/>
  <c r="N36" i="1" a="1"/>
  <c r="N36" i="1" s="1"/>
  <c r="M36" i="1" a="1"/>
  <c r="M36" i="1" s="1"/>
  <c r="L36" i="1" a="1"/>
  <c r="L36" i="1" s="1"/>
  <c r="K36" i="1" a="1"/>
  <c r="K36" i="1" s="1"/>
  <c r="N35" i="1" a="1"/>
  <c r="N35" i="1" s="1"/>
  <c r="M35" i="1" a="1"/>
  <c r="M35" i="1" s="1"/>
  <c r="L35" i="1" a="1"/>
  <c r="L35" i="1" s="1"/>
  <c r="K35" i="1" a="1"/>
  <c r="K35" i="1" s="1"/>
  <c r="N34" i="1" a="1"/>
  <c r="N34" i="1" s="1"/>
  <c r="M34" i="1" a="1"/>
  <c r="M34" i="1" s="1"/>
  <c r="L34" i="1" a="1"/>
  <c r="L34" i="1" s="1"/>
  <c r="K34" i="1" a="1"/>
  <c r="K34" i="1" s="1"/>
  <c r="N33" i="1" a="1"/>
  <c r="N33" i="1" s="1"/>
  <c r="M33" i="1" a="1"/>
  <c r="M33" i="1" s="1"/>
  <c r="L33" i="1" a="1"/>
  <c r="L33" i="1" s="1"/>
  <c r="K33" i="1" a="1"/>
  <c r="K33" i="1" s="1"/>
  <c r="N32" i="1" a="1"/>
  <c r="N32" i="1" s="1"/>
  <c r="M32" i="1" a="1"/>
  <c r="M32" i="1" s="1"/>
  <c r="L32" i="1" a="1"/>
  <c r="L32" i="1" s="1"/>
  <c r="K32" i="1" a="1"/>
  <c r="K32" i="1" s="1"/>
  <c r="N31" i="1" a="1"/>
  <c r="N31" i="1" s="1"/>
  <c r="M31" i="1" a="1"/>
  <c r="M31" i="1" s="1"/>
  <c r="L31" i="1" a="1"/>
  <c r="L31" i="1" s="1"/>
  <c r="K31" i="1" a="1"/>
  <c r="K31" i="1" s="1"/>
  <c r="N30" i="1" a="1"/>
  <c r="N30" i="1" s="1"/>
  <c r="M30" i="1" a="1"/>
  <c r="M30" i="1" s="1"/>
  <c r="L30" i="1" a="1"/>
  <c r="L30" i="1" s="1"/>
  <c r="K30" i="1" a="1"/>
  <c r="K30" i="1" s="1"/>
  <c r="N29" i="1" a="1"/>
  <c r="N29" i="1" s="1"/>
  <c r="M29" i="1" a="1"/>
  <c r="M29" i="1" s="1"/>
  <c r="L29" i="1" a="1"/>
  <c r="L29" i="1" s="1"/>
  <c r="K29" i="1" a="1"/>
  <c r="K29" i="1" s="1"/>
  <c r="N28" i="1" a="1"/>
  <c r="N28" i="1" s="1"/>
  <c r="M28" i="1" a="1"/>
  <c r="M28" i="1" s="1"/>
  <c r="L28" i="1" a="1"/>
  <c r="L28" i="1" s="1"/>
  <c r="K28" i="1" a="1"/>
  <c r="K28" i="1" s="1"/>
  <c r="N27" i="1" a="1"/>
  <c r="N27" i="1" s="1"/>
  <c r="M27" i="1" a="1"/>
  <c r="M27" i="1" s="1"/>
  <c r="L27" i="1" a="1"/>
  <c r="L27" i="1" s="1"/>
  <c r="K27" i="1" a="1"/>
  <c r="K27" i="1" s="1"/>
  <c r="N26" i="1" a="1"/>
  <c r="N26" i="1" s="1"/>
  <c r="M26" i="1" a="1"/>
  <c r="M26" i="1" s="1"/>
  <c r="L26" i="1" a="1"/>
  <c r="L26" i="1" s="1"/>
  <c r="K26" i="1" a="1"/>
  <c r="K26" i="1" s="1"/>
  <c r="N25" i="1" a="1"/>
  <c r="N25" i="1" s="1"/>
  <c r="M25" i="1" a="1"/>
  <c r="M25" i="1" s="1"/>
  <c r="L25" i="1" a="1"/>
  <c r="L25" i="1" s="1"/>
  <c r="K25" i="1" a="1"/>
  <c r="K25" i="1" s="1"/>
  <c r="N24" i="1" a="1"/>
  <c r="N24" i="1" s="1"/>
  <c r="M24" i="1" a="1"/>
  <c r="M24" i="1" s="1"/>
  <c r="L24" i="1" a="1"/>
  <c r="L24" i="1" s="1"/>
  <c r="K24" i="1" a="1"/>
  <c r="K24" i="1" s="1"/>
  <c r="N23" i="1" a="1"/>
  <c r="N23" i="1" s="1"/>
  <c r="M23" i="1" a="1"/>
  <c r="M23" i="1" s="1"/>
  <c r="L23" i="1" a="1"/>
  <c r="L23" i="1" s="1"/>
  <c r="K23" i="1" a="1"/>
  <c r="K23" i="1" s="1"/>
  <c r="N22" i="1" a="1"/>
  <c r="N22" i="1" s="1"/>
  <c r="M22" i="1" a="1"/>
  <c r="M22" i="1" s="1"/>
  <c r="L22" i="1" a="1"/>
  <c r="L22" i="1" s="1"/>
  <c r="K22" i="1" a="1"/>
  <c r="K22" i="1" s="1"/>
  <c r="N21" i="1" a="1"/>
  <c r="N21" i="1" s="1"/>
  <c r="M21" i="1" a="1"/>
  <c r="M21" i="1" s="1"/>
  <c r="L21" i="1" a="1"/>
  <c r="L21" i="1" s="1"/>
  <c r="K21" i="1" a="1"/>
  <c r="K21" i="1" s="1"/>
  <c r="N20" i="1" a="1"/>
  <c r="N20" i="1" s="1"/>
  <c r="M20" i="1" a="1"/>
  <c r="M20" i="1" s="1"/>
  <c r="L20" i="1" a="1"/>
  <c r="L20" i="1" s="1"/>
  <c r="K20" i="1" a="1"/>
  <c r="K20" i="1" s="1"/>
  <c r="N19" i="1" a="1"/>
  <c r="N19" i="1" s="1"/>
  <c r="M19" i="1" a="1"/>
  <c r="M19" i="1" s="1"/>
  <c r="L19" i="1" a="1"/>
  <c r="L19" i="1" s="1"/>
  <c r="K19" i="1" a="1"/>
  <c r="K19" i="1" s="1"/>
  <c r="N18" i="1" a="1"/>
  <c r="N18" i="1" s="1"/>
  <c r="M18" i="1" a="1"/>
  <c r="M18" i="1" s="1"/>
  <c r="L18" i="1" a="1"/>
  <c r="L18" i="1" s="1"/>
  <c r="K18" i="1" a="1"/>
  <c r="K18" i="1" s="1"/>
  <c r="N17" i="1" a="1"/>
  <c r="N17" i="1" s="1"/>
  <c r="M17" i="1" a="1"/>
  <c r="M17" i="1" s="1"/>
  <c r="L17" i="1" a="1"/>
  <c r="L17" i="1" s="1"/>
  <c r="K17" i="1" a="1"/>
  <c r="K17" i="1" s="1"/>
  <c r="N16" i="1" a="1"/>
  <c r="N16" i="1" s="1"/>
  <c r="M16" i="1" a="1"/>
  <c r="M16" i="1" s="1"/>
  <c r="L16" i="1" a="1"/>
  <c r="L16" i="1" s="1"/>
  <c r="K16" i="1" a="1"/>
  <c r="K16" i="1" s="1"/>
  <c r="N15" i="1" a="1"/>
  <c r="N15" i="1" s="1"/>
  <c r="M15" i="1" a="1"/>
  <c r="M15" i="1" s="1"/>
  <c r="L15" i="1" a="1"/>
  <c r="L15" i="1" s="1"/>
  <c r="K15" i="1" a="1"/>
  <c r="K15" i="1" s="1"/>
  <c r="N14" i="1" a="1"/>
  <c r="N14" i="1" s="1"/>
  <c r="M14" i="1" a="1"/>
  <c r="M14" i="1" s="1"/>
  <c r="L14" i="1" a="1"/>
  <c r="L14" i="1" s="1"/>
  <c r="K14" i="1" a="1"/>
  <c r="K14" i="1" s="1"/>
  <c r="N13" i="1" a="1"/>
  <c r="N13" i="1" s="1"/>
  <c r="M13" i="1" a="1"/>
  <c r="M13" i="1" s="1"/>
  <c r="L13" i="1" a="1"/>
  <c r="L13" i="1" s="1"/>
  <c r="K13" i="1" a="1"/>
  <c r="K13" i="1" s="1"/>
  <c r="N12" i="1" a="1"/>
  <c r="N12" i="1" s="1"/>
  <c r="M12" i="1" a="1"/>
  <c r="M12" i="1" s="1"/>
  <c r="L12" i="1" a="1"/>
  <c r="L12" i="1" s="1"/>
  <c r="K12" i="1" a="1"/>
  <c r="K12" i="1" s="1"/>
  <c r="N11" i="1" a="1"/>
  <c r="N11" i="1" s="1"/>
  <c r="M11" i="1" a="1"/>
  <c r="M11" i="1" s="1"/>
  <c r="L11" i="1" a="1"/>
  <c r="L11" i="1" s="1"/>
  <c r="K11" i="1" a="1"/>
  <c r="K11" i="1" s="1"/>
  <c r="N10" i="1" a="1"/>
  <c r="N10" i="1" s="1"/>
  <c r="M10" i="1" a="1"/>
  <c r="M10" i="1" s="1"/>
  <c r="L10" i="1" a="1"/>
  <c r="L10" i="1" s="1"/>
  <c r="K10" i="1" a="1"/>
  <c r="K10" i="1" s="1"/>
  <c r="N9" i="1" a="1"/>
  <c r="N9" i="1" s="1"/>
  <c r="M9" i="1" a="1"/>
  <c r="M9" i="1" s="1"/>
  <c r="L9" i="1" a="1"/>
  <c r="L9" i="1" s="1"/>
  <c r="K9" i="1" a="1"/>
  <c r="K9" i="1" s="1"/>
  <c r="N8" i="1" a="1"/>
  <c r="N8" i="1" s="1"/>
  <c r="M8" i="1" a="1"/>
  <c r="M8" i="1" s="1"/>
  <c r="L8" i="1" a="1"/>
  <c r="L8" i="1" s="1"/>
  <c r="K8" i="1" a="1"/>
  <c r="K8" i="1" s="1"/>
  <c r="N7" i="1" a="1"/>
  <c r="N7" i="1" s="1"/>
  <c r="M7" i="1" a="1"/>
  <c r="M7" i="1" s="1"/>
  <c r="L7" i="1" a="1"/>
  <c r="L7" i="1" s="1"/>
  <c r="K7" i="1" a="1"/>
  <c r="K7" i="1" s="1"/>
  <c r="N6" i="1" a="1"/>
  <c r="N6" i="1" s="1"/>
  <c r="M6" i="1" a="1"/>
  <c r="M6" i="1" s="1"/>
  <c r="L6" i="1" a="1"/>
  <c r="L6" i="1" s="1"/>
  <c r="K6" i="1" a="1"/>
  <c r="K6" i="1" s="1"/>
  <c r="N5" i="1" a="1"/>
  <c r="N5" i="1" s="1"/>
  <c r="M5" i="1" a="1"/>
  <c r="M5" i="1" s="1"/>
  <c r="L5" i="1" a="1"/>
  <c r="L5" i="1" s="1"/>
  <c r="K5" i="1" a="1"/>
  <c r="K5" i="1" s="1"/>
  <c r="B3" i="1"/>
  <c r="B47" i="1" l="1" a="1"/>
  <c r="B47" i="1" s="1"/>
  <c r="B47" i="4" s="1"/>
  <c r="D47" i="1" a="1"/>
  <c r="D47" i="1" s="1"/>
  <c r="B46" i="1" a="1"/>
  <c r="B46" i="1" s="1"/>
  <c r="B46" i="4" s="1"/>
  <c r="C46" i="1" a="1"/>
  <c r="C46" i="1" s="1"/>
  <c r="C46" i="4" s="1"/>
  <c r="D46" i="1" a="1"/>
  <c r="D46" i="1" s="1"/>
  <c r="D46" i="4" s="1"/>
  <c r="C47" i="1" a="1"/>
  <c r="C47" i="1" s="1"/>
  <c r="B45" i="1" a="1"/>
  <c r="B45" i="1" s="1"/>
  <c r="B45" i="4" s="1"/>
  <c r="C45" i="1" a="1"/>
  <c r="C45" i="1" s="1"/>
  <c r="D45" i="1" a="1"/>
  <c r="D45" i="1" s="1"/>
  <c r="B44" i="1" a="1"/>
  <c r="B44" i="1" s="1"/>
  <c r="B44" i="4" s="1"/>
  <c r="B42" i="1" a="1"/>
  <c r="B42" i="1" s="1"/>
  <c r="B40" i="1" a="1"/>
  <c r="B40" i="1" s="1"/>
  <c r="B38" i="1" a="1"/>
  <c r="B38" i="1" s="1"/>
  <c r="B36" i="1" a="1"/>
  <c r="B36" i="1" s="1"/>
  <c r="B34" i="1" a="1"/>
  <c r="B34" i="1" s="1"/>
  <c r="C44" i="1" a="1"/>
  <c r="C44" i="1" s="1"/>
  <c r="C44" i="4" s="1"/>
  <c r="C43" i="1" a="1"/>
  <c r="C43" i="1" s="1"/>
  <c r="C42" i="1" a="1"/>
  <c r="C42" i="1" s="1"/>
  <c r="C41" i="1" a="1"/>
  <c r="C41" i="1" s="1"/>
  <c r="C40" i="1" a="1"/>
  <c r="C40" i="1" s="1"/>
  <c r="C39" i="1" a="1"/>
  <c r="C39" i="1" s="1"/>
  <c r="C38" i="1" a="1"/>
  <c r="C38" i="1" s="1"/>
  <c r="C37" i="1" a="1"/>
  <c r="C37" i="1" s="1"/>
  <c r="C36" i="1" a="1"/>
  <c r="C36" i="1" s="1"/>
  <c r="C35" i="1" a="1"/>
  <c r="C35" i="1" s="1"/>
  <c r="C34" i="1" a="1"/>
  <c r="C34" i="1" s="1"/>
  <c r="C33" i="1" a="1"/>
  <c r="C33" i="1" s="1"/>
  <c r="D32" i="1" a="1"/>
  <c r="D32" i="1" s="1"/>
  <c r="B32" i="1" a="1"/>
  <c r="B32" i="1" s="1"/>
  <c r="C31" i="1" a="1"/>
  <c r="C31" i="1" s="1"/>
  <c r="D30" i="1" a="1"/>
  <c r="D30" i="1" s="1"/>
  <c r="B30" i="1" a="1"/>
  <c r="B30" i="1" s="1"/>
  <c r="C29" i="1" a="1"/>
  <c r="C29" i="1" s="1"/>
  <c r="D28" i="1" a="1"/>
  <c r="D28" i="1" s="1"/>
  <c r="B28" i="1" a="1"/>
  <c r="B28" i="1" s="1"/>
  <c r="C27" i="1" a="1"/>
  <c r="C27" i="1" s="1"/>
  <c r="D26" i="1" a="1"/>
  <c r="D26" i="1" s="1"/>
  <c r="B26" i="1" a="1"/>
  <c r="B26" i="1" s="1"/>
  <c r="C25" i="1" a="1"/>
  <c r="C25" i="1" s="1"/>
  <c r="D24" i="1" a="1"/>
  <c r="D24" i="1" s="1"/>
  <c r="B24" i="1" a="1"/>
  <c r="B24" i="1" s="1"/>
  <c r="C23" i="1" a="1"/>
  <c r="C23" i="1" s="1"/>
  <c r="D22" i="1" a="1"/>
  <c r="D22" i="1" s="1"/>
  <c r="B22" i="1" a="1"/>
  <c r="B22" i="1" s="1"/>
  <c r="C21" i="1" a="1"/>
  <c r="C21" i="1" s="1"/>
  <c r="D20" i="1" a="1"/>
  <c r="D20" i="1" s="1"/>
  <c r="B20" i="1" a="1"/>
  <c r="B20" i="1" s="1"/>
  <c r="C19" i="1" a="1"/>
  <c r="C19" i="1" s="1"/>
  <c r="D18" i="1" a="1"/>
  <c r="D18" i="1" s="1"/>
  <c r="B18" i="1" a="1"/>
  <c r="B18" i="1" s="1"/>
  <c r="C17" i="1" a="1"/>
  <c r="C17" i="1" s="1"/>
  <c r="D16" i="1" a="1"/>
  <c r="D16" i="1" s="1"/>
  <c r="B16" i="1" a="1"/>
  <c r="B16" i="1" s="1"/>
  <c r="C15" i="1" a="1"/>
  <c r="C15" i="1" s="1"/>
  <c r="D14" i="1" a="1"/>
  <c r="D14" i="1" s="1"/>
  <c r="B14" i="1" a="1"/>
  <c r="B14" i="1" s="1"/>
  <c r="C13" i="1" a="1"/>
  <c r="C13" i="1" s="1"/>
  <c r="D12" i="1" a="1"/>
  <c r="D12" i="1" s="1"/>
  <c r="B12" i="1" a="1"/>
  <c r="B12" i="1" s="1"/>
  <c r="C11" i="1" a="1"/>
  <c r="C11" i="1" s="1"/>
  <c r="D10" i="1" a="1"/>
  <c r="D10" i="1" s="1"/>
  <c r="B10" i="1" a="1"/>
  <c r="B10" i="1" s="1"/>
  <c r="C9" i="1" a="1"/>
  <c r="C9" i="1" s="1"/>
  <c r="D8" i="1" a="1"/>
  <c r="D8" i="1" s="1"/>
  <c r="B8" i="1" a="1"/>
  <c r="B8" i="1" s="1"/>
  <c r="C7" i="1" a="1"/>
  <c r="C7" i="1" s="1"/>
  <c r="D6" i="1" a="1"/>
  <c r="D6" i="1" s="1"/>
  <c r="B6" i="1" a="1"/>
  <c r="B6" i="1" s="1"/>
  <c r="C5" i="1" a="1"/>
  <c r="C5" i="1" s="1"/>
  <c r="B43" i="1" a="1"/>
  <c r="B43" i="1" s="1"/>
  <c r="B41" i="1" a="1"/>
  <c r="B41" i="1" s="1"/>
  <c r="B39" i="1" a="1"/>
  <c r="B39" i="1" s="1"/>
  <c r="B37" i="1" a="1"/>
  <c r="B37" i="1" s="1"/>
  <c r="B35" i="1" a="1"/>
  <c r="B35" i="1" s="1"/>
  <c r="D44" i="1" a="1"/>
  <c r="D44" i="1" s="1"/>
  <c r="D44" i="4" s="1"/>
  <c r="D43" i="1" a="1"/>
  <c r="D43" i="1" s="1"/>
  <c r="D42" i="1" a="1"/>
  <c r="D42" i="1" s="1"/>
  <c r="D41" i="1" a="1"/>
  <c r="D41" i="1" s="1"/>
  <c r="D40" i="1" a="1"/>
  <c r="D40" i="1" s="1"/>
  <c r="D39" i="1" a="1"/>
  <c r="D39" i="1" s="1"/>
  <c r="D38" i="1" a="1"/>
  <c r="D38" i="1" s="1"/>
  <c r="D37" i="1" a="1"/>
  <c r="D37" i="1" s="1"/>
  <c r="D36" i="1" a="1"/>
  <c r="D36" i="1" s="1"/>
  <c r="D35" i="1" a="1"/>
  <c r="D35" i="1" s="1"/>
  <c r="D34" i="1" a="1"/>
  <c r="D34" i="1" s="1"/>
  <c r="D33" i="1" a="1"/>
  <c r="D33" i="1" s="1"/>
  <c r="B33" i="1" a="1"/>
  <c r="B33" i="1" s="1"/>
  <c r="C32" i="1" a="1"/>
  <c r="C32" i="1" s="1"/>
  <c r="D31" i="1" a="1"/>
  <c r="D31" i="1" s="1"/>
  <c r="B31" i="1" a="1"/>
  <c r="B31" i="1" s="1"/>
  <c r="C30" i="1" a="1"/>
  <c r="C30" i="1" s="1"/>
  <c r="D29" i="1" a="1"/>
  <c r="D29" i="1" s="1"/>
  <c r="B29" i="1" a="1"/>
  <c r="B29" i="1" s="1"/>
  <c r="C28" i="1" a="1"/>
  <c r="C28" i="1" s="1"/>
  <c r="G28" i="1" s="1"/>
  <c r="G28" i="4" s="1"/>
  <c r="D27" i="1" a="1"/>
  <c r="D27" i="1" s="1"/>
  <c r="C26" i="1" a="1"/>
  <c r="C26" i="1" s="1"/>
  <c r="B25" i="1" a="1"/>
  <c r="B25" i="1" s="1"/>
  <c r="D23" i="1" a="1"/>
  <c r="D23" i="1" s="1"/>
  <c r="H23" i="1" s="1"/>
  <c r="H23" i="4" s="1"/>
  <c r="C22" i="1" a="1"/>
  <c r="C22" i="1" s="1"/>
  <c r="B21" i="1" a="1"/>
  <c r="B21" i="1" s="1"/>
  <c r="D19" i="1" a="1"/>
  <c r="D19" i="1" s="1"/>
  <c r="C18" i="1" a="1"/>
  <c r="C18" i="1" s="1"/>
  <c r="G18" i="1" s="1"/>
  <c r="G18" i="4" s="1"/>
  <c r="B17" i="1" a="1"/>
  <c r="B17" i="1" s="1"/>
  <c r="D15" i="1" a="1"/>
  <c r="D15" i="1" s="1"/>
  <c r="H15" i="1" s="1"/>
  <c r="H15" i="4" s="1"/>
  <c r="C14" i="1" a="1"/>
  <c r="C14" i="1" s="1"/>
  <c r="B13" i="1" a="1"/>
  <c r="B13" i="1" s="1"/>
  <c r="F13" i="1" s="1"/>
  <c r="F13" i="4" s="1"/>
  <c r="D11" i="1" a="1"/>
  <c r="D11" i="1" s="1"/>
  <c r="H11" i="1" s="1"/>
  <c r="H11" i="4" s="1"/>
  <c r="C10" i="1" a="1"/>
  <c r="C10" i="1" s="1"/>
  <c r="B9" i="1" a="1"/>
  <c r="B9" i="1" s="1"/>
  <c r="D7" i="1" a="1"/>
  <c r="D7" i="1" s="1"/>
  <c r="H7" i="1" s="1"/>
  <c r="H7" i="4" s="1"/>
  <c r="C6" i="1" a="1"/>
  <c r="C6" i="1" s="1"/>
  <c r="G6" i="1" s="1"/>
  <c r="G6" i="4" s="1"/>
  <c r="B5" i="1" a="1"/>
  <c r="B5" i="1" s="1"/>
  <c r="F5" i="1" s="1"/>
  <c r="F5" i="4" s="1"/>
  <c r="B27" i="1" a="1"/>
  <c r="B27" i="1" s="1"/>
  <c r="E27" i="1" s="1" a="1"/>
  <c r="E27" i="1" s="1"/>
  <c r="D25" i="1" a="1"/>
  <c r="D25" i="1" s="1"/>
  <c r="H25" i="1" s="1"/>
  <c r="H25" i="4" s="1"/>
  <c r="C24" i="1" a="1"/>
  <c r="C24" i="1" s="1"/>
  <c r="B23" i="1" a="1"/>
  <c r="B23" i="1" s="1"/>
  <c r="F23" i="1" s="1"/>
  <c r="F23" i="4" s="1"/>
  <c r="D21" i="1" a="1"/>
  <c r="D21" i="1" s="1"/>
  <c r="H21" i="1" s="1"/>
  <c r="H21" i="4" s="1"/>
  <c r="C20" i="1" a="1"/>
  <c r="C20" i="1" s="1"/>
  <c r="G20" i="1" s="1"/>
  <c r="G20" i="4" s="1"/>
  <c r="B19" i="1" a="1"/>
  <c r="B19" i="1" s="1"/>
  <c r="E19" i="1" s="1" a="1"/>
  <c r="E19" i="1" s="1"/>
  <c r="I19" i="1" s="1"/>
  <c r="I19" i="4" s="1"/>
  <c r="D17" i="1" a="1"/>
  <c r="D17" i="1" s="1"/>
  <c r="H17" i="1" s="1"/>
  <c r="H17" i="4" s="1"/>
  <c r="C16" i="1" a="1"/>
  <c r="C16" i="1" s="1"/>
  <c r="B15" i="1" a="1"/>
  <c r="B15" i="1" s="1"/>
  <c r="D13" i="1" a="1"/>
  <c r="D13" i="1" s="1"/>
  <c r="H13" i="1" s="1"/>
  <c r="H13" i="4" s="1"/>
  <c r="C12" i="1" a="1"/>
  <c r="C12" i="1" s="1"/>
  <c r="G12" i="1" s="1"/>
  <c r="G12" i="4" s="1"/>
  <c r="B11" i="1" a="1"/>
  <c r="B11" i="1" s="1"/>
  <c r="D9" i="1" a="1"/>
  <c r="D9" i="1" s="1"/>
  <c r="H9" i="1" s="1"/>
  <c r="H9" i="4" s="1"/>
  <c r="C8" i="1" a="1"/>
  <c r="C8" i="1" s="1"/>
  <c r="B7" i="1" a="1"/>
  <c r="B7" i="1" s="1"/>
  <c r="D5" i="1" a="1"/>
  <c r="D5" i="1" s="1"/>
  <c r="H5" i="1" s="1"/>
  <c r="H5" i="4" s="1"/>
  <c r="G23" i="1"/>
  <c r="G23" i="4" s="1"/>
  <c r="G31" i="1"/>
  <c r="G31" i="4" s="1"/>
  <c r="F26" i="1"/>
  <c r="F26" i="4" s="1"/>
  <c r="H27" i="1"/>
  <c r="H27" i="4" s="1"/>
  <c r="H43" i="1"/>
  <c r="H43" i="4" s="1"/>
  <c r="F44" i="1"/>
  <c r="F44" i="4" s="1"/>
  <c r="H12" i="1"/>
  <c r="H12" i="4" s="1"/>
  <c r="H28" i="1"/>
  <c r="H28" i="4" s="1"/>
  <c r="G41" i="1"/>
  <c r="G41" i="4" s="1"/>
  <c r="G36" i="1"/>
  <c r="G36" i="4" s="1"/>
  <c r="G44" i="1"/>
  <c r="G44" i="4" s="1"/>
  <c r="F12" i="1"/>
  <c r="F12" i="4" s="1"/>
  <c r="F36" i="1"/>
  <c r="F36" i="4" s="1"/>
  <c r="H20" i="1"/>
  <c r="H20" i="4" s="1"/>
  <c r="H36" i="1"/>
  <c r="H36" i="4" s="1"/>
  <c r="F25" i="1"/>
  <c r="F25" i="4" s="1"/>
  <c r="F41" i="1"/>
  <c r="F41" i="4" s="1"/>
  <c r="F6" i="1"/>
  <c r="F6" i="4" s="1"/>
  <c r="F9" i="1"/>
  <c r="F9" i="4" s="1"/>
  <c r="F17" i="1"/>
  <c r="F17" i="4" s="1"/>
  <c r="F21" i="1"/>
  <c r="F21" i="4" s="1"/>
  <c r="F33" i="1"/>
  <c r="F33" i="4" s="1"/>
  <c r="H16" i="1"/>
  <c r="H16" i="4" s="1"/>
  <c r="G22" i="1"/>
  <c r="G22" i="4" s="1"/>
  <c r="H34" i="1"/>
  <c r="H34" i="4" s="1"/>
  <c r="H42" i="1"/>
  <c r="H42" i="4" s="1"/>
  <c r="G5" i="1"/>
  <c r="G5" i="4" s="1"/>
  <c r="G10" i="1"/>
  <c r="G10" i="4" s="1"/>
  <c r="H22" i="1"/>
  <c r="H22" i="4" s="1"/>
  <c r="G25" i="1"/>
  <c r="G25" i="4" s="1"/>
  <c r="H32" i="1"/>
  <c r="H32" i="4" s="1"/>
  <c r="H37" i="1"/>
  <c r="H37" i="4" s="1"/>
  <c r="H10" i="1"/>
  <c r="H10" i="4" s="1"/>
  <c r="G43" i="1"/>
  <c r="G43" i="4" s="1"/>
  <c r="H8" i="1"/>
  <c r="H8" i="4" s="1"/>
  <c r="H30" i="1"/>
  <c r="H30" i="4" s="1"/>
  <c r="G33" i="1"/>
  <c r="G33" i="4" s="1"/>
  <c r="H18" i="1"/>
  <c r="H18" i="4" s="1"/>
  <c r="G21" i="1"/>
  <c r="G21" i="4" s="1"/>
  <c r="H33" i="1"/>
  <c r="H33" i="4" s="1"/>
  <c r="H6" i="1"/>
  <c r="H6" i="4" s="1"/>
  <c r="G9" i="1"/>
  <c r="G9" i="4" s="1"/>
  <c r="G26" i="1"/>
  <c r="G26" i="4" s="1"/>
  <c r="H14" i="1"/>
  <c r="H14" i="4" s="1"/>
  <c r="H26" i="1"/>
  <c r="H26" i="4" s="1"/>
  <c r="G29" i="1"/>
  <c r="G29" i="4" s="1"/>
  <c r="H44" i="1"/>
  <c r="H44" i="4" s="1"/>
  <c r="G17" i="1"/>
  <c r="G17" i="4" s="1"/>
  <c r="H24" i="1"/>
  <c r="H24" i="4" s="1"/>
  <c r="H29" i="1"/>
  <c r="H29" i="4" s="1"/>
  <c r="G34" i="1"/>
  <c r="G34" i="4" s="1"/>
  <c r="G42" i="1"/>
  <c r="G42" i="4" s="1"/>
  <c r="G37" i="1"/>
  <c r="G37" i="4" s="1"/>
  <c r="H38" i="1"/>
  <c r="H38" i="4" s="1"/>
  <c r="F8" i="1"/>
  <c r="F8" i="4" s="1"/>
  <c r="F16" i="1"/>
  <c r="F16" i="4" s="1"/>
  <c r="G13" i="1"/>
  <c r="G13" i="4" s="1"/>
  <c r="H41" i="1"/>
  <c r="H41" i="4" s="1"/>
  <c r="H40" i="1"/>
  <c r="H40" i="4" s="1"/>
  <c r="G38" i="1"/>
  <c r="G38" i="4" s="1"/>
  <c r="H39" i="1"/>
  <c r="H39" i="4" s="1"/>
  <c r="H19" i="1"/>
  <c r="H19" i="4" s="1"/>
  <c r="F38" i="1"/>
  <c r="F38" i="4" s="1"/>
  <c r="F32" i="1"/>
  <c r="F32" i="4" s="1"/>
  <c r="F24" i="1"/>
  <c r="F24" i="4" s="1"/>
  <c r="F20" i="1"/>
  <c r="F20" i="4" s="1"/>
  <c r="F28" i="1"/>
  <c r="F28" i="4" s="1"/>
  <c r="F39" i="1"/>
  <c r="F39" i="4" s="1"/>
  <c r="F40" i="1"/>
  <c r="F40" i="4" s="1"/>
  <c r="F42" i="1"/>
  <c r="F42" i="4" s="1"/>
  <c r="F43" i="1"/>
  <c r="F43" i="4" s="1"/>
  <c r="G7" i="1"/>
  <c r="G7" i="4" s="1"/>
  <c r="F10" i="1"/>
  <c r="F10" i="4" s="1"/>
  <c r="G11" i="1"/>
  <c r="G11" i="4" s="1"/>
  <c r="F14" i="1"/>
  <c r="F14" i="4" s="1"/>
  <c r="G15" i="1"/>
  <c r="G15" i="4" s="1"/>
  <c r="F18" i="1"/>
  <c r="F18" i="4" s="1"/>
  <c r="G19" i="1"/>
  <c r="G19" i="4" s="1"/>
  <c r="G27" i="1"/>
  <c r="G27" i="4" s="1"/>
  <c r="F30" i="1"/>
  <c r="F30" i="4" s="1"/>
  <c r="F34" i="1"/>
  <c r="F34" i="4" s="1"/>
  <c r="G35" i="1"/>
  <c r="G35" i="4" s="1"/>
  <c r="F31" i="1"/>
  <c r="F31" i="4" s="1"/>
  <c r="F35" i="1"/>
  <c r="F35" i="4" s="1"/>
  <c r="F27" i="1" l="1"/>
  <c r="F27" i="4" s="1"/>
  <c r="E15" i="1" a="1"/>
  <c r="E15" i="1" s="1"/>
  <c r="I15" i="1" s="1"/>
  <c r="I15" i="4" s="1"/>
  <c r="G47" i="1"/>
  <c r="G47" i="4" s="1"/>
  <c r="C47" i="4"/>
  <c r="E11" i="1" a="1"/>
  <c r="E11" i="1" s="1"/>
  <c r="I11" i="1" s="1"/>
  <c r="I11" i="4" s="1"/>
  <c r="H47" i="1"/>
  <c r="H47" i="4" s="1"/>
  <c r="D47" i="4"/>
  <c r="E7" i="1" a="1"/>
  <c r="E7" i="1" s="1"/>
  <c r="I7" i="1" s="1"/>
  <c r="I7" i="4" s="1"/>
  <c r="H46" i="1"/>
  <c r="H46" i="4" s="1"/>
  <c r="G46" i="1"/>
  <c r="G46" i="4" s="1"/>
  <c r="F46" i="1"/>
  <c r="F46" i="4" s="1"/>
  <c r="E46" i="1" a="1"/>
  <c r="E46" i="1" s="1"/>
  <c r="E46" i="4" s="1"/>
  <c r="F47" i="4"/>
  <c r="E47" i="1" a="1"/>
  <c r="E47" i="1" s="1"/>
  <c r="F19" i="1"/>
  <c r="F19" i="4" s="1"/>
  <c r="E31" i="1" a="1"/>
  <c r="E31" i="1" s="1"/>
  <c r="I31" i="1" s="1"/>
  <c r="I31" i="4" s="1"/>
  <c r="H45" i="1"/>
  <c r="H45" i="4" s="1"/>
  <c r="D45" i="4"/>
  <c r="G45" i="1"/>
  <c r="G45" i="4" s="1"/>
  <c r="C45" i="4"/>
  <c r="F15" i="1"/>
  <c r="F15" i="4" s="1"/>
  <c r="F11" i="1"/>
  <c r="F11" i="4" s="1"/>
  <c r="E23" i="1" a="1"/>
  <c r="E23" i="1" s="1"/>
  <c r="I23" i="1" s="1"/>
  <c r="I23" i="4" s="1"/>
  <c r="F45" i="1"/>
  <c r="F45" i="4" s="1"/>
  <c r="E45" i="1" a="1"/>
  <c r="E45" i="1" s="1"/>
  <c r="E29" i="1" a="1"/>
  <c r="E29" i="1" s="1"/>
  <c r="I29" i="1" s="1"/>
  <c r="I29" i="4" s="1"/>
  <c r="E33" i="1" a="1"/>
  <c r="E33" i="1" s="1"/>
  <c r="F7" i="1"/>
  <c r="F7" i="4" s="1"/>
  <c r="E9" i="1" a="1"/>
  <c r="E9" i="1" s="1"/>
  <c r="I9" i="1" s="1"/>
  <c r="I9" i="4" s="1"/>
  <c r="E17" i="1" a="1"/>
  <c r="E17" i="1" s="1"/>
  <c r="I17" i="1" s="1"/>
  <c r="I17" i="4" s="1"/>
  <c r="E25" i="1" a="1"/>
  <c r="E25" i="1" s="1"/>
  <c r="I25" i="1" s="1"/>
  <c r="I25" i="4" s="1"/>
  <c r="E37" i="1" a="1"/>
  <c r="E37" i="1" s="1"/>
  <c r="I37" i="1" s="1"/>
  <c r="I37" i="4" s="1"/>
  <c r="E41" i="1" a="1"/>
  <c r="E41" i="1" s="1"/>
  <c r="E8" i="1" a="1"/>
  <c r="E8" i="1" s="1"/>
  <c r="I8" i="1" s="1"/>
  <c r="I8" i="4" s="1"/>
  <c r="E12" i="1" a="1"/>
  <c r="E12" i="1" s="1"/>
  <c r="I12" i="1" s="1"/>
  <c r="I12" i="4" s="1"/>
  <c r="E16" i="1" a="1"/>
  <c r="E16" i="1" s="1"/>
  <c r="I16" i="1" s="1"/>
  <c r="I16" i="4" s="1"/>
  <c r="E20" i="1" a="1"/>
  <c r="E20" i="1" s="1"/>
  <c r="I20" i="1" s="1"/>
  <c r="I20" i="4" s="1"/>
  <c r="E24" i="1" a="1"/>
  <c r="E24" i="1" s="1"/>
  <c r="I24" i="1" s="1"/>
  <c r="I24" i="4" s="1"/>
  <c r="E28" i="1" a="1"/>
  <c r="E28" i="1" s="1"/>
  <c r="I28" i="1" s="1"/>
  <c r="I28" i="4" s="1"/>
  <c r="E32" i="1" a="1"/>
  <c r="E32" i="1" s="1"/>
  <c r="I32" i="1" s="1"/>
  <c r="I32" i="4" s="1"/>
  <c r="E34" i="1" a="1"/>
  <c r="E34" i="1" s="1"/>
  <c r="I34" i="1" s="1"/>
  <c r="I34" i="4" s="1"/>
  <c r="E38" i="1" a="1"/>
  <c r="E38" i="1" s="1"/>
  <c r="I38" i="1" s="1"/>
  <c r="I38" i="4" s="1"/>
  <c r="E42" i="1" a="1"/>
  <c r="E42" i="1" s="1"/>
  <c r="I42" i="1" s="1"/>
  <c r="I42" i="4" s="1"/>
  <c r="E5" i="1" a="1"/>
  <c r="E5" i="1" s="1"/>
  <c r="I5" i="1" s="1"/>
  <c r="I5" i="4" s="1"/>
  <c r="E13" i="1" a="1"/>
  <c r="E13" i="1" s="1"/>
  <c r="I13" i="1" s="1"/>
  <c r="I13" i="4" s="1"/>
  <c r="E21" i="1" a="1"/>
  <c r="E21" i="1" s="1"/>
  <c r="I21" i="1" s="1"/>
  <c r="I21" i="4" s="1"/>
  <c r="E35" i="1" a="1"/>
  <c r="E35" i="1" s="1"/>
  <c r="I35" i="1" s="1"/>
  <c r="I35" i="4" s="1"/>
  <c r="E39" i="1" a="1"/>
  <c r="E39" i="1" s="1"/>
  <c r="I39" i="1" s="1"/>
  <c r="I39" i="4" s="1"/>
  <c r="E43" i="1" a="1"/>
  <c r="E43" i="1" s="1"/>
  <c r="I43" i="1" s="1"/>
  <c r="I43" i="4" s="1"/>
  <c r="E6" i="1" a="1"/>
  <c r="E6" i="1" s="1"/>
  <c r="I6" i="1" s="1"/>
  <c r="I6" i="4" s="1"/>
  <c r="E10" i="1" a="1"/>
  <c r="E10" i="1" s="1"/>
  <c r="I10" i="1" s="1"/>
  <c r="I10" i="4" s="1"/>
  <c r="E14" i="1" a="1"/>
  <c r="E14" i="1" s="1"/>
  <c r="I14" i="1" s="1"/>
  <c r="I14" i="4" s="1"/>
  <c r="E18" i="1" a="1"/>
  <c r="E18" i="1" s="1"/>
  <c r="I18" i="1" s="1"/>
  <c r="I18" i="4" s="1"/>
  <c r="E22" i="1" a="1"/>
  <c r="E22" i="1" s="1"/>
  <c r="I22" i="1" s="1"/>
  <c r="I22" i="4" s="1"/>
  <c r="E26" i="1" a="1"/>
  <c r="E26" i="1" s="1"/>
  <c r="I26" i="1" s="1"/>
  <c r="I26" i="4" s="1"/>
  <c r="E30" i="1" a="1"/>
  <c r="E30" i="1" s="1"/>
  <c r="I30" i="1" s="1"/>
  <c r="I30" i="4" s="1"/>
  <c r="E36" i="1" a="1"/>
  <c r="E36" i="1" s="1"/>
  <c r="I36" i="1" s="1"/>
  <c r="I36" i="4" s="1"/>
  <c r="E40" i="1" a="1"/>
  <c r="E40" i="1" s="1"/>
  <c r="I40" i="1" s="1"/>
  <c r="I40" i="4" s="1"/>
  <c r="E44" i="1" a="1"/>
  <c r="E44" i="1" s="1"/>
  <c r="G24" i="1"/>
  <c r="G24" i="4" s="1"/>
  <c r="H31" i="1"/>
  <c r="H31" i="4" s="1"/>
  <c r="G32" i="1"/>
  <c r="G32" i="4" s="1"/>
  <c r="F29" i="1"/>
  <c r="F29" i="4" s="1"/>
  <c r="G8" i="1"/>
  <c r="G8" i="4" s="1"/>
  <c r="F37" i="1"/>
  <c r="F37" i="4" s="1"/>
  <c r="I27" i="1"/>
  <c r="I27" i="4" s="1"/>
  <c r="G16" i="1"/>
  <c r="G16" i="4" s="1"/>
  <c r="G14" i="1"/>
  <c r="G14" i="4" s="1"/>
  <c r="H35" i="1"/>
  <c r="H35" i="4" s="1"/>
  <c r="G40" i="1"/>
  <c r="G40" i="4" s="1"/>
  <c r="F22" i="1"/>
  <c r="F22" i="4" s="1"/>
  <c r="G30" i="1"/>
  <c r="G30" i="4" s="1"/>
  <c r="I41" i="1"/>
  <c r="I41" i="4" s="1"/>
  <c r="G39" i="1"/>
  <c r="G39" i="4" s="1"/>
  <c r="I33" i="1"/>
  <c r="I33" i="4" s="1"/>
  <c r="C3" i="4"/>
  <c r="I47" i="1" l="1"/>
  <c r="I47" i="4" s="1"/>
  <c r="E47" i="4"/>
  <c r="I46" i="1"/>
  <c r="I46" i="4" s="1"/>
  <c r="I44" i="1"/>
  <c r="I44" i="4" s="1"/>
  <c r="E44" i="4"/>
  <c r="I45" i="1"/>
  <c r="I45" i="4" s="1"/>
  <c r="E45" i="4"/>
  <c r="G3" i="4"/>
  <c r="D43" i="4" l="1"/>
  <c r="B43" i="4"/>
  <c r="C43" i="4"/>
  <c r="B42" i="4"/>
  <c r="B8" i="4"/>
  <c r="D30" i="4"/>
  <c r="D6" i="4"/>
  <c r="C5" i="4"/>
  <c r="B18" i="4"/>
  <c r="D37" i="4"/>
  <c r="B31" i="4"/>
  <c r="B19" i="4"/>
  <c r="C24" i="4" l="1"/>
  <c r="E43" i="4"/>
  <c r="C42" i="4"/>
  <c r="D42" i="4"/>
  <c r="E19" i="4"/>
  <c r="B7" i="4"/>
  <c r="E7" i="4"/>
  <c r="C36" i="4"/>
  <c r="B13" i="4"/>
  <c r="D39" i="4"/>
  <c r="D5" i="4"/>
  <c r="D13" i="4"/>
  <c r="C18" i="4"/>
  <c r="B34" i="4"/>
  <c r="E38" i="4"/>
  <c r="C31" i="4"/>
  <c r="D17" i="4"/>
  <c r="C30" i="4"/>
  <c r="E27" i="4"/>
  <c r="D25" i="4"/>
  <c r="C34" i="4"/>
  <c r="C25" i="4"/>
  <c r="D11" i="4"/>
  <c r="E24" i="4"/>
  <c r="C40" i="4"/>
  <c r="D22" i="4"/>
  <c r="D33" i="4"/>
  <c r="E22" i="4"/>
  <c r="C6" i="4"/>
  <c r="E15" i="4"/>
  <c r="B36" i="4"/>
  <c r="B35" i="4"/>
  <c r="C15" i="4"/>
  <c r="B12" i="4"/>
  <c r="E23" i="4"/>
  <c r="C19" i="4"/>
  <c r="C22" i="4"/>
  <c r="D19" i="4"/>
  <c r="B30" i="4"/>
  <c r="E17" i="4"/>
  <c r="B39" i="4"/>
  <c r="D23" i="4"/>
  <c r="C9" i="4"/>
  <c r="B38" i="4"/>
  <c r="C39" i="4"/>
  <c r="B10" i="4"/>
  <c r="C7" i="4"/>
  <c r="D14" i="4"/>
  <c r="D9" i="4"/>
  <c r="D21" i="4"/>
  <c r="B15" i="4"/>
  <c r="B28" i="4"/>
  <c r="B27" i="4"/>
  <c r="D27" i="4"/>
  <c r="C37" i="4"/>
  <c r="B23" i="4"/>
  <c r="C11" i="4"/>
  <c r="D35" i="4"/>
  <c r="C28" i="4"/>
  <c r="B25" i="4"/>
  <c r="C27" i="4"/>
  <c r="B40" i="4"/>
  <c r="B26" i="4"/>
  <c r="C14" i="4"/>
  <c r="D38" i="4"/>
  <c r="B33" i="4"/>
  <c r="D28" i="4"/>
  <c r="D31" i="4"/>
  <c r="B16" i="4"/>
  <c r="C21" i="4"/>
  <c r="B5" i="4"/>
  <c r="B29" i="4"/>
  <c r="C17" i="4"/>
  <c r="D41" i="4"/>
  <c r="D36" i="4"/>
  <c r="C33" i="4"/>
  <c r="D18" i="4"/>
  <c r="E6" i="4"/>
  <c r="B24" i="4"/>
  <c r="D7" i="4"/>
  <c r="C32" i="4"/>
  <c r="C20" i="4"/>
  <c r="D8" i="4"/>
  <c r="D40" i="4"/>
  <c r="B37" i="4"/>
  <c r="D26" i="4"/>
  <c r="B11" i="4"/>
  <c r="C35" i="4"/>
  <c r="C23" i="4"/>
  <c r="C12" i="4"/>
  <c r="B9" i="4"/>
  <c r="B41" i="4"/>
  <c r="B6" i="4"/>
  <c r="E36" i="4"/>
  <c r="E30" i="4"/>
  <c r="B14" i="4"/>
  <c r="C38" i="4"/>
  <c r="C26" i="4"/>
  <c r="C16" i="4"/>
  <c r="D12" i="4"/>
  <c r="C10" i="4"/>
  <c r="C29" i="4"/>
  <c r="D10" i="4"/>
  <c r="B32" i="4"/>
  <c r="B17" i="4"/>
  <c r="C41" i="4"/>
  <c r="D29" i="4"/>
  <c r="D20" i="4"/>
  <c r="D16" i="4"/>
  <c r="D15" i="4"/>
  <c r="C13" i="4"/>
  <c r="D34" i="4"/>
  <c r="B20" i="4"/>
  <c r="C8" i="4"/>
  <c r="D32" i="4"/>
  <c r="D24" i="4"/>
  <c r="B21" i="4"/>
  <c r="B22" i="4"/>
  <c r="E31" i="4" l="1"/>
  <c r="E25" i="4"/>
  <c r="E42" i="4"/>
  <c r="E33" i="4"/>
  <c r="E39" i="4"/>
  <c r="E28" i="4"/>
  <c r="E12" i="4"/>
  <c r="E8" i="4"/>
  <c r="E35" i="4"/>
  <c r="E41" i="4"/>
  <c r="E9" i="4"/>
  <c r="E20" i="4"/>
  <c r="E5" i="4"/>
  <c r="E13" i="4"/>
  <c r="E32" i="4"/>
  <c r="E34" i="4"/>
  <c r="E26" i="4"/>
  <c r="E40" i="4"/>
  <c r="E11" i="4"/>
  <c r="E18" i="4"/>
  <c r="E37" i="4"/>
  <c r="E29" i="4"/>
  <c r="E10" i="4"/>
  <c r="E21" i="4"/>
  <c r="E14" i="4"/>
  <c r="E1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<sst xmlns="http://schemas.openxmlformats.org/spreadsheetml/2006/main" count="1165" uniqueCount="136">
  <si>
    <t>Total dwelling fires</t>
  </si>
  <si>
    <t>Great Britain</t>
  </si>
  <si>
    <t>1981/82</t>
  </si>
  <si>
    <t>1982/83</t>
  </si>
  <si>
    <t>Accidental dwelling fires</t>
  </si>
  <si>
    <t>1983/84</t>
  </si>
  <si>
    <t>Deliberate dwelling fires</t>
  </si>
  <si>
    <t>1984/85</t>
  </si>
  <si>
    <t>1985/86</t>
  </si>
  <si>
    <t>1986/87</t>
  </si>
  <si>
    <t>1987/88</t>
  </si>
  <si>
    <t>1988/89</t>
  </si>
  <si>
    <t>1989/90</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</si>
  <si>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</si>
  <si>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</si>
  <si>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</si>
  <si>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</si>
  <si>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</si>
  <si>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</si>
  <si>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</si>
  <si>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</si>
  <si>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</si>
  <si>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</si>
  <si>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</si>
  <si>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</si>
  <si>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</si>
  <si>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</si>
  <si>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</si>
  <si>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</si>
  <si>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</si>
  <si>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</si>
  <si>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</si>
  <si>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</si>
  <si>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</si>
  <si>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</si>
  <si>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</si>
  <si>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</si>
  <si>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FINANCIAL_YEAR</t>
  </si>
  <si>
    <t>England</t>
  </si>
  <si>
    <t>1990/91</t>
  </si>
  <si>
    <t>1991/92</t>
  </si>
  <si>
    <t>1992/93</t>
  </si>
  <si>
    <t>1993/94</t>
  </si>
  <si>
    <t>Scotland</t>
  </si>
  <si>
    <t>Wales</t>
  </si>
  <si>
    <t>Year</t>
  </si>
  <si>
    <t>Please select total, accidental or deliberate dwelling fires from drop down list in the orange box below:</t>
  </si>
  <si>
    <t>2 Using Office for National Statistics mid year population estimates that fall in the relevant financial year.</t>
  </si>
  <si>
    <t>Note on 2009/10:</t>
  </si>
  <si>
    <t>General note:</t>
  </si>
  <si>
    <t>The full set of fire statistics releases, tables and guidance can be found on our landing page, here-</t>
  </si>
  <si>
    <t>https://www.gov.uk/government/collections/fire-statistics</t>
  </si>
  <si>
    <t>Contact: FireStatistics@homeoffice.gov.uk</t>
  </si>
  <si>
    <t>Footnotes</t>
  </si>
  <si>
    <t>Note on 1990 to 1993:</t>
  </si>
  <si>
    <t>Contact: stats.inclusion@gov.wales</t>
  </si>
  <si>
    <t>Contact: National.Statistics@firescotland.gov.uk</t>
  </si>
  <si>
    <t>Scotland figures are for calendar years (1990, 1991, 1992, 1993) rather than financial years.</t>
  </si>
  <si>
    <t>2018/19</t>
  </si>
  <si>
    <t>2019/20</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</si>
  <si>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</si>
  <si>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</si>
  <si>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</si>
  <si>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</si>
  <si>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</si>
  <si>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</si>
  <si>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</si>
  <si>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</si>
  <si>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</si>
  <si>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population</t>
  </si>
  <si>
    <t>Population figures by country</t>
  </si>
  <si>
    <t>Dwelling fires attended by fire and rescue services by motive, population and nation</t>
  </si>
  <si>
    <t xml:space="preserve">Raw data for dwelling fires for the main data tables </t>
  </si>
  <si>
    <t>end of table</t>
  </si>
  <si>
    <t>as either Accidental or Not Known. For more detailed technical definitions of motives, see the Fire Statistics Definitions document here:</t>
  </si>
  <si>
    <t>1 The motive for the fire can be recorded as one of: Accidental, Deliberate or Not Known. For the purpose of these tables accidental is defined as when the motive was recorded</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</si>
  <si>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</si>
  <si>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</si>
  <si>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</si>
  <si>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</si>
  <si>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Detail</t>
  </si>
  <si>
    <t xml:space="preserve">Shows the number of dwelling fires attended by fire and rescue services by nation and population. </t>
  </si>
  <si>
    <t>Provides the raw data on dwelling fires.</t>
  </si>
  <si>
    <t>Provides raw data on population by nation.</t>
  </si>
  <si>
    <t>.. denotes data not available.</t>
  </si>
  <si>
    <t>We’re always looking to improve the accessibility of our documents.</t>
  </si>
  <si>
    <t>If you find any problems, or have any feedback, relating to accessibility</t>
  </si>
  <si>
    <t xml:space="preserve"> please email us at firestatistics@homeoffice.gov.uk</t>
  </si>
  <si>
    <t>https://www.gov.uk/government/publications/fire-statistics-guidance</t>
  </si>
  <si>
    <t>2020/21</t>
  </si>
  <si>
    <t>Table 0201</t>
  </si>
  <si>
    <r>
      <t xml:space="preserve">Press enquiries: </t>
    </r>
    <r>
      <rPr>
        <b/>
        <sz val="12"/>
        <color rgb="FF000000"/>
        <rFont val="Arial"/>
        <family val="2"/>
      </rPr>
      <t>0300 123 3535</t>
    </r>
  </si>
  <si>
    <t>Population</t>
  </si>
  <si>
    <t>COUNTRY</t>
  </si>
  <si>
    <t>TOTAL_POPULATION</t>
  </si>
  <si>
    <t>DWELLING_FIRE_TYPE</t>
  </si>
  <si>
    <t>FIRE0201</t>
  </si>
  <si>
    <t>TOTAL_DWELLING_FIRES</t>
  </si>
  <si>
    <t>Data - dwelling fires</t>
  </si>
  <si>
    <t>Responsible Statistician: Helene Clark</t>
  </si>
  <si>
    <t>2021/22</t>
  </si>
  <si>
    <t>2022/23</t>
  </si>
  <si>
    <t>The statistics in this table for England and Wales are Accredited Official Statistics. The Scottish Fire and Rescue Service is working towards achieving UK Statistics Authority accreditation.</t>
  </si>
  <si>
    <t>Accredited Official Statistics?</t>
  </si>
  <si>
    <t>2023/24</t>
  </si>
  <si>
    <t>Published: 25 July 2024</t>
  </si>
  <si>
    <t>Crown copyright © 2024</t>
  </si>
  <si>
    <t>Publication Date: 25 July 2024</t>
  </si>
  <si>
    <t>1981/82 to 2023/24</t>
  </si>
  <si>
    <t>2005/06 to 2023/24</t>
  </si>
  <si>
    <t>Next update: 24 October 2024</t>
  </si>
  <si>
    <t>4 Figures for Scotland are from the latest statistical release, published by the Scottish Fire and Rescue Service on 31 October 2023. This included data received by 25 September 2023.</t>
  </si>
  <si>
    <t>5 Figures for Wales are from the latest statistical release, published by the Welsh Government on 26 October 2023. This included data received by 22 August 2023.</t>
  </si>
  <si>
    <t>1971/72</t>
  </si>
  <si>
    <t>1972/73</t>
  </si>
  <si>
    <t>1973/74</t>
  </si>
  <si>
    <t>1974/75</t>
  </si>
  <si>
    <t>1975/76</t>
  </si>
  <si>
    <t>1976/77</t>
  </si>
  <si>
    <t>1977/78</t>
  </si>
  <si>
    <t>1978/79</t>
  </si>
  <si>
    <t>1979/80</t>
  </si>
  <si>
    <t>1980/81</t>
  </si>
  <si>
    <t>Accidental Dwelling fires</t>
  </si>
  <si>
    <t>Deliberate Dwelling fires</t>
  </si>
  <si>
    <t>Accidental Dwelling Fires</t>
  </si>
  <si>
    <t>Deliberate Dwelling Fires</t>
  </si>
  <si>
    <t>Total Dwelling Fires</t>
  </si>
  <si>
    <t>CALENDAR_YEAR</t>
  </si>
  <si>
    <r>
      <t>England</t>
    </r>
    <r>
      <rPr>
        <b/>
        <vertAlign val="superscript"/>
        <sz val="12"/>
        <rFont val="Arial"/>
        <family val="2"/>
      </rPr>
      <t>3</t>
    </r>
  </si>
  <si>
    <r>
      <t>Scotland</t>
    </r>
    <r>
      <rPr>
        <b/>
        <vertAlign val="superscript"/>
        <sz val="12"/>
        <rFont val="Arial"/>
        <family val="2"/>
      </rPr>
      <t>4</t>
    </r>
  </si>
  <si>
    <r>
      <t>Wales</t>
    </r>
    <r>
      <rPr>
        <b/>
        <vertAlign val="superscript"/>
        <sz val="12"/>
        <rFont val="Arial"/>
        <family val="2"/>
      </rPr>
      <t>5</t>
    </r>
  </si>
  <si>
    <r>
      <t>FIRE STATISTICS TABLE 0201: Dwelling fires attended by fire and rescue services by motive</t>
    </r>
    <r>
      <rPr>
        <b/>
        <vertAlign val="superscript"/>
        <sz val="12"/>
        <rFont val="Arial Black"/>
        <family val="2"/>
      </rPr>
      <t>1</t>
    </r>
    <r>
      <rPr>
        <b/>
        <sz val="12"/>
        <rFont val="Arial Black"/>
        <family val="2"/>
      </rPr>
      <t>, population</t>
    </r>
    <r>
      <rPr>
        <b/>
        <vertAlign val="superscript"/>
        <sz val="12"/>
        <rFont val="Arial Black"/>
        <family val="2"/>
      </rPr>
      <t>2</t>
    </r>
    <r>
      <rPr>
        <b/>
        <sz val="12"/>
        <rFont val="Arial Black"/>
        <family val="2"/>
      </rPr>
      <t xml:space="preserve"> and nation</t>
    </r>
  </si>
  <si>
    <t>3 Figures for England are from the latest statistical release, published by the Home Office on 25 July 2024. The data in this table are consistent with records that reached the IRS by 15 May 2024.</t>
  </si>
  <si>
    <t>England, year ending March 2024: data tables</t>
  </si>
  <si>
    <t>Source: Home Office Incident Recording System and Office for National Statisctics mid year population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</si>
</sst>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sz val="12"/>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11"/>
      <color rgb="FF000000"/>
      <name val="Arial"/>
      <family val="2"/>
    </font>
    <font>
      <b/>
      <sz val="11"/>
      <name val="Arial Black"/>
      <family val="2"/>
    </font>
    <font>
      <u/>
      <sz val="10"/>
      <color indexed="12"/>
      <name val="Arial"/>
      <family val="2"/>
    </font>
    <font>
      <u/>
      <sz val="12"/>
      <color rgb="FF0563C1"/>
      <name val="Arial"/>
      <family val="2"/>
    </font>
    <font>
      <sz val="8"/>
      <name val="Calibri"/>
      <family val="2"/>
      <scheme val="minor"/>
    </font>
    <font>
      <sz val="14"/>
      <name val="Arial"/>
      <family val="2"/>
    </font>
    <font>
      <sz val="12"/>
      <name val="Arial"/>
      <family val="2"/>
    </font>
    <font>
      <b/>
      <sz val="12"/>
      <color rgb="FF000000"/>
      <name val="Arial"/>
      <family val="2"/>
    </font>
    <font>
      <sz val="11"/>
      <color theme="0" tint="-0.249977111117893"/>
      <name val="Calibri"/>
      <family val="2"/>
      <scheme val="minor"/>
    </font>
    <font>
      <b/>
      <sz val="11"/>
      <color theme="0" tint="-0.249977111117893"/>
      <name val="Calibri"/>
      <family val="2"/>
      <scheme val="minor"/>
    </font>
    <font>
      <b/>
      <sz val="12"/>
      <name val="Arial"/>
      <family val="2"/>
    </font>
    <font>
      <sz val="12"/>
      <color rgb="FF000000"/>
      <name val="Calibri"/>
      <family val="2"/>
    </font>
    <font>
      <b/>
      <sz val="12"/>
      <color theme="1"/>
      <name val="Arial"/>
      <family val="2"/>
    </font>
    <font>
      <sz val="12"/>
      <color theme="1"/>
      <name val="Arial"/>
      <family val="2"/>
    </font>
    <font>
      <sz val="12"/>
      <color rgb="FFFF0000"/>
      <name val="Arial"/>
      <family val="2"/>
    </font>
    <font>
      <sz val="12"/>
      <color theme="0"/>
      <name val="Arial"/>
      <family val="2"/>
    </font>
    <font>
      <b/>
      <vertAlign val="superscript"/>
      <sz val="12"/>
      <name val="Arial"/>
      <family val="2"/>
    </font>
    <font>
      <b/>
      <sz val="12"/>
      <name val="Arial Black"/>
      <family val="2"/>
    </font>
    <font>
      <b/>
      <vertAlign val="superscript"/>
      <sz val="12"/>
      <name val="Arial Black"/>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
      <patternFill patternType="solid">
        <fgColor rgb="FF00B0F0"/>
        <bgColor indexed="64"/>
      </patternFill>
    </fill>
  </fills>
  <borders count="2">
    <border>
      <left/>
      <right/>
      <top/>
      <bottom/>
      <diagonal/>
    </border>
    <border>
      <left/>
      <right/>
      <top/>
      <bottom style="medium">
        <color rgb="FFFF0000"/>
      </bottom>
      <diagonal/>
    </border>
  </borders>
  <cellStyleXfs count="20">
    <xf numFmtId="0" fontId="0" fillId="0" borderId="0"/>
    <xf numFmtId="0" fontId="2" fillId="0" borderId="0" applyNumberFormat="0" applyFill="0" applyBorder="0" applyAlignment="0" applyProtection="0"/>
    <xf numFmtId="9" fontId="1" fillId="0" borderId="0" applyFont="0" applyFill="0" applyBorder="0" applyAlignment="0" applyProtection="0"/>
    <xf numFmtId="0" fontId="3" fillId="0" borderId="0"/>
    <xf numFmtId="164" fontId="1" fillId="0" borderId="0" applyFont="0" applyFill="0" applyBorder="0" applyAlignment="0" applyProtection="0"/>
    <xf numFmtId="43" fontId="3" fillId="0" borderId="0" applyFont="0" applyFill="0" applyBorder="0" applyAlignment="0" applyProtection="0"/>
    <xf numFmtId="0" fontId="5" fillId="0" borderId="0" applyNumberFormat="0" applyBorder="0" applyProtection="0"/>
    <xf numFmtId="9" fontId="3" fillId="0" borderId="0" applyFont="0" applyFill="0" applyBorder="0" applyAlignment="0" applyProtection="0"/>
    <xf numFmtId="0" fontId="6" fillId="0" borderId="0" applyNumberFormat="0" applyBorder="0" applyProtection="0"/>
    <xf numFmtId="0" fontId="4" fillId="0" borderId="0" applyNumberFormat="0" applyBorder="0" applyProtection="0"/>
    <xf numFmtId="0" fontId="5" fillId="0" borderId="0" applyNumberFormat="0" applyFont="0" applyBorder="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applyNumberFormat="0" applyBorder="0" applyProtection="0"/>
    <xf numFmtId="0" fontId="5" fillId="0" borderId="0"/>
    <xf numFmtId="0" fontId="5" fillId="0" borderId="0" applyNumberFormat="0" applyFont="0" applyBorder="0" applyProtection="0"/>
    <xf numFmtId="0" fontId="4" fillId="0" borderId="0" applyNumberFormat="0" applyBorder="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43" fontId="3" fillId="0" borderId="0" applyFont="0" applyFill="0" applyBorder="0" applyAlignment="0" applyProtection="0"/>
  </cellStyleXfs>
  <cellXfs count="105">
    <xf numFmtId="0" fontId="0" fillId="0" borderId="0" xfId="0"/>
    <xf numFmtId="0" fontId="0" fillId="2" borderId="0" xfId="0" applyFill="1"/>
    <xf numFmtId="0" fontId="1" fillId="2" borderId="0" xfId="0" applyFont="1" applyFill="1"/>
    <xf numFmtId="0" fontId="0" fillId="2" borderId="0" xfId="0" applyFill="1" applyAlignment="1">
      <alignment vertical="top" wrapText="1"/>
    </xf>
    <xf numFmtId="0" fontId="5" fillId="5" borderId="0" xfId="14" applyFill="1"/>
    <xf numFmtId="0" fontId="14" fillId="5" borderId="0" xfId="14" applyFont="1" applyFill="1" applyAlignment="1">
      <alignment horizontal="left"/>
    </xf>
    <xf numFmtId="0" fontId="14" fillId="5" borderId="0" xfId="14" applyFont="1" applyFill="1"/>
    <xf numFmtId="0" fontId="14" fillId="5" borderId="0" xfId="14" applyFont="1" applyFill="1" applyAlignment="1">
      <alignment wrapText="1"/>
    </xf>
    <xf numFmtId="0" fontId="15" fillId="4" borderId="0" xfId="0" applyFont="1" applyFill="1" applyAlignment="1">
      <alignment vertical="center"/>
    </xf>
    <xf numFmtId="0" fontId="17" fillId="5" borderId="0" xfId="17" applyFont="1" applyFill="1" applyAlignment="1" applyProtection="1"/>
    <xf numFmtId="0" fontId="4" fillId="5" borderId="0" xfId="8" applyFont="1" applyFill="1"/>
    <xf numFmtId="0" fontId="7" fillId="5" borderId="0" xfId="8" applyFont="1" applyFill="1"/>
    <xf numFmtId="0" fontId="9" fillId="0" borderId="0" xfId="9" applyFont="1" applyAlignment="1">
      <alignment vertical="center"/>
    </xf>
    <xf numFmtId="0" fontId="10" fillId="0" borderId="0" xfId="8" applyFont="1"/>
    <xf numFmtId="0" fontId="20" fillId="5" borderId="0" xfId="8" applyFont="1" applyFill="1"/>
    <xf numFmtId="0" fontId="11" fillId="6" borderId="0" xfId="1" applyFont="1" applyFill="1" applyAlignment="1"/>
    <xf numFmtId="0" fontId="6" fillId="6" borderId="0" xfId="10" applyFont="1" applyFill="1"/>
    <xf numFmtId="0" fontId="13" fillId="6" borderId="0" xfId="12" applyFill="1" applyAlignment="1"/>
    <xf numFmtId="0" fontId="0" fillId="0" borderId="0" xfId="0" applyAlignment="1">
      <alignment horizontal="right"/>
    </xf>
    <xf numFmtId="0" fontId="22" fillId="0" borderId="0" xfId="0" applyFont="1"/>
    <xf numFmtId="0" fontId="0" fillId="3" borderId="0" xfId="0" applyFill="1"/>
    <xf numFmtId="0" fontId="22" fillId="0" borderId="0" xfId="0" applyFont="1" applyAlignment="1">
      <alignment horizontal="right" vertical="center" wrapText="1"/>
    </xf>
    <xf numFmtId="0" fontId="23" fillId="0" borderId="0" xfId="0" applyFont="1" applyAlignment="1">
      <alignment horizontal="right" vertical="center" wrapText="1"/>
    </xf>
    <xf numFmtId="3" fontId="1" fillId="0" borderId="0" xfId="0" applyNumberFormat="1" applyFont="1" applyAlignment="1">
      <alignment horizontal="right"/>
    </xf>
    <xf numFmtId="3" fontId="22" fillId="0" borderId="0" xfId="0" applyNumberFormat="1" applyFont="1" applyAlignment="1">
      <alignment horizontal="right"/>
    </xf>
    <xf numFmtId="0" fontId="0" fillId="0" borderId="0" xfId="0" applyFill="1"/>
    <xf numFmtId="0" fontId="0" fillId="0" borderId="0" xfId="0" applyFill="1" applyAlignment="1">
      <alignment horizontal="right"/>
    </xf>
    <xf numFmtId="0" fontId="8" fillId="6" borderId="0" xfId="16" applyFont="1" applyFill="1" applyAlignment="1">
      <alignment vertical="center"/>
    </xf>
    <xf numFmtId="0" fontId="4" fillId="6" borderId="0" xfId="8" applyFont="1" applyFill="1"/>
    <xf numFmtId="0" fontId="19" fillId="6" borderId="0" xfId="8" applyFont="1" applyFill="1"/>
    <xf numFmtId="0" fontId="6" fillId="6" borderId="0" xfId="8" applyFill="1"/>
    <xf numFmtId="0" fontId="13" fillId="6" borderId="0" xfId="11" applyFont="1" applyFill="1" applyAlignment="1"/>
    <xf numFmtId="0" fontId="11" fillId="6" borderId="0" xfId="1" applyFont="1" applyFill="1"/>
    <xf numFmtId="3" fontId="0" fillId="0" borderId="0" xfId="0" applyNumberFormat="1" applyFont="1" applyAlignment="1">
      <alignment horizontal="right"/>
    </xf>
    <xf numFmtId="0" fontId="24" fillId="5" borderId="0" xfId="13" applyFont="1" applyFill="1" applyAlignment="1"/>
    <xf numFmtId="0" fontId="20" fillId="5" borderId="0" xfId="13" applyFont="1" applyFill="1" applyAlignment="1"/>
    <xf numFmtId="0" fontId="6" fillId="5" borderId="0" xfId="13" applyFont="1" applyFill="1" applyAlignment="1">
      <alignment horizontal="left"/>
    </xf>
    <xf numFmtId="0" fontId="6" fillId="5" borderId="0" xfId="13" applyFont="1" applyFill="1" applyAlignment="1"/>
    <xf numFmtId="0" fontId="21" fillId="6" borderId="0" xfId="9" applyFont="1" applyFill="1"/>
    <xf numFmtId="0" fontId="20" fillId="6" borderId="0" xfId="13" applyFont="1" applyFill="1" applyAlignment="1"/>
    <xf numFmtId="0" fontId="6" fillId="6" borderId="0" xfId="13" applyFont="1" applyFill="1" applyAlignment="1">
      <alignment horizontal="left"/>
    </xf>
    <xf numFmtId="0" fontId="6" fillId="6" borderId="0" xfId="13" applyFont="1" applyFill="1" applyAlignment="1"/>
    <xf numFmtId="0" fontId="20" fillId="6" borderId="0" xfId="9" applyFont="1" applyFill="1" applyAlignment="1"/>
    <xf numFmtId="0" fontId="6" fillId="6" borderId="0" xfId="9" applyFont="1" applyFill="1" applyAlignment="1">
      <alignment horizontal="left"/>
    </xf>
    <xf numFmtId="0" fontId="6" fillId="6" borderId="0" xfId="9" applyFont="1" applyFill="1" applyAlignment="1"/>
    <xf numFmtId="0" fontId="6" fillId="5" borderId="0" xfId="9" applyFont="1" applyFill="1" applyAlignment="1"/>
    <xf numFmtId="0" fontId="24" fillId="6" borderId="0" xfId="13" applyFont="1" applyFill="1" applyAlignment="1">
      <alignment wrapText="1"/>
    </xf>
    <xf numFmtId="0" fontId="24" fillId="6" borderId="0" xfId="13" applyFont="1" applyFill="1" applyAlignment="1">
      <alignment horizontal="left" wrapText="1"/>
    </xf>
    <xf numFmtId="0" fontId="25" fillId="6" borderId="0" xfId="14" applyFont="1" applyFill="1"/>
    <xf numFmtId="0" fontId="25" fillId="5" borderId="0" xfId="14" applyFont="1" applyFill="1"/>
    <xf numFmtId="0" fontId="11" fillId="6" borderId="0" xfId="1" applyFont="1" applyFill="1" applyAlignment="1">
      <alignment horizontal="left" vertical="center"/>
    </xf>
    <xf numFmtId="0" fontId="20" fillId="6" borderId="0" xfId="15" applyFont="1" applyFill="1" applyAlignment="1">
      <alignment horizontal="left" vertical="center" wrapText="1"/>
    </xf>
    <xf numFmtId="1" fontId="20" fillId="6" borderId="0" xfId="15" applyNumberFormat="1" applyFont="1" applyFill="1" applyAlignment="1">
      <alignment horizontal="left" vertical="center"/>
    </xf>
    <xf numFmtId="0" fontId="6" fillId="6" borderId="0" xfId="14" applyFont="1" applyFill="1"/>
    <xf numFmtId="0" fontId="6" fillId="5" borderId="0" xfId="14" applyFont="1" applyFill="1"/>
    <xf numFmtId="0" fontId="20" fillId="6" borderId="0" xfId="14" applyFont="1" applyFill="1"/>
    <xf numFmtId="0" fontId="26" fillId="0" borderId="0" xfId="0" applyFont="1"/>
    <xf numFmtId="0" fontId="27" fillId="0" borderId="0" xfId="0" applyNumberFormat="1" applyFont="1" applyAlignment="1">
      <alignment horizontal="right"/>
    </xf>
    <xf numFmtId="0" fontId="26" fillId="0" borderId="0" xfId="0" applyFont="1" applyAlignment="1">
      <alignment horizontal="right"/>
    </xf>
    <xf numFmtId="0" fontId="27" fillId="0" borderId="0" xfId="0" applyFont="1" applyAlignment="1">
      <alignment horizontal="right"/>
    </xf>
    <xf numFmtId="0" fontId="20" fillId="0" borderId="0" xfId="0" applyFont="1" applyAlignment="1">
      <alignment horizontal="right" vertical="center" wrapText="1"/>
    </xf>
    <xf numFmtId="0" fontId="20" fillId="0" borderId="0" xfId="0" applyFont="1" applyAlignment="1">
      <alignment horizontal="right"/>
    </xf>
    <xf numFmtId="0" fontId="20" fillId="0" borderId="0" xfId="0" applyFont="1" applyAlignment="1">
      <alignment horizontal="right" vertical="top"/>
    </xf>
    <xf numFmtId="0" fontId="27" fillId="7" borderId="0" xfId="0" applyFont="1" applyFill="1"/>
    <xf numFmtId="0" fontId="24" fillId="2" borderId="0" xfId="0" applyFont="1" applyFill="1" applyBorder="1" applyAlignment="1"/>
    <xf numFmtId="0" fontId="20" fillId="2" borderId="0" xfId="0" applyFont="1" applyFill="1"/>
    <xf numFmtId="0" fontId="20" fillId="2" borderId="0" xfId="0" applyFont="1" applyFill="1" applyBorder="1" applyAlignment="1"/>
    <xf numFmtId="0" fontId="27" fillId="2" borderId="0" xfId="0" applyFont="1" applyFill="1"/>
    <xf numFmtId="0" fontId="24" fillId="3" borderId="0" xfId="0" applyFont="1" applyFill="1" applyBorder="1" applyAlignment="1">
      <alignment vertical="center"/>
    </xf>
    <xf numFmtId="0" fontId="24" fillId="2" borderId="1" xfId="0" applyFont="1" applyFill="1" applyBorder="1" applyAlignment="1"/>
    <xf numFmtId="0" fontId="20" fillId="2" borderId="1" xfId="0" applyFont="1" applyFill="1" applyBorder="1"/>
    <xf numFmtId="0" fontId="24" fillId="2" borderId="1" xfId="0" applyFont="1" applyFill="1" applyBorder="1" applyAlignment="1">
      <alignment horizontal="right" vertical="center" wrapText="1"/>
    </xf>
    <xf numFmtId="0" fontId="20" fillId="2" borderId="0" xfId="0" applyFont="1" applyFill="1" applyBorder="1"/>
    <xf numFmtId="3" fontId="27" fillId="2" borderId="0" xfId="0" applyNumberFormat="1" applyFont="1" applyFill="1"/>
    <xf numFmtId="4" fontId="27" fillId="2" borderId="0" xfId="0" applyNumberFormat="1" applyFont="1" applyFill="1"/>
    <xf numFmtId="3" fontId="28" fillId="2" borderId="0" xfId="0" applyNumberFormat="1" applyFont="1" applyFill="1"/>
    <xf numFmtId="0" fontId="24" fillId="2" borderId="0" xfId="0" applyFont="1" applyFill="1"/>
    <xf numFmtId="10" fontId="20" fillId="2" borderId="0" xfId="2" applyNumberFormat="1" applyFont="1" applyFill="1"/>
    <xf numFmtId="9" fontId="20" fillId="2" borderId="0" xfId="2" applyFont="1" applyFill="1"/>
    <xf numFmtId="0" fontId="20" fillId="2" borderId="0" xfId="0" applyFont="1" applyFill="1" applyAlignment="1"/>
    <xf numFmtId="0" fontId="11" fillId="2" borderId="0" xfId="1" applyFont="1" applyFill="1" applyAlignment="1"/>
    <xf numFmtId="0" fontId="27" fillId="2" borderId="0" xfId="0" applyFont="1" applyFill="1" applyAlignment="1"/>
    <xf numFmtId="0" fontId="20" fillId="2" borderId="0" xfId="0" applyFont="1" applyFill="1" applyAlignment="1">
      <alignment vertical="top"/>
    </xf>
    <xf numFmtId="0" fontId="27" fillId="2" borderId="0" xfId="0" applyFont="1" applyFill="1" applyAlignment="1">
      <alignmen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lignment wrapText="1"/>
    </xf>
    <xf numFmtId="0" fontId="20" fillId="2" borderId="0" xfId="0" applyFont="1" applyFill="1" applyAlignment="1">
      <alignment horizontal="left"/>
    </xf>
    <xf numFmtId="0" fontId="27" fillId="2" borderId="0" xfId="0" applyFont="1" applyFill="1" applyAlignment="1">
      <alignment wrapText="1"/>
    </xf>
    <xf numFmtId="0" fontId="27" fillId="2" borderId="0" xfId="0" applyFont="1" applyFill="1" applyAlignment="1">
      <alignment horizontal="left" wrapText="1"/>
    </xf>
    <xf numFmtId="0" fontId="28" fillId="2" borderId="0" xfId="0" applyFont="1" applyFill="1" applyAlignment="1">
      <alignment wrapText="1"/>
    </xf>
    <xf numFmtId="0" fontId="27" fillId="2" borderId="0" xfId="0" applyFont="1" applyFill="1" applyAlignment="1">
      <alignment horizontal="right"/>
    </xf>
    <xf numFmtId="0" fontId="11" fillId="2" borderId="0" xfId="1" applyFont="1" applyFill="1" applyAlignment="1">
      <alignment horizontal="right"/>
    </xf>
    <xf numFmtId="0" fontId="29" fillId="2" borderId="0" xfId="0" applyFont="1" applyFill="1" applyBorder="1"/>
    <xf numFmtId="0" fontId="24" fillId="2" borderId="1" xfId="0" applyFont="1" applyFill="1" applyBorder="1"/>
    <xf numFmtId="165" fontId="28" fillId="2" borderId="0" xfId="0" applyNumberFormat="1" applyFont="1" applyFill="1"/>
    <xf numFmtId="0" fontId="31" fillId="4" borderId="0" xfId="0" applyFont="1" applyFill="1" applyAlignment="1">
      <alignment vertical="center"/>
    </xf>
    <xf numFmtId="0" fontId="27" fillId="0" borderId="0" xfId="0" applyFont="1" applyFill="1"/>
    <xf numFmtId="3" fontId="20" fillId="2" borderId="0" xfId="0" applyNumberFormat="1" applyFont="1" applyFill="1" applyAlignment="1">
      <alignment horizontal="right" wrapText="1"/>
    </xf>
    <xf numFmtId="3" fontId="24" fillId="2" borderId="0" xfId="0" applyNumberFormat="1" applyFont="1" applyFill="1" applyAlignment="1">
      <alignment horizontal="right" wrapText="1"/>
    </xf>
    <xf numFmtId="3" fontId="20" fillId="2" borderId="0" xfId="0" applyNumberFormat="1" applyFont="1" applyFill="1" applyBorder="1" applyAlignment="1">
      <alignment horizontal="right" wrapText="1"/>
    </xf>
    <xf numFmtId="3" fontId="24" fillId="2" borderId="0" xfId="0" applyNumberFormat="1" applyFont="1" applyFill="1" applyBorder="1" applyAlignment="1">
      <alignment horizontal="right" wrapText="1"/>
    </xf>
    <xf numFmtId="3" fontId="20" fillId="2" borderId="1" xfId="0" applyNumberFormat="1" applyFont="1" applyFill="1" applyBorder="1" applyAlignment="1">
      <alignment horizontal="right" wrapText="1"/>
    </xf>
    <xf numFmtId="3" fontId="24" fillId="2" borderId="1" xfId="0" applyNumberFormat="1" applyFont="1" applyFill="1" applyBorder="1" applyAlignment="1">
      <alignment horizontal="right" wrapText="1"/>
    </xf>
    <xf numFmtId="0" fontId="15" fillId="2" borderId="0" xfId="0" applyFont="1" applyFill="1" applyAlignment="1">
      <alignment vertical="center"/>
    </xf>
  </cellXfs>
  <cellStyles count="20">
    <cellStyle name="Comma 2" xfId="4" xr:uid="{00000000-0005-0000-0000-000001000000}"/>
    <cellStyle name="Comma 2 2" xfId="18" xr:uid="{4D70620C-149A-4C05-991E-60DF9A2CE576}"/>
    <cellStyle name="Comma 3" xfId="5" xr:uid="{00000000-0005-0000-0000-000002000000}"/>
    <cellStyle name="Comma 3 2" xfId="19" xr:uid="{831B28CD-7303-422E-8C64-99FB073B00A8}"/>
    <cellStyle name="Hyperlink" xfId="1" builtinId="8"/>
    <cellStyle name="Hyperlink 2 2" xfId="11" xr:uid="{57D78E79-1708-49B0-AF9B-B58F8E71DD5E}"/>
    <cellStyle name="Hyperlink 3" xfId="17" xr:uid="{EA8D559F-8398-47D8-BCFC-4C458B841B65}"/>
    <cellStyle name="Hyperlink 6" xfId="12" xr:uid="{0D27BB42-2C74-4F9A-B116-9F3F6CB1BE83}"/>
    <cellStyle name="Normal" xfId="0" builtinId="0"/>
    <cellStyle name="Normal 2" xfId="3" xr:uid="{00000000-0005-0000-0000-000005000000}"/>
    <cellStyle name="Normal 2 2 2" xfId="9" xr:uid="{E2C35B40-ED8F-4254-8553-29EFBA38B6C4}"/>
    <cellStyle name="Normal 2 2 2 2" xfId="16" xr:uid="{6AC631F9-DD50-4E15-A2A0-5BB1BC7BED82}"/>
    <cellStyle name="Normal 2 3" xfId="13" xr:uid="{9A280B7F-C778-4781-947E-695C2CAD72B3}"/>
    <cellStyle name="Normal 2 4" xfId="15" xr:uid="{104AF83F-CF51-4061-8AB4-9B223D6D2E10}"/>
    <cellStyle name="Normal 4" xfId="6" xr:uid="{00000000-0005-0000-0000-000006000000}"/>
    <cellStyle name="Normal 5 2" xfId="14" xr:uid="{1CE8F879-CA3B-4CC2-8AA6-A5BCD8E280B5}"/>
    <cellStyle name="Normal 6 2" xfId="8" xr:uid="{4314C8AC-CC20-458A-8C50-80AB0B06C5B7}"/>
    <cellStyle name="Normal 7 2" xfId="10" xr:uid="{EB98F3F4-8FC6-4615-8322-B04CAF75149F}"/>
    <cellStyle name="Percent" xfId="2"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3049C88C-5382-487D-ABBF-51324A6ECBA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3873503</xdr:colOff>
      <xdr:row>0</xdr:row>
      <xdr:rowOff>30475</xdr:rowOff>
    </xdr:from>
    <xdr:ext cx="996311" cy="969648"/>
    <xdr:pic>
      <xdr:nvPicPr>
        <xdr:cNvPr id="3" name="Picture 5" descr="Accredited Official Statistics logo&#10;">
          <a:extLst>
            <a:ext uri="{FF2B5EF4-FFF2-40B4-BE49-F238E27FC236}">
              <a16:creationId xmlns:a16="http://schemas.microsoft.com/office/drawing/2014/main" id="{CD001D3D-CADD-45FB-BED4-1C8F758EA38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73503" y="304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1287961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63C03B6-EE9B-4BB1-A124-62D88D20F53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679486" y="0"/>
          <a:ext cx="917390" cy="906051"/>
        </a:xfrm>
        <a:prstGeom prst="rect">
          <a:avLst/>
        </a:prstGeom>
        <a:noFill/>
        <a:ln cap="flat">
          <a:noFill/>
        </a:ln>
      </xdr:spPr>
    </xdr:pic>
    <xdr:clientData/>
  </xdr:oneCellAnchor>
  <xdr:oneCellAnchor>
    <xdr:from>
      <xdr:col>3</xdr:col>
      <xdr:colOff>40273</xdr:colOff>
      <xdr:row>0</xdr:row>
      <xdr:rowOff>133346</xdr:rowOff>
    </xdr:from>
    <xdr:ext cx="1113062" cy="572222"/>
    <xdr:pic>
      <xdr:nvPicPr>
        <xdr:cNvPr id="3" name="Picture 4" descr="Home Office logo">
          <a:extLst>
            <a:ext uri="{FF2B5EF4-FFF2-40B4-BE49-F238E27FC236}">
              <a16:creationId xmlns:a16="http://schemas.microsoft.com/office/drawing/2014/main" id="{8E037F2D-0DBC-4EAF-A7A5-E3646AC116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8050798" y="1333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collections/fire-statistics-monitor" TargetMode="External"/><Relationship Id="rId3" Type="http://schemas.openxmlformats.org/officeDocument/2006/relationships/hyperlink" Target="mailto:stats.inclusion@gov.wales" TargetMode="External"/><Relationship Id="rId7" Type="http://schemas.openxmlformats.org/officeDocument/2006/relationships/hyperlink" Target="https://www.gov.uk/government/publications/fire-statistics-guidance"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6" Type="http://schemas.openxmlformats.org/officeDocument/2006/relationships/hyperlink" Target="https://gov.wales/fire-and-rescue-incident-statistics" TargetMode="External"/><Relationship Id="rId11" Type="http://schemas.openxmlformats.org/officeDocument/2006/relationships/printerSettings" Target="../printerSettings/printerSettings6.bin"/><Relationship Id="rId5" Type="http://schemas.openxmlformats.org/officeDocument/2006/relationships/hyperlink" Target="https://www.gov.uk/government/collections/fire-statistics" TargetMode="External"/><Relationship Id="rId10" Type="http://schemas.openxmlformats.org/officeDocument/2006/relationships/hyperlink" Target="https://code.statisticsauthority.gov.uk/" TargetMode="External"/><Relationship Id="rId4" Type="http://schemas.openxmlformats.org/officeDocument/2006/relationships/hyperlink" Target="mailto:National.Statistics@firescotland.gov.uk" TargetMode="External"/><Relationship Id="rId9" Type="http://schemas.openxmlformats.org/officeDocument/2006/relationships/hyperlink" Target="https://www.firescotland.gov.uk/abou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624B-EF15-4F71-ADB1-A7828D4BD185}">
  <dimension ref="A1:K14"/>
  <sheetViews>
    <sheetView tabSelected="1" workbookViewId="0"/>
  </sheetViews>
  <sheetFormatPr defaultRowHeight="12.5" x14ac:dyDescent="0.25"/>
  <cols>
    <col min="1" max="1" width="74" style="10" bestFit="1" customWidth="1"/>
    <col min="2" max="255" width="9.453125" style="10" customWidth="1"/>
    <col min="256" max="256" width="2.81640625" style="10" customWidth="1"/>
    <col min="257" max="257" width="74" style="10" bestFit="1" customWidth="1"/>
    <col min="258" max="511" width="9.453125" style="10" customWidth="1"/>
    <col min="512" max="512" width="2.81640625" style="10" customWidth="1"/>
    <col min="513" max="513" width="74" style="10" bestFit="1" customWidth="1"/>
    <col min="514" max="767" width="9.453125" style="10" customWidth="1"/>
    <col min="768" max="768" width="2.81640625" style="10" customWidth="1"/>
    <col min="769" max="769" width="74" style="10" bestFit="1" customWidth="1"/>
    <col min="770" max="1023" width="9.453125" style="10" customWidth="1"/>
    <col min="1024" max="1024" width="2.81640625" style="10" customWidth="1"/>
    <col min="1025" max="1025" width="74" style="10" bestFit="1" customWidth="1"/>
    <col min="1026" max="1279" width="9.453125" style="10" customWidth="1"/>
    <col min="1280" max="1280" width="2.81640625" style="10" customWidth="1"/>
    <col min="1281" max="1281" width="74" style="10" bestFit="1" customWidth="1"/>
    <col min="1282" max="1535" width="9.453125" style="10" customWidth="1"/>
    <col min="1536" max="1536" width="2.81640625" style="10" customWidth="1"/>
    <col min="1537" max="1537" width="74" style="10" bestFit="1" customWidth="1"/>
    <col min="1538" max="1791" width="9.453125" style="10" customWidth="1"/>
    <col min="1792" max="1792" width="2.81640625" style="10" customWidth="1"/>
    <col min="1793" max="1793" width="74" style="10" bestFit="1" customWidth="1"/>
    <col min="1794" max="2047" width="9.453125" style="10" customWidth="1"/>
    <col min="2048" max="2048" width="2.81640625" style="10" customWidth="1"/>
    <col min="2049" max="2049" width="74" style="10" bestFit="1" customWidth="1"/>
    <col min="2050" max="2303" width="9.453125" style="10" customWidth="1"/>
    <col min="2304" max="2304" width="2.81640625" style="10" customWidth="1"/>
    <col min="2305" max="2305" width="74" style="10" bestFit="1" customWidth="1"/>
    <col min="2306" max="2559" width="9.453125" style="10" customWidth="1"/>
    <col min="2560" max="2560" width="2.81640625" style="10" customWidth="1"/>
    <col min="2561" max="2561" width="74" style="10" bestFit="1" customWidth="1"/>
    <col min="2562" max="2815" width="9.453125" style="10" customWidth="1"/>
    <col min="2816" max="2816" width="2.81640625" style="10" customWidth="1"/>
    <col min="2817" max="2817" width="74" style="10" bestFit="1" customWidth="1"/>
    <col min="2818" max="3071" width="9.453125" style="10" customWidth="1"/>
    <col min="3072" max="3072" width="2.81640625" style="10" customWidth="1"/>
    <col min="3073" max="3073" width="74" style="10" bestFit="1" customWidth="1"/>
    <col min="3074" max="3327" width="9.453125" style="10" customWidth="1"/>
    <col min="3328" max="3328" width="2.81640625" style="10" customWidth="1"/>
    <col min="3329" max="3329" width="74" style="10" bestFit="1" customWidth="1"/>
    <col min="3330" max="3583" width="9.453125" style="10" customWidth="1"/>
    <col min="3584" max="3584" width="2.81640625" style="10" customWidth="1"/>
    <col min="3585" max="3585" width="74" style="10" bestFit="1" customWidth="1"/>
    <col min="3586" max="3839" width="9.453125" style="10" customWidth="1"/>
    <col min="3840" max="3840" width="2.81640625" style="10" customWidth="1"/>
    <col min="3841" max="3841" width="74" style="10" bestFit="1" customWidth="1"/>
    <col min="3842" max="4095" width="9.453125" style="10" customWidth="1"/>
    <col min="4096" max="4096" width="2.81640625" style="10" customWidth="1"/>
    <col min="4097" max="4097" width="74" style="10" bestFit="1" customWidth="1"/>
    <col min="4098" max="4351" width="9.453125" style="10" customWidth="1"/>
    <col min="4352" max="4352" width="2.81640625" style="10" customWidth="1"/>
    <col min="4353" max="4353" width="74" style="10" bestFit="1" customWidth="1"/>
    <col min="4354" max="4607" width="9.453125" style="10" customWidth="1"/>
    <col min="4608" max="4608" width="2.81640625" style="10" customWidth="1"/>
    <col min="4609" max="4609" width="74" style="10" bestFit="1" customWidth="1"/>
    <col min="4610" max="4863" width="9.453125" style="10" customWidth="1"/>
    <col min="4864" max="4864" width="2.81640625" style="10" customWidth="1"/>
    <col min="4865" max="4865" width="74" style="10" bestFit="1" customWidth="1"/>
    <col min="4866" max="5119" width="9.453125" style="10" customWidth="1"/>
    <col min="5120" max="5120" width="2.81640625" style="10" customWidth="1"/>
    <col min="5121" max="5121" width="74" style="10" bestFit="1" customWidth="1"/>
    <col min="5122" max="5375" width="9.453125" style="10" customWidth="1"/>
    <col min="5376" max="5376" width="2.81640625" style="10" customWidth="1"/>
    <col min="5377" max="5377" width="74" style="10" bestFit="1" customWidth="1"/>
    <col min="5378" max="5631" width="9.453125" style="10" customWidth="1"/>
    <col min="5632" max="5632" width="2.81640625" style="10" customWidth="1"/>
    <col min="5633" max="5633" width="74" style="10" bestFit="1" customWidth="1"/>
    <col min="5634" max="5887" width="9.453125" style="10" customWidth="1"/>
    <col min="5888" max="5888" width="2.81640625" style="10" customWidth="1"/>
    <col min="5889" max="5889" width="74" style="10" bestFit="1" customWidth="1"/>
    <col min="5890" max="6143" width="9.453125" style="10" customWidth="1"/>
    <col min="6144" max="6144" width="2.81640625" style="10" customWidth="1"/>
    <col min="6145" max="6145" width="74" style="10" bestFit="1" customWidth="1"/>
    <col min="6146" max="6399" width="9.453125" style="10" customWidth="1"/>
    <col min="6400" max="6400" width="2.81640625" style="10" customWidth="1"/>
    <col min="6401" max="6401" width="74" style="10" bestFit="1" customWidth="1"/>
    <col min="6402" max="6655" width="9.453125" style="10" customWidth="1"/>
    <col min="6656" max="6656" width="2.81640625" style="10" customWidth="1"/>
    <col min="6657" max="6657" width="74" style="10" bestFit="1" customWidth="1"/>
    <col min="6658" max="6911" width="9.453125" style="10" customWidth="1"/>
    <col min="6912" max="6912" width="2.81640625" style="10" customWidth="1"/>
    <col min="6913" max="6913" width="74" style="10" bestFit="1" customWidth="1"/>
    <col min="6914" max="7167" width="9.453125" style="10" customWidth="1"/>
    <col min="7168" max="7168" width="2.81640625" style="10" customWidth="1"/>
    <col min="7169" max="7169" width="74" style="10" bestFit="1" customWidth="1"/>
    <col min="7170" max="7423" width="9.453125" style="10" customWidth="1"/>
    <col min="7424" max="7424" width="2.81640625" style="10" customWidth="1"/>
    <col min="7425" max="7425" width="74" style="10" bestFit="1" customWidth="1"/>
    <col min="7426" max="7679" width="9.453125" style="10" customWidth="1"/>
    <col min="7680" max="7680" width="2.81640625" style="10" customWidth="1"/>
    <col min="7681" max="7681" width="74" style="10" bestFit="1" customWidth="1"/>
    <col min="7682" max="7935" width="9.453125" style="10" customWidth="1"/>
    <col min="7936" max="7936" width="2.81640625" style="10" customWidth="1"/>
    <col min="7937" max="7937" width="74" style="10" bestFit="1" customWidth="1"/>
    <col min="7938" max="8191" width="9.453125" style="10" customWidth="1"/>
    <col min="8192" max="8192" width="2.81640625" style="10" customWidth="1"/>
    <col min="8193" max="8193" width="74" style="10" bestFit="1" customWidth="1"/>
    <col min="8194" max="8447" width="9.453125" style="10" customWidth="1"/>
    <col min="8448" max="8448" width="2.81640625" style="10" customWidth="1"/>
    <col min="8449" max="8449" width="74" style="10" bestFit="1" customWidth="1"/>
    <col min="8450" max="8703" width="9.453125" style="10" customWidth="1"/>
    <col min="8704" max="8704" width="2.81640625" style="10" customWidth="1"/>
    <col min="8705" max="8705" width="74" style="10" bestFit="1" customWidth="1"/>
    <col min="8706" max="8959" width="9.453125" style="10" customWidth="1"/>
    <col min="8960" max="8960" width="2.81640625" style="10" customWidth="1"/>
    <col min="8961" max="8961" width="74" style="10" bestFit="1" customWidth="1"/>
    <col min="8962" max="9215" width="9.453125" style="10" customWidth="1"/>
    <col min="9216" max="9216" width="2.81640625" style="10" customWidth="1"/>
    <col min="9217" max="9217" width="74" style="10" bestFit="1" customWidth="1"/>
    <col min="9218" max="9471" width="9.453125" style="10" customWidth="1"/>
    <col min="9472" max="9472" width="2.81640625" style="10" customWidth="1"/>
    <col min="9473" max="9473" width="74" style="10" bestFit="1" customWidth="1"/>
    <col min="9474" max="9727" width="9.453125" style="10" customWidth="1"/>
    <col min="9728" max="9728" width="2.81640625" style="10" customWidth="1"/>
    <col min="9729" max="9729" width="74" style="10" bestFit="1" customWidth="1"/>
    <col min="9730" max="9983" width="9.453125" style="10" customWidth="1"/>
    <col min="9984" max="9984" width="2.81640625" style="10" customWidth="1"/>
    <col min="9985" max="9985" width="74" style="10" bestFit="1" customWidth="1"/>
    <col min="9986" max="10239" width="9.453125" style="10" customWidth="1"/>
    <col min="10240" max="10240" width="2.81640625" style="10" customWidth="1"/>
    <col min="10241" max="10241" width="74" style="10" bestFit="1" customWidth="1"/>
    <col min="10242" max="10495" width="9.453125" style="10" customWidth="1"/>
    <col min="10496" max="10496" width="2.81640625" style="10" customWidth="1"/>
    <col min="10497" max="10497" width="74" style="10" bestFit="1" customWidth="1"/>
    <col min="10498" max="10751" width="9.453125" style="10" customWidth="1"/>
    <col min="10752" max="10752" width="2.81640625" style="10" customWidth="1"/>
    <col min="10753" max="10753" width="74" style="10" bestFit="1" customWidth="1"/>
    <col min="10754" max="11007" width="9.453125" style="10" customWidth="1"/>
    <col min="11008" max="11008" width="2.81640625" style="10" customWidth="1"/>
    <col min="11009" max="11009" width="74" style="10" bestFit="1" customWidth="1"/>
    <col min="11010" max="11263" width="9.453125" style="10" customWidth="1"/>
    <col min="11264" max="11264" width="2.81640625" style="10" customWidth="1"/>
    <col min="11265" max="11265" width="74" style="10" bestFit="1" customWidth="1"/>
    <col min="11266" max="11519" width="9.453125" style="10" customWidth="1"/>
    <col min="11520" max="11520" width="2.81640625" style="10" customWidth="1"/>
    <col min="11521" max="11521" width="74" style="10" bestFit="1" customWidth="1"/>
    <col min="11522" max="11775" width="9.453125" style="10" customWidth="1"/>
    <col min="11776" max="11776" width="2.81640625" style="10" customWidth="1"/>
    <col min="11777" max="11777" width="74" style="10" bestFit="1" customWidth="1"/>
    <col min="11778" max="12031" width="9.453125" style="10" customWidth="1"/>
    <col min="12032" max="12032" width="2.81640625" style="10" customWidth="1"/>
    <col min="12033" max="12033" width="74" style="10" bestFit="1" customWidth="1"/>
    <col min="12034" max="12287" width="9.453125" style="10" customWidth="1"/>
    <col min="12288" max="12288" width="2.81640625" style="10" customWidth="1"/>
    <col min="12289" max="12289" width="74" style="10" bestFit="1" customWidth="1"/>
    <col min="12290" max="12543" width="9.453125" style="10" customWidth="1"/>
    <col min="12544" max="12544" width="2.81640625" style="10" customWidth="1"/>
    <col min="12545" max="12545" width="74" style="10" bestFit="1" customWidth="1"/>
    <col min="12546" max="12799" width="9.453125" style="10" customWidth="1"/>
    <col min="12800" max="12800" width="2.81640625" style="10" customWidth="1"/>
    <col min="12801" max="12801" width="74" style="10" bestFit="1" customWidth="1"/>
    <col min="12802" max="13055" width="9.453125" style="10" customWidth="1"/>
    <col min="13056" max="13056" width="2.81640625" style="10" customWidth="1"/>
    <col min="13057" max="13057" width="74" style="10" bestFit="1" customWidth="1"/>
    <col min="13058" max="13311" width="9.453125" style="10" customWidth="1"/>
    <col min="13312" max="13312" width="2.81640625" style="10" customWidth="1"/>
    <col min="13313" max="13313" width="74" style="10" bestFit="1" customWidth="1"/>
    <col min="13314" max="13567" width="9.453125" style="10" customWidth="1"/>
    <col min="13568" max="13568" width="2.81640625" style="10" customWidth="1"/>
    <col min="13569" max="13569" width="74" style="10" bestFit="1" customWidth="1"/>
    <col min="13570" max="13823" width="9.453125" style="10" customWidth="1"/>
    <col min="13824" max="13824" width="2.81640625" style="10" customWidth="1"/>
    <col min="13825" max="13825" width="74" style="10" bestFit="1" customWidth="1"/>
    <col min="13826" max="14079" width="9.453125" style="10" customWidth="1"/>
    <col min="14080" max="14080" width="2.81640625" style="10" customWidth="1"/>
    <col min="14081" max="14081" width="74" style="10" bestFit="1" customWidth="1"/>
    <col min="14082" max="14335" width="9.453125" style="10" customWidth="1"/>
    <col min="14336" max="14336" width="2.81640625" style="10" customWidth="1"/>
    <col min="14337" max="14337" width="74" style="10" bestFit="1" customWidth="1"/>
    <col min="14338" max="14591" width="9.453125" style="10" customWidth="1"/>
    <col min="14592" max="14592" width="2.81640625" style="10" customWidth="1"/>
    <col min="14593" max="14593" width="74" style="10" bestFit="1" customWidth="1"/>
    <col min="14594" max="14847" width="9.453125" style="10" customWidth="1"/>
    <col min="14848" max="14848" width="2.81640625" style="10" customWidth="1"/>
    <col min="14849" max="14849" width="74" style="10" bestFit="1" customWidth="1"/>
    <col min="14850" max="15103" width="9.453125" style="10" customWidth="1"/>
    <col min="15104" max="15104" width="2.81640625" style="10" customWidth="1"/>
    <col min="15105" max="15105" width="74" style="10" bestFit="1" customWidth="1"/>
    <col min="15106" max="15359" width="9.453125" style="10" customWidth="1"/>
    <col min="15360" max="15360" width="2.81640625" style="10" customWidth="1"/>
    <col min="15361" max="15361" width="74" style="10" bestFit="1" customWidth="1"/>
    <col min="15362" max="15615" width="9.453125" style="10" customWidth="1"/>
    <col min="15616" max="15616" width="2.81640625" style="10" customWidth="1"/>
    <col min="15617" max="15617" width="74" style="10" bestFit="1" customWidth="1"/>
    <col min="15618" max="15871" width="9.453125" style="10" customWidth="1"/>
    <col min="15872" max="15872" width="2.81640625" style="10" customWidth="1"/>
    <col min="15873" max="15873" width="74" style="10" bestFit="1" customWidth="1"/>
    <col min="15874" max="16127" width="9.453125" style="10" customWidth="1"/>
    <col min="16128" max="16128" width="2.81640625" style="10" customWidth="1"/>
    <col min="16129" max="16129" width="74" style="10" bestFit="1" customWidth="1"/>
    <col min="16130" max="16384" width="9.453125" style="10" customWidth="1"/>
  </cols>
  <sheetData>
    <row r="1" spans="1:11" ht="84" customHeight="1" x14ac:dyDescent="0.25"/>
    <row r="2" spans="1:11" ht="27.5" x14ac:dyDescent="0.55000000000000004">
      <c r="A2" s="11" t="s">
        <v>60</v>
      </c>
    </row>
    <row r="3" spans="1:11" ht="22.5" x14ac:dyDescent="0.25">
      <c r="A3" s="27" t="s">
        <v>134</v>
      </c>
      <c r="B3" s="28"/>
    </row>
    <row r="4" spans="1:11" ht="45" customHeight="1" x14ac:dyDescent="0.35">
      <c r="A4" s="29" t="s">
        <v>90</v>
      </c>
      <c r="B4" s="28"/>
      <c r="C4" s="12"/>
      <c r="K4" s="13"/>
    </row>
    <row r="5" spans="1:11" ht="32.25" customHeight="1" x14ac:dyDescent="0.35">
      <c r="A5" s="30" t="s">
        <v>99</v>
      </c>
      <c r="B5" s="30"/>
    </row>
    <row r="6" spans="1:11" ht="15.5" x14ac:dyDescent="0.35">
      <c r="A6" s="15" t="s">
        <v>61</v>
      </c>
      <c r="B6" s="30"/>
    </row>
    <row r="7" spans="1:11" ht="15.5" x14ac:dyDescent="0.35">
      <c r="A7" s="16" t="s">
        <v>91</v>
      </c>
      <c r="B7" s="31"/>
    </row>
    <row r="8" spans="1:11" ht="28.5" customHeight="1" x14ac:dyDescent="0.35">
      <c r="A8" s="32" t="s">
        <v>105</v>
      </c>
      <c r="B8" s="16"/>
    </row>
    <row r="9" spans="1:11" ht="15.5" x14ac:dyDescent="0.35">
      <c r="A9" s="32" t="s">
        <v>110</v>
      </c>
      <c r="B9" s="16"/>
    </row>
    <row r="10" spans="1:11" ht="30" customHeight="1" x14ac:dyDescent="0.35">
      <c r="A10" s="30" t="s">
        <v>106</v>
      </c>
      <c r="B10" s="28"/>
    </row>
    <row r="11" spans="1:11" ht="15.5" x14ac:dyDescent="0.35">
      <c r="A11" s="17" t="s">
        <v>62</v>
      </c>
    </row>
    <row r="12" spans="1:11" ht="27" customHeight="1" x14ac:dyDescent="0.35">
      <c r="A12" s="14" t="s">
        <v>85</v>
      </c>
    </row>
    <row r="13" spans="1:11" ht="15.5" x14ac:dyDescent="0.35">
      <c r="A13" s="14" t="s">
        <v>86</v>
      </c>
    </row>
    <row r="14" spans="1:11" ht="15.5" x14ac:dyDescent="0.35">
      <c r="A14" s="9" t="s">
        <v>87</v>
      </c>
    </row>
  </sheetData>
  <hyperlinks>
    <hyperlink ref="A14" r:id="rId1" display="If you find any problems, or have any feedback, relating to accessibility please email us at firestatistics@homeoffice.gov.uk" xr:uid="{FB72331F-CC74-47E8-B34B-7701AA40BEDB}"/>
    <hyperlink ref="A6" r:id="rId2" xr:uid="{7C065DEC-C734-446F-B825-AC6C9C607CD0}"/>
    <hyperlink ref="A11" location="Contents!A1" display="Contents" xr:uid="{1891B928-03C1-4451-9705-862DB8F5289B}"/>
    <hyperlink ref="A9" r:id="rId3" xr:uid="{6AA0D204-085C-4048-B226-2A2495152D3A}"/>
    <hyperlink ref="A8" r:id="rId4" display="Published: 12 August 2021" xr:uid="{01259433-8E8F-41C9-9EEC-000547336390}"/>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C375-0EC6-40C7-A753-4A6274EFEF8D}">
  <dimension ref="A1:F24"/>
  <sheetViews>
    <sheetView workbookViewId="0"/>
  </sheetViews>
  <sheetFormatPr defaultColWidth="9.453125" defaultRowHeight="14" x14ac:dyDescent="0.3"/>
  <cols>
    <col min="1" max="1" width="23.1796875" style="6" customWidth="1"/>
    <col min="2" max="2" width="68" style="7" customWidth="1"/>
    <col min="3" max="3" width="39.81640625" style="7" customWidth="1"/>
    <col min="4" max="4" width="23" style="6" customWidth="1"/>
    <col min="5" max="5" width="19.26953125" style="6" customWidth="1"/>
    <col min="6" max="6" width="9.453125" style="6" customWidth="1"/>
    <col min="7" max="16384" width="9.453125" style="6"/>
  </cols>
  <sheetData>
    <row r="1" spans="1:6" s="37" customFormat="1" ht="15.65" customHeight="1" x14ac:dyDescent="0.35">
      <c r="A1" s="34" t="s">
        <v>60</v>
      </c>
      <c r="B1" s="35"/>
      <c r="C1" s="35"/>
      <c r="D1" s="36"/>
      <c r="E1" s="36"/>
    </row>
    <row r="2" spans="1:6" s="37" customFormat="1" ht="21.65" customHeight="1" x14ac:dyDescent="0.35">
      <c r="A2" s="38" t="s">
        <v>107</v>
      </c>
      <c r="B2" s="39"/>
      <c r="C2" s="39"/>
      <c r="D2" s="40"/>
      <c r="E2" s="40"/>
      <c r="F2" s="41"/>
    </row>
    <row r="3" spans="1:6" s="45" customFormat="1" ht="18" customHeight="1" x14ac:dyDescent="0.35">
      <c r="A3" s="42" t="s">
        <v>63</v>
      </c>
      <c r="B3" s="42"/>
      <c r="C3" s="42"/>
      <c r="D3" s="43"/>
      <c r="E3" s="43"/>
      <c r="F3" s="44"/>
    </row>
    <row r="4" spans="1:6" s="45" customFormat="1" ht="15.75" customHeight="1" x14ac:dyDescent="0.35">
      <c r="A4" s="15" t="s">
        <v>64</v>
      </c>
      <c r="B4" s="44"/>
      <c r="C4" s="44"/>
      <c r="D4" s="43"/>
      <c r="E4" s="43"/>
      <c r="F4" s="44"/>
    </row>
    <row r="5" spans="1:6" s="49" customFormat="1" ht="45" customHeight="1" x14ac:dyDescent="0.35">
      <c r="A5" s="46" t="s">
        <v>65</v>
      </c>
      <c r="B5" s="46" t="s">
        <v>66</v>
      </c>
      <c r="C5" s="46" t="s">
        <v>80</v>
      </c>
      <c r="D5" s="46" t="s">
        <v>67</v>
      </c>
      <c r="E5" s="47" t="s">
        <v>103</v>
      </c>
      <c r="F5" s="48"/>
    </row>
    <row r="6" spans="1:6" s="54" customFormat="1" ht="57.65" customHeight="1" x14ac:dyDescent="0.35">
      <c r="A6" s="50" t="s">
        <v>96</v>
      </c>
      <c r="B6" s="51" t="s">
        <v>71</v>
      </c>
      <c r="C6" s="51" t="s">
        <v>81</v>
      </c>
      <c r="D6" s="52" t="s">
        <v>108</v>
      </c>
      <c r="E6" s="52" t="s">
        <v>68</v>
      </c>
      <c r="F6" s="53"/>
    </row>
    <row r="7" spans="1:6" s="54" customFormat="1" ht="15.5" x14ac:dyDescent="0.35">
      <c r="A7" s="50" t="s">
        <v>98</v>
      </c>
      <c r="B7" s="55" t="s">
        <v>72</v>
      </c>
      <c r="C7" s="55" t="s">
        <v>82</v>
      </c>
      <c r="D7" s="52" t="s">
        <v>109</v>
      </c>
      <c r="E7" s="52" t="s">
        <v>68</v>
      </c>
      <c r="F7" s="53"/>
    </row>
    <row r="8" spans="1:6" s="49" customFormat="1" ht="31" x14ac:dyDescent="0.35">
      <c r="A8" s="50" t="s">
        <v>69</v>
      </c>
      <c r="B8" s="51" t="s">
        <v>70</v>
      </c>
      <c r="C8" s="51" t="s">
        <v>83</v>
      </c>
      <c r="D8" s="52" t="s">
        <v>108</v>
      </c>
      <c r="E8" s="52" t="s">
        <v>68</v>
      </c>
      <c r="F8" s="48"/>
    </row>
    <row r="9" spans="1:6" s="4" customFormat="1" ht="14.5" x14ac:dyDescent="0.35">
      <c r="A9" s="6"/>
      <c r="B9" s="7"/>
      <c r="C9" s="7"/>
      <c r="D9" s="5"/>
      <c r="E9" s="6"/>
    </row>
    <row r="10" spans="1:6" s="4" customFormat="1" ht="14.5" x14ac:dyDescent="0.35">
      <c r="A10" s="6"/>
      <c r="B10" s="7"/>
      <c r="C10" s="7"/>
      <c r="D10" s="5"/>
      <c r="E10" s="6"/>
    </row>
    <row r="11" spans="1:6" s="4" customFormat="1" ht="14.5" x14ac:dyDescent="0.35">
      <c r="A11" s="6"/>
      <c r="B11" s="7"/>
      <c r="C11" s="7"/>
      <c r="D11" s="5"/>
      <c r="E11" s="6"/>
    </row>
    <row r="12" spans="1:6" s="4" customFormat="1" ht="14.5" x14ac:dyDescent="0.35">
      <c r="A12" s="6"/>
      <c r="B12" s="7"/>
      <c r="C12" s="7"/>
      <c r="D12" s="5"/>
      <c r="E12" s="6"/>
    </row>
    <row r="13" spans="1:6" s="4" customFormat="1" ht="14.5" x14ac:dyDescent="0.35">
      <c r="A13" s="6"/>
      <c r="B13" s="7"/>
      <c r="C13" s="7"/>
      <c r="D13" s="5"/>
      <c r="E13" s="6"/>
    </row>
    <row r="14" spans="1:6" s="4" customFormat="1" ht="14.5" x14ac:dyDescent="0.35">
      <c r="A14" s="6"/>
      <c r="B14" s="7"/>
      <c r="C14" s="7"/>
      <c r="D14" s="5"/>
      <c r="E14" s="6"/>
    </row>
    <row r="15" spans="1:6" s="4" customFormat="1" ht="14.5" x14ac:dyDescent="0.35">
      <c r="A15" s="6"/>
      <c r="B15" s="7"/>
      <c r="C15" s="7"/>
      <c r="D15" s="5"/>
      <c r="E15" s="6"/>
    </row>
    <row r="16" spans="1:6" s="4" customFormat="1" ht="14.5" x14ac:dyDescent="0.35">
      <c r="A16" s="6"/>
      <c r="B16" s="7"/>
      <c r="C16" s="7"/>
      <c r="D16" s="5"/>
      <c r="E16" s="6"/>
    </row>
    <row r="17" spans="1:5" s="4" customFormat="1" ht="14.5" x14ac:dyDescent="0.35">
      <c r="A17" s="6"/>
      <c r="B17" s="7"/>
      <c r="C17" s="7"/>
      <c r="D17" s="5"/>
      <c r="E17" s="6"/>
    </row>
    <row r="18" spans="1:5" s="4" customFormat="1" ht="14.5" x14ac:dyDescent="0.35">
      <c r="A18" s="6"/>
      <c r="B18" s="7"/>
      <c r="C18" s="7"/>
      <c r="D18" s="5"/>
      <c r="E18" s="6"/>
    </row>
    <row r="19" spans="1:5" s="4" customFormat="1" ht="14.5" x14ac:dyDescent="0.35">
      <c r="A19" s="6"/>
      <c r="B19" s="7"/>
      <c r="C19" s="7"/>
      <c r="D19" s="5"/>
      <c r="E19" s="6"/>
    </row>
    <row r="20" spans="1:5" s="4" customFormat="1" ht="14.5" x14ac:dyDescent="0.35">
      <c r="A20" s="6"/>
      <c r="B20" s="7"/>
      <c r="C20" s="7"/>
      <c r="D20" s="5"/>
      <c r="E20" s="6"/>
    </row>
    <row r="21" spans="1:5" s="4" customFormat="1" ht="14.5" x14ac:dyDescent="0.35">
      <c r="B21" s="7"/>
      <c r="C21" s="7"/>
      <c r="D21" s="5"/>
      <c r="E21" s="6"/>
    </row>
    <row r="22" spans="1:5" s="4" customFormat="1" ht="14.5" x14ac:dyDescent="0.35">
      <c r="B22" s="7"/>
      <c r="C22" s="7"/>
      <c r="D22" s="5"/>
      <c r="E22" s="6"/>
    </row>
    <row r="23" spans="1:5" s="4" customFormat="1" ht="14.5" x14ac:dyDescent="0.35">
      <c r="B23" s="7"/>
      <c r="C23" s="7"/>
      <c r="D23" s="5"/>
      <c r="E23" s="6"/>
    </row>
    <row r="24" spans="1:5" s="4" customFormat="1" ht="14.5" x14ac:dyDescent="0.35">
      <c r="B24" s="7"/>
      <c r="C24" s="7"/>
      <c r="D24" s="5"/>
      <c r="E24" s="6"/>
    </row>
  </sheetData>
  <hyperlinks>
    <hyperlink ref="A4" location="Cover_sheet!A1" display="Cover sheet" xr:uid="{48AC6536-8791-4807-B794-E9BC246091A4}"/>
    <hyperlink ref="A6" location="FIRE0201!A1" display="Fire0201" xr:uid="{44C248D8-36B4-4545-99E4-19F83D013C45}"/>
    <hyperlink ref="A8" location="'Data - population'!A1" display="Data - population" xr:uid="{145FDFC9-5651-4F9E-AFDD-1CB7436473A4}"/>
    <hyperlink ref="A7" location="'Data - dwelling fires'!A1" display="Data - dwelling fires" xr:uid="{4B84821B-7561-4261-802A-6033DDC5E61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6657-340C-4A04-AF66-68BE74CECBAC}">
  <dimension ref="A1:D189"/>
  <sheetViews>
    <sheetView workbookViewId="0"/>
  </sheetViews>
  <sheetFormatPr defaultColWidth="9.1796875" defaultRowHeight="14.5" x14ac:dyDescent="0.35"/>
  <cols>
    <col min="1" max="1" width="12.1796875" bestFit="1" customWidth="1"/>
    <col min="2" max="2" width="20.453125" bestFit="1" customWidth="1"/>
    <col min="3" max="3" width="26.7265625" bestFit="1" customWidth="1"/>
    <col min="4" max="4" width="29.81640625" bestFit="1" customWidth="1"/>
  </cols>
  <sheetData>
    <row r="1" spans="1:4" ht="15.5" x14ac:dyDescent="0.35">
      <c r="A1" s="56" t="s">
        <v>93</v>
      </c>
      <c r="B1" s="56" t="s">
        <v>37</v>
      </c>
      <c r="C1" s="56" t="s">
        <v>95</v>
      </c>
      <c r="D1" s="56" t="s">
        <v>97</v>
      </c>
    </row>
    <row r="2" spans="1:4" ht="15.5" x14ac:dyDescent="0.35">
      <c r="A2" s="57" t="s">
        <v>38</v>
      </c>
      <c r="B2" s="57" t="s">
        <v>29</v>
      </c>
      <c r="C2" s="57" t="s">
        <v>123</v>
      </c>
      <c r="D2" s="57">
        <v>31718</v>
      </c>
    </row>
    <row r="3" spans="1:4" ht="15.5" x14ac:dyDescent="0.35">
      <c r="A3" s="57" t="s">
        <v>38</v>
      </c>
      <c r="B3" s="57" t="s">
        <v>29</v>
      </c>
      <c r="C3" s="57" t="s">
        <v>124</v>
      </c>
      <c r="D3" s="57">
        <v>4893</v>
      </c>
    </row>
    <row r="4" spans="1:4" ht="15.5" x14ac:dyDescent="0.35">
      <c r="A4" s="57" t="s">
        <v>38</v>
      </c>
      <c r="B4" s="57" t="s">
        <v>30</v>
      </c>
      <c r="C4" s="57" t="s">
        <v>123</v>
      </c>
      <c r="D4" s="57">
        <v>30802</v>
      </c>
    </row>
    <row r="5" spans="1:4" ht="15.5" x14ac:dyDescent="0.35">
      <c r="A5" s="57" t="s">
        <v>38</v>
      </c>
      <c r="B5" s="57" t="s">
        <v>30</v>
      </c>
      <c r="C5" s="57" t="s">
        <v>124</v>
      </c>
      <c r="D5" s="57">
        <v>4615</v>
      </c>
    </row>
    <row r="6" spans="1:4" ht="15.5" x14ac:dyDescent="0.35">
      <c r="A6" s="57" t="s">
        <v>38</v>
      </c>
      <c r="B6" s="57" t="s">
        <v>31</v>
      </c>
      <c r="C6" s="57" t="s">
        <v>123</v>
      </c>
      <c r="D6" s="57">
        <v>29674</v>
      </c>
    </row>
    <row r="7" spans="1:4" ht="15.5" x14ac:dyDescent="0.35">
      <c r="A7" s="57" t="s">
        <v>38</v>
      </c>
      <c r="B7" s="57" t="s">
        <v>31</v>
      </c>
      <c r="C7" s="57" t="s">
        <v>124</v>
      </c>
      <c r="D7" s="57">
        <v>3627</v>
      </c>
    </row>
    <row r="8" spans="1:4" ht="15.5" x14ac:dyDescent="0.35">
      <c r="A8" s="57" t="s">
        <v>38</v>
      </c>
      <c r="B8" s="57" t="s">
        <v>32</v>
      </c>
      <c r="C8" s="57" t="s">
        <v>123</v>
      </c>
      <c r="D8" s="57">
        <v>28615</v>
      </c>
    </row>
    <row r="9" spans="1:4" ht="15.5" x14ac:dyDescent="0.35">
      <c r="A9" s="57" t="s">
        <v>38</v>
      </c>
      <c r="B9" s="57" t="s">
        <v>32</v>
      </c>
      <c r="C9" s="57" t="s">
        <v>124</v>
      </c>
      <c r="D9" s="57">
        <v>3297</v>
      </c>
    </row>
    <row r="10" spans="1:4" ht="15.5" x14ac:dyDescent="0.35">
      <c r="A10" s="57" t="s">
        <v>38</v>
      </c>
      <c r="B10" s="57" t="s">
        <v>33</v>
      </c>
      <c r="C10" s="57" t="s">
        <v>123</v>
      </c>
      <c r="D10" s="57">
        <v>28324</v>
      </c>
    </row>
    <row r="11" spans="1:4" ht="15.5" x14ac:dyDescent="0.35">
      <c r="A11" s="57" t="s">
        <v>38</v>
      </c>
      <c r="B11" s="57" t="s">
        <v>33</v>
      </c>
      <c r="C11" s="57" t="s">
        <v>124</v>
      </c>
      <c r="D11" s="57">
        <v>3013</v>
      </c>
    </row>
    <row r="12" spans="1:4" ht="15.5" x14ac:dyDescent="0.35">
      <c r="A12" s="57" t="s">
        <v>38</v>
      </c>
      <c r="B12" s="57" t="s">
        <v>34</v>
      </c>
      <c r="C12" s="57" t="s">
        <v>123</v>
      </c>
      <c r="D12" s="57">
        <v>28361</v>
      </c>
    </row>
    <row r="13" spans="1:4" ht="15.5" x14ac:dyDescent="0.35">
      <c r="A13" s="57" t="s">
        <v>38</v>
      </c>
      <c r="B13" s="57" t="s">
        <v>34</v>
      </c>
      <c r="C13" s="57" t="s">
        <v>124</v>
      </c>
      <c r="D13" s="57">
        <v>3017</v>
      </c>
    </row>
    <row r="14" spans="1:4" ht="15.5" x14ac:dyDescent="0.35">
      <c r="A14" s="57" t="s">
        <v>38</v>
      </c>
      <c r="B14" s="57" t="s">
        <v>35</v>
      </c>
      <c r="C14" s="57" t="s">
        <v>123</v>
      </c>
      <c r="D14" s="57">
        <v>27249</v>
      </c>
    </row>
    <row r="15" spans="1:4" ht="15.5" x14ac:dyDescent="0.35">
      <c r="A15" s="57" t="s">
        <v>38</v>
      </c>
      <c r="B15" s="57" t="s">
        <v>35</v>
      </c>
      <c r="C15" s="57" t="s">
        <v>124</v>
      </c>
      <c r="D15" s="57">
        <v>3106</v>
      </c>
    </row>
    <row r="16" spans="1:4" ht="15.5" x14ac:dyDescent="0.35">
      <c r="A16" s="57" t="s">
        <v>38</v>
      </c>
      <c r="B16" s="57" t="s">
        <v>36</v>
      </c>
      <c r="C16" s="57" t="s">
        <v>123</v>
      </c>
      <c r="D16" s="57">
        <v>27596</v>
      </c>
    </row>
    <row r="17" spans="1:4" ht="15.5" x14ac:dyDescent="0.35">
      <c r="A17" s="57" t="s">
        <v>38</v>
      </c>
      <c r="B17" s="57" t="s">
        <v>36</v>
      </c>
      <c r="C17" s="57" t="s">
        <v>124</v>
      </c>
      <c r="D17" s="57">
        <v>3228</v>
      </c>
    </row>
    <row r="18" spans="1:4" ht="15.5" x14ac:dyDescent="0.35">
      <c r="A18" s="57" t="s">
        <v>38</v>
      </c>
      <c r="B18" s="57" t="s">
        <v>58</v>
      </c>
      <c r="C18" s="57" t="s">
        <v>123</v>
      </c>
      <c r="D18" s="57">
        <v>26562</v>
      </c>
    </row>
    <row r="19" spans="1:4" ht="15.5" x14ac:dyDescent="0.35">
      <c r="A19" s="57" t="s">
        <v>38</v>
      </c>
      <c r="B19" s="57" t="s">
        <v>58</v>
      </c>
      <c r="C19" s="57" t="s">
        <v>124</v>
      </c>
      <c r="D19" s="57">
        <v>3037</v>
      </c>
    </row>
    <row r="20" spans="1:4" ht="15.5" x14ac:dyDescent="0.35">
      <c r="A20" s="57" t="s">
        <v>38</v>
      </c>
      <c r="B20" s="57" t="s">
        <v>59</v>
      </c>
      <c r="C20" s="57" t="s">
        <v>123</v>
      </c>
      <c r="D20" s="57">
        <v>25534</v>
      </c>
    </row>
    <row r="21" spans="1:4" ht="15.5" x14ac:dyDescent="0.35">
      <c r="A21" s="57" t="s">
        <v>38</v>
      </c>
      <c r="B21" s="57" t="s">
        <v>59</v>
      </c>
      <c r="C21" s="57" t="s">
        <v>124</v>
      </c>
      <c r="D21" s="57">
        <v>2971</v>
      </c>
    </row>
    <row r="22" spans="1:4" ht="15.5" x14ac:dyDescent="0.35">
      <c r="A22" s="57" t="s">
        <v>38</v>
      </c>
      <c r="B22" s="57" t="s">
        <v>89</v>
      </c>
      <c r="C22" s="57" t="s">
        <v>123</v>
      </c>
      <c r="D22" s="57">
        <v>24288</v>
      </c>
    </row>
    <row r="23" spans="1:4" ht="15.5" x14ac:dyDescent="0.35">
      <c r="A23" s="57" t="s">
        <v>38</v>
      </c>
      <c r="B23" s="57" t="s">
        <v>89</v>
      </c>
      <c r="C23" s="57" t="s">
        <v>124</v>
      </c>
      <c r="D23" s="57">
        <v>2731</v>
      </c>
    </row>
    <row r="24" spans="1:4" ht="15.5" x14ac:dyDescent="0.35">
      <c r="A24" s="57" t="s">
        <v>38</v>
      </c>
      <c r="B24" s="57" t="s">
        <v>100</v>
      </c>
      <c r="C24" s="57" t="s">
        <v>123</v>
      </c>
      <c r="D24" s="57">
        <v>24479</v>
      </c>
    </row>
    <row r="25" spans="1:4" ht="15.5" x14ac:dyDescent="0.35">
      <c r="A25" s="57" t="s">
        <v>38</v>
      </c>
      <c r="B25" s="57" t="s">
        <v>100</v>
      </c>
      <c r="C25" s="57" t="s">
        <v>124</v>
      </c>
      <c r="D25" s="57">
        <v>2692</v>
      </c>
    </row>
    <row r="26" spans="1:4" ht="15.5" x14ac:dyDescent="0.35">
      <c r="A26" s="57" t="s">
        <v>38</v>
      </c>
      <c r="B26" s="57" t="s">
        <v>101</v>
      </c>
      <c r="C26" s="57" t="s">
        <v>123</v>
      </c>
      <c r="D26" s="57">
        <v>24093</v>
      </c>
    </row>
    <row r="27" spans="1:4" ht="15.5" x14ac:dyDescent="0.35">
      <c r="A27" s="57" t="s">
        <v>38</v>
      </c>
      <c r="B27" s="57" t="s">
        <v>101</v>
      </c>
      <c r="C27" s="57" t="s">
        <v>124</v>
      </c>
      <c r="D27" s="57">
        <v>2742</v>
      </c>
    </row>
    <row r="28" spans="1:4" ht="15.5" x14ac:dyDescent="0.35">
      <c r="A28" s="57" t="s">
        <v>38</v>
      </c>
      <c r="B28" s="57" t="s">
        <v>104</v>
      </c>
      <c r="C28" s="57" t="s">
        <v>123</v>
      </c>
      <c r="D28" s="57">
        <v>23008</v>
      </c>
    </row>
    <row r="29" spans="1:4" ht="15.5" x14ac:dyDescent="0.35">
      <c r="A29" s="57" t="s">
        <v>38</v>
      </c>
      <c r="B29" s="57" t="s">
        <v>104</v>
      </c>
      <c r="C29" s="57" t="s">
        <v>124</v>
      </c>
      <c r="D29" s="57">
        <v>2583</v>
      </c>
    </row>
    <row r="30" spans="1:4" ht="15.5" x14ac:dyDescent="0.35">
      <c r="A30" s="57" t="s">
        <v>38</v>
      </c>
      <c r="B30" s="57" t="s">
        <v>2</v>
      </c>
      <c r="C30" s="57" t="s">
        <v>125</v>
      </c>
      <c r="D30" s="57">
        <v>40961</v>
      </c>
    </row>
    <row r="31" spans="1:4" ht="15.5" x14ac:dyDescent="0.35">
      <c r="A31" s="57" t="s">
        <v>38</v>
      </c>
      <c r="B31" s="57" t="s">
        <v>2</v>
      </c>
      <c r="C31" s="57" t="s">
        <v>126</v>
      </c>
      <c r="D31" s="57">
        <v>3640</v>
      </c>
    </row>
    <row r="32" spans="1:4" ht="15.5" x14ac:dyDescent="0.35">
      <c r="A32" s="57" t="s">
        <v>38</v>
      </c>
      <c r="B32" s="57" t="s">
        <v>3</v>
      </c>
      <c r="C32" s="57" t="s">
        <v>125</v>
      </c>
      <c r="D32" s="57">
        <v>40212</v>
      </c>
    </row>
    <row r="33" spans="1:4" ht="15.5" x14ac:dyDescent="0.35">
      <c r="A33" s="57" t="s">
        <v>38</v>
      </c>
      <c r="B33" s="57" t="s">
        <v>3</v>
      </c>
      <c r="C33" s="57" t="s">
        <v>126</v>
      </c>
      <c r="D33" s="57">
        <v>3882</v>
      </c>
    </row>
    <row r="34" spans="1:4" ht="15.5" x14ac:dyDescent="0.35">
      <c r="A34" s="57" t="s">
        <v>38</v>
      </c>
      <c r="B34" s="57" t="s">
        <v>5</v>
      </c>
      <c r="C34" s="57" t="s">
        <v>125</v>
      </c>
      <c r="D34" s="57">
        <v>40599</v>
      </c>
    </row>
    <row r="35" spans="1:4" ht="15.5" x14ac:dyDescent="0.35">
      <c r="A35" s="57" t="s">
        <v>38</v>
      </c>
      <c r="B35" s="57" t="s">
        <v>5</v>
      </c>
      <c r="C35" s="57" t="s">
        <v>126</v>
      </c>
      <c r="D35" s="57">
        <v>4365</v>
      </c>
    </row>
    <row r="36" spans="1:4" ht="15.5" x14ac:dyDescent="0.35">
      <c r="A36" s="57" t="s">
        <v>38</v>
      </c>
      <c r="B36" s="57" t="s">
        <v>7</v>
      </c>
      <c r="C36" s="57" t="s">
        <v>125</v>
      </c>
      <c r="D36" s="57">
        <v>42115</v>
      </c>
    </row>
    <row r="37" spans="1:4" ht="15.5" x14ac:dyDescent="0.35">
      <c r="A37" s="57" t="s">
        <v>38</v>
      </c>
      <c r="B37" s="57" t="s">
        <v>7</v>
      </c>
      <c r="C37" s="57" t="s">
        <v>126</v>
      </c>
      <c r="D37" s="57">
        <v>5000</v>
      </c>
    </row>
    <row r="38" spans="1:4" ht="15.5" x14ac:dyDescent="0.35">
      <c r="A38" s="57" t="s">
        <v>38</v>
      </c>
      <c r="B38" s="57" t="s">
        <v>8</v>
      </c>
      <c r="C38" s="57" t="s">
        <v>125</v>
      </c>
      <c r="D38" s="57">
        <v>43311</v>
      </c>
    </row>
    <row r="39" spans="1:4" ht="15.5" x14ac:dyDescent="0.35">
      <c r="A39" s="57" t="s">
        <v>38</v>
      </c>
      <c r="B39" s="57" t="s">
        <v>8</v>
      </c>
      <c r="C39" s="57" t="s">
        <v>126</v>
      </c>
      <c r="D39" s="57">
        <v>5718</v>
      </c>
    </row>
    <row r="40" spans="1:4" ht="15.5" x14ac:dyDescent="0.35">
      <c r="A40" s="57" t="s">
        <v>38</v>
      </c>
      <c r="B40" s="57" t="s">
        <v>9</v>
      </c>
      <c r="C40" s="57" t="s">
        <v>125</v>
      </c>
      <c r="D40" s="57">
        <v>43641</v>
      </c>
    </row>
    <row r="41" spans="1:4" ht="15.5" x14ac:dyDescent="0.35">
      <c r="A41" s="57" t="s">
        <v>38</v>
      </c>
      <c r="B41" s="57" t="s">
        <v>9</v>
      </c>
      <c r="C41" s="57" t="s">
        <v>126</v>
      </c>
      <c r="D41" s="57">
        <v>5650</v>
      </c>
    </row>
    <row r="42" spans="1:4" ht="15.5" x14ac:dyDescent="0.35">
      <c r="A42" s="57" t="s">
        <v>38</v>
      </c>
      <c r="B42" s="57" t="s">
        <v>10</v>
      </c>
      <c r="C42" s="57" t="s">
        <v>125</v>
      </c>
      <c r="D42" s="57">
        <v>42810</v>
      </c>
    </row>
    <row r="43" spans="1:4" ht="15.5" x14ac:dyDescent="0.35">
      <c r="A43" s="57" t="s">
        <v>38</v>
      </c>
      <c r="B43" s="57" t="s">
        <v>10</v>
      </c>
      <c r="C43" s="57" t="s">
        <v>126</v>
      </c>
      <c r="D43" s="57">
        <v>6040</v>
      </c>
    </row>
    <row r="44" spans="1:4" ht="15.5" x14ac:dyDescent="0.35">
      <c r="A44" s="57" t="s">
        <v>38</v>
      </c>
      <c r="B44" s="57" t="s">
        <v>11</v>
      </c>
      <c r="C44" s="57" t="s">
        <v>125</v>
      </c>
      <c r="D44" s="57">
        <v>43271</v>
      </c>
    </row>
    <row r="45" spans="1:4" ht="15.5" x14ac:dyDescent="0.35">
      <c r="A45" s="57" t="s">
        <v>38</v>
      </c>
      <c r="B45" s="57" t="s">
        <v>11</v>
      </c>
      <c r="C45" s="57" t="s">
        <v>126</v>
      </c>
      <c r="D45" s="57">
        <v>6200</v>
      </c>
    </row>
    <row r="46" spans="1:4" ht="15.5" x14ac:dyDescent="0.35">
      <c r="A46" s="57" t="s">
        <v>38</v>
      </c>
      <c r="B46" s="57" t="s">
        <v>12</v>
      </c>
      <c r="C46" s="57" t="s">
        <v>125</v>
      </c>
      <c r="D46" s="57">
        <v>42769</v>
      </c>
    </row>
    <row r="47" spans="1:4" ht="15.5" x14ac:dyDescent="0.35">
      <c r="A47" s="57" t="s">
        <v>38</v>
      </c>
      <c r="B47" s="57" t="s">
        <v>12</v>
      </c>
      <c r="C47" s="57" t="s">
        <v>126</v>
      </c>
      <c r="D47" s="57">
        <v>7151</v>
      </c>
    </row>
    <row r="48" spans="1:4" ht="15.5" x14ac:dyDescent="0.35">
      <c r="A48" s="57" t="s">
        <v>38</v>
      </c>
      <c r="B48" s="57" t="s">
        <v>39</v>
      </c>
      <c r="C48" s="57" t="s">
        <v>125</v>
      </c>
      <c r="D48" s="57">
        <v>41455</v>
      </c>
    </row>
    <row r="49" spans="1:4" ht="15.5" x14ac:dyDescent="0.35">
      <c r="A49" s="57" t="s">
        <v>38</v>
      </c>
      <c r="B49" s="57" t="s">
        <v>39</v>
      </c>
      <c r="C49" s="57" t="s">
        <v>126</v>
      </c>
      <c r="D49" s="57">
        <v>7176</v>
      </c>
    </row>
    <row r="50" spans="1:4" ht="15.5" x14ac:dyDescent="0.35">
      <c r="A50" s="57" t="s">
        <v>38</v>
      </c>
      <c r="B50" s="57" t="s">
        <v>40</v>
      </c>
      <c r="C50" s="57" t="s">
        <v>125</v>
      </c>
      <c r="D50" s="57">
        <v>41941</v>
      </c>
    </row>
    <row r="51" spans="1:4" ht="15.5" x14ac:dyDescent="0.35">
      <c r="A51" s="57" t="s">
        <v>38</v>
      </c>
      <c r="B51" s="57" t="s">
        <v>40</v>
      </c>
      <c r="C51" s="57" t="s">
        <v>126</v>
      </c>
      <c r="D51" s="57">
        <v>7617</v>
      </c>
    </row>
    <row r="52" spans="1:4" ht="15.5" x14ac:dyDescent="0.35">
      <c r="A52" s="57" t="s">
        <v>38</v>
      </c>
      <c r="B52" s="57" t="s">
        <v>41</v>
      </c>
      <c r="C52" s="57" t="s">
        <v>125</v>
      </c>
      <c r="D52" s="57">
        <v>41920</v>
      </c>
    </row>
    <row r="53" spans="1:4" ht="15.5" x14ac:dyDescent="0.35">
      <c r="A53" s="57" t="s">
        <v>38</v>
      </c>
      <c r="B53" s="57" t="s">
        <v>41</v>
      </c>
      <c r="C53" s="57" t="s">
        <v>126</v>
      </c>
      <c r="D53" s="57">
        <v>8279</v>
      </c>
    </row>
    <row r="54" spans="1:4" ht="15.5" x14ac:dyDescent="0.35">
      <c r="A54" s="57" t="s">
        <v>38</v>
      </c>
      <c r="B54" s="57" t="s">
        <v>42</v>
      </c>
      <c r="C54" s="57" t="s">
        <v>125</v>
      </c>
      <c r="D54" s="57">
        <v>42023</v>
      </c>
    </row>
    <row r="55" spans="1:4" ht="15.5" x14ac:dyDescent="0.35">
      <c r="A55" s="57" t="s">
        <v>38</v>
      </c>
      <c r="B55" s="57" t="s">
        <v>42</v>
      </c>
      <c r="C55" s="57" t="s">
        <v>126</v>
      </c>
      <c r="D55" s="57">
        <v>8937</v>
      </c>
    </row>
    <row r="56" spans="1:4" ht="15.5" x14ac:dyDescent="0.35">
      <c r="A56" s="57" t="s">
        <v>38</v>
      </c>
      <c r="B56" s="57" t="s">
        <v>13</v>
      </c>
      <c r="C56" s="57" t="s">
        <v>125</v>
      </c>
      <c r="D56" s="57">
        <v>40851</v>
      </c>
    </row>
    <row r="57" spans="1:4" ht="15.5" x14ac:dyDescent="0.35">
      <c r="A57" s="57" t="s">
        <v>38</v>
      </c>
      <c r="B57" s="57" t="s">
        <v>13</v>
      </c>
      <c r="C57" s="57" t="s">
        <v>126</v>
      </c>
      <c r="D57" s="57">
        <v>11012</v>
      </c>
    </row>
    <row r="58" spans="1:4" ht="15.5" x14ac:dyDescent="0.35">
      <c r="A58" s="57" t="s">
        <v>38</v>
      </c>
      <c r="B58" s="57" t="s">
        <v>14</v>
      </c>
      <c r="C58" s="57" t="s">
        <v>125</v>
      </c>
      <c r="D58" s="57">
        <v>42438</v>
      </c>
    </row>
    <row r="59" spans="1:4" ht="15.5" x14ac:dyDescent="0.35">
      <c r="A59" s="57" t="s">
        <v>38</v>
      </c>
      <c r="B59" s="57" t="s">
        <v>14</v>
      </c>
      <c r="C59" s="57" t="s">
        <v>126</v>
      </c>
      <c r="D59" s="57">
        <v>11049</v>
      </c>
    </row>
    <row r="60" spans="1:4" ht="15.5" x14ac:dyDescent="0.35">
      <c r="A60" s="57" t="s">
        <v>38</v>
      </c>
      <c r="B60" s="57" t="s">
        <v>15</v>
      </c>
      <c r="C60" s="57" t="s">
        <v>125</v>
      </c>
      <c r="D60" s="57">
        <v>45448</v>
      </c>
    </row>
    <row r="61" spans="1:4" ht="15.5" x14ac:dyDescent="0.35">
      <c r="A61" s="57" t="s">
        <v>38</v>
      </c>
      <c r="B61" s="57" t="s">
        <v>15</v>
      </c>
      <c r="C61" s="57" t="s">
        <v>126</v>
      </c>
      <c r="D61" s="57">
        <v>11216</v>
      </c>
    </row>
    <row r="62" spans="1:4" ht="15.5" x14ac:dyDescent="0.35">
      <c r="A62" s="57" t="s">
        <v>38</v>
      </c>
      <c r="B62" s="57" t="s">
        <v>16</v>
      </c>
      <c r="C62" s="57" t="s">
        <v>125</v>
      </c>
      <c r="D62" s="57">
        <v>46717</v>
      </c>
    </row>
    <row r="63" spans="1:4" ht="15.5" x14ac:dyDescent="0.35">
      <c r="A63" s="57" t="s">
        <v>38</v>
      </c>
      <c r="B63" s="57" t="s">
        <v>16</v>
      </c>
      <c r="C63" s="57" t="s">
        <v>126</v>
      </c>
      <c r="D63" s="57">
        <v>10891</v>
      </c>
    </row>
    <row r="64" spans="1:4" ht="15.5" x14ac:dyDescent="0.35">
      <c r="A64" s="57" t="s">
        <v>38</v>
      </c>
      <c r="B64" s="57" t="s">
        <v>17</v>
      </c>
      <c r="C64" s="57" t="s">
        <v>125</v>
      </c>
      <c r="D64" s="57">
        <v>45698</v>
      </c>
    </row>
    <row r="65" spans="1:4" ht="15.5" x14ac:dyDescent="0.35">
      <c r="A65" s="57" t="s">
        <v>38</v>
      </c>
      <c r="B65" s="57" t="s">
        <v>17</v>
      </c>
      <c r="C65" s="57" t="s">
        <v>126</v>
      </c>
      <c r="D65" s="57">
        <v>10210</v>
      </c>
    </row>
    <row r="66" spans="1:4" ht="15.5" x14ac:dyDescent="0.35">
      <c r="A66" s="57" t="s">
        <v>38</v>
      </c>
      <c r="B66" s="57" t="s">
        <v>18</v>
      </c>
      <c r="C66" s="57" t="s">
        <v>125</v>
      </c>
      <c r="D66" s="57">
        <v>47350</v>
      </c>
    </row>
    <row r="67" spans="1:4" ht="15.5" x14ac:dyDescent="0.35">
      <c r="A67" s="57" t="s">
        <v>38</v>
      </c>
      <c r="B67" s="57" t="s">
        <v>18</v>
      </c>
      <c r="C67" s="57" t="s">
        <v>126</v>
      </c>
      <c r="D67" s="57">
        <v>10930</v>
      </c>
    </row>
    <row r="68" spans="1:4" ht="15.5" x14ac:dyDescent="0.35">
      <c r="A68" s="57" t="s">
        <v>38</v>
      </c>
      <c r="B68" s="57" t="s">
        <v>19</v>
      </c>
      <c r="C68" s="57" t="s">
        <v>125</v>
      </c>
      <c r="D68" s="57">
        <v>44287</v>
      </c>
    </row>
    <row r="69" spans="1:4" ht="15.5" x14ac:dyDescent="0.35">
      <c r="A69" s="57" t="s">
        <v>38</v>
      </c>
      <c r="B69" s="57" t="s">
        <v>19</v>
      </c>
      <c r="C69" s="57" t="s">
        <v>126</v>
      </c>
      <c r="D69" s="57">
        <v>10646</v>
      </c>
    </row>
    <row r="70" spans="1:4" ht="15.5" x14ac:dyDescent="0.35">
      <c r="A70" s="57" t="s">
        <v>38</v>
      </c>
      <c r="B70" s="57" t="s">
        <v>20</v>
      </c>
      <c r="C70" s="57" t="s">
        <v>125</v>
      </c>
      <c r="D70" s="57">
        <v>42850</v>
      </c>
    </row>
    <row r="71" spans="1:4" ht="15.5" x14ac:dyDescent="0.35">
      <c r="A71" s="57" t="s">
        <v>38</v>
      </c>
      <c r="B71" s="57" t="s">
        <v>20</v>
      </c>
      <c r="C71" s="57" t="s">
        <v>126</v>
      </c>
      <c r="D71" s="57">
        <v>11681</v>
      </c>
    </row>
    <row r="72" spans="1:4" ht="15.5" x14ac:dyDescent="0.35">
      <c r="A72" s="57" t="s">
        <v>38</v>
      </c>
      <c r="B72" s="57" t="s">
        <v>21</v>
      </c>
      <c r="C72" s="57" t="s">
        <v>125</v>
      </c>
      <c r="D72" s="57">
        <v>38652</v>
      </c>
    </row>
    <row r="73" spans="1:4" ht="15.5" x14ac:dyDescent="0.35">
      <c r="A73" s="57" t="s">
        <v>38</v>
      </c>
      <c r="B73" s="57" t="s">
        <v>21</v>
      </c>
      <c r="C73" s="57" t="s">
        <v>126</v>
      </c>
      <c r="D73" s="57">
        <v>10247</v>
      </c>
    </row>
    <row r="74" spans="1:4" ht="15.5" x14ac:dyDescent="0.35">
      <c r="A74" s="57" t="s">
        <v>38</v>
      </c>
      <c r="B74" s="57" t="s">
        <v>22</v>
      </c>
      <c r="C74" s="57" t="s">
        <v>125</v>
      </c>
      <c r="D74" s="57">
        <v>40029</v>
      </c>
    </row>
    <row r="75" spans="1:4" ht="15.5" x14ac:dyDescent="0.35">
      <c r="A75" s="57" t="s">
        <v>38</v>
      </c>
      <c r="B75" s="57" t="s">
        <v>22</v>
      </c>
      <c r="C75" s="57" t="s">
        <v>126</v>
      </c>
      <c r="D75" s="57">
        <v>10801</v>
      </c>
    </row>
    <row r="76" spans="1:4" ht="15.5" x14ac:dyDescent="0.35">
      <c r="A76" s="57" t="s">
        <v>38</v>
      </c>
      <c r="B76" s="57" t="s">
        <v>23</v>
      </c>
      <c r="C76" s="57" t="s">
        <v>125</v>
      </c>
      <c r="D76" s="57">
        <v>38288</v>
      </c>
    </row>
    <row r="77" spans="1:4" ht="15.5" x14ac:dyDescent="0.35">
      <c r="A77" s="57" t="s">
        <v>38</v>
      </c>
      <c r="B77" s="57" t="s">
        <v>23</v>
      </c>
      <c r="C77" s="57" t="s">
        <v>126</v>
      </c>
      <c r="D77" s="57">
        <v>9146</v>
      </c>
    </row>
    <row r="78" spans="1:4" ht="15.5" x14ac:dyDescent="0.35">
      <c r="A78" s="57" t="s">
        <v>38</v>
      </c>
      <c r="B78" s="57" t="s">
        <v>24</v>
      </c>
      <c r="C78" s="57" t="s">
        <v>125</v>
      </c>
      <c r="D78" s="57">
        <v>38307</v>
      </c>
    </row>
    <row r="79" spans="1:4" ht="15.5" x14ac:dyDescent="0.35">
      <c r="A79" s="57" t="s">
        <v>38</v>
      </c>
      <c r="B79" s="57" t="s">
        <v>24</v>
      </c>
      <c r="C79" s="57" t="s">
        <v>126</v>
      </c>
      <c r="D79" s="57">
        <v>7941</v>
      </c>
    </row>
    <row r="80" spans="1:4" ht="15.5" x14ac:dyDescent="0.35">
      <c r="A80" s="57" t="s">
        <v>38</v>
      </c>
      <c r="B80" s="57" t="s">
        <v>25</v>
      </c>
      <c r="C80" s="57" t="s">
        <v>125</v>
      </c>
      <c r="D80" s="57">
        <v>36660</v>
      </c>
    </row>
    <row r="81" spans="1:4" ht="15.5" x14ac:dyDescent="0.35">
      <c r="A81" s="57" t="s">
        <v>38</v>
      </c>
      <c r="B81" s="57" t="s">
        <v>25</v>
      </c>
      <c r="C81" s="57" t="s">
        <v>126</v>
      </c>
      <c r="D81" s="57">
        <v>7762</v>
      </c>
    </row>
    <row r="82" spans="1:4" ht="15.5" x14ac:dyDescent="0.35">
      <c r="A82" s="57" t="s">
        <v>38</v>
      </c>
      <c r="B82" s="57" t="s">
        <v>26</v>
      </c>
      <c r="C82" s="57" t="s">
        <v>125</v>
      </c>
      <c r="D82" s="57">
        <v>34258</v>
      </c>
    </row>
    <row r="83" spans="1:4" ht="15.5" x14ac:dyDescent="0.35">
      <c r="A83" s="57" t="s">
        <v>38</v>
      </c>
      <c r="B83" s="57" t="s">
        <v>26</v>
      </c>
      <c r="C83" s="57" t="s">
        <v>126</v>
      </c>
      <c r="D83" s="57">
        <v>7078</v>
      </c>
    </row>
    <row r="84" spans="1:4" ht="15.5" x14ac:dyDescent="0.35">
      <c r="A84" s="57" t="s">
        <v>38</v>
      </c>
      <c r="B84" s="57" t="s">
        <v>27</v>
      </c>
      <c r="C84" s="57" t="s">
        <v>125</v>
      </c>
      <c r="D84" s="57">
        <v>32428</v>
      </c>
    </row>
    <row r="85" spans="1:4" ht="15.5" x14ac:dyDescent="0.35">
      <c r="A85" s="57" t="s">
        <v>38</v>
      </c>
      <c r="B85" s="57" t="s">
        <v>27</v>
      </c>
      <c r="C85" s="57" t="s">
        <v>126</v>
      </c>
      <c r="D85" s="57">
        <v>6156</v>
      </c>
    </row>
    <row r="86" spans="1:4" ht="15.5" x14ac:dyDescent="0.35">
      <c r="A86" s="57" t="s">
        <v>38</v>
      </c>
      <c r="B86" s="57" t="s">
        <v>28</v>
      </c>
      <c r="C86" s="57" t="s">
        <v>125</v>
      </c>
      <c r="D86" s="57">
        <v>33032</v>
      </c>
    </row>
    <row r="87" spans="1:4" ht="15.5" x14ac:dyDescent="0.35">
      <c r="A87" s="57" t="s">
        <v>38</v>
      </c>
      <c r="B87" s="57" t="s">
        <v>28</v>
      </c>
      <c r="C87" s="57" t="s">
        <v>126</v>
      </c>
      <c r="D87" s="57">
        <v>5344</v>
      </c>
    </row>
    <row r="88" spans="1:4" ht="15.5" x14ac:dyDescent="0.35">
      <c r="A88" s="57" t="s">
        <v>43</v>
      </c>
      <c r="B88" s="57" t="s">
        <v>39</v>
      </c>
      <c r="C88" s="57" t="s">
        <v>127</v>
      </c>
      <c r="D88" s="57">
        <v>9811</v>
      </c>
    </row>
    <row r="89" spans="1:4" ht="15.5" x14ac:dyDescent="0.35">
      <c r="A89" s="57" t="s">
        <v>43</v>
      </c>
      <c r="B89" s="57" t="s">
        <v>40</v>
      </c>
      <c r="C89" s="57" t="s">
        <v>127</v>
      </c>
      <c r="D89" s="57">
        <v>9799</v>
      </c>
    </row>
    <row r="90" spans="1:4" ht="15.5" x14ac:dyDescent="0.35">
      <c r="A90" s="57" t="s">
        <v>43</v>
      </c>
      <c r="B90" s="57" t="s">
        <v>41</v>
      </c>
      <c r="C90" s="57" t="s">
        <v>127</v>
      </c>
      <c r="D90" s="57">
        <v>9612</v>
      </c>
    </row>
    <row r="91" spans="1:4" ht="15.5" x14ac:dyDescent="0.35">
      <c r="A91" s="57" t="s">
        <v>43</v>
      </c>
      <c r="B91" s="57" t="s">
        <v>42</v>
      </c>
      <c r="C91" s="57" t="s">
        <v>127</v>
      </c>
      <c r="D91" s="57">
        <v>9786</v>
      </c>
    </row>
    <row r="92" spans="1:4" ht="15.5" x14ac:dyDescent="0.35">
      <c r="A92" s="57" t="s">
        <v>43</v>
      </c>
      <c r="B92" s="57" t="s">
        <v>13</v>
      </c>
      <c r="C92" s="57" t="s">
        <v>127</v>
      </c>
      <c r="D92" s="57">
        <v>9139</v>
      </c>
    </row>
    <row r="93" spans="1:4" ht="15.5" x14ac:dyDescent="0.35">
      <c r="A93" s="57" t="s">
        <v>43</v>
      </c>
      <c r="B93" s="57" t="s">
        <v>14</v>
      </c>
      <c r="C93" s="57" t="s">
        <v>127</v>
      </c>
      <c r="D93" s="57">
        <v>9313</v>
      </c>
    </row>
    <row r="94" spans="1:4" ht="15.5" x14ac:dyDescent="0.35">
      <c r="A94" s="57" t="s">
        <v>43</v>
      </c>
      <c r="B94" s="57" t="s">
        <v>15</v>
      </c>
      <c r="C94" s="57" t="s">
        <v>127</v>
      </c>
      <c r="D94" s="57">
        <v>9461</v>
      </c>
    </row>
    <row r="95" spans="1:4" ht="15.5" x14ac:dyDescent="0.35">
      <c r="A95" s="57" t="s">
        <v>43</v>
      </c>
      <c r="B95" s="57" t="s">
        <v>16</v>
      </c>
      <c r="C95" s="57" t="s">
        <v>127</v>
      </c>
      <c r="D95" s="57">
        <v>9282</v>
      </c>
    </row>
    <row r="96" spans="1:4" ht="15.5" x14ac:dyDescent="0.35">
      <c r="A96" s="57" t="s">
        <v>43</v>
      </c>
      <c r="B96" s="57" t="s">
        <v>17</v>
      </c>
      <c r="C96" s="57" t="s">
        <v>127</v>
      </c>
      <c r="D96" s="57">
        <v>9222</v>
      </c>
    </row>
    <row r="97" spans="1:4" ht="15.5" x14ac:dyDescent="0.35">
      <c r="A97" s="57" t="s">
        <v>43</v>
      </c>
      <c r="B97" s="57" t="s">
        <v>18</v>
      </c>
      <c r="C97" s="57" t="s">
        <v>127</v>
      </c>
      <c r="D97" s="57">
        <v>9316</v>
      </c>
    </row>
    <row r="98" spans="1:4" ht="15.5" x14ac:dyDescent="0.35">
      <c r="A98" s="57" t="s">
        <v>43</v>
      </c>
      <c r="B98" s="57" t="s">
        <v>19</v>
      </c>
      <c r="C98" s="57" t="s">
        <v>127</v>
      </c>
      <c r="D98" s="57">
        <v>9257</v>
      </c>
    </row>
    <row r="99" spans="1:4" ht="15.5" x14ac:dyDescent="0.35">
      <c r="A99" s="57" t="s">
        <v>43</v>
      </c>
      <c r="B99" s="57" t="s">
        <v>20</v>
      </c>
      <c r="C99" s="57" t="s">
        <v>127</v>
      </c>
      <c r="D99" s="57">
        <v>8895</v>
      </c>
    </row>
    <row r="100" spans="1:4" ht="15.5" x14ac:dyDescent="0.35">
      <c r="A100" s="57" t="s">
        <v>43</v>
      </c>
      <c r="B100" s="57" t="s">
        <v>21</v>
      </c>
      <c r="C100" s="57" t="s">
        <v>127</v>
      </c>
      <c r="D100" s="57">
        <v>7875</v>
      </c>
    </row>
    <row r="101" spans="1:4" ht="15.5" x14ac:dyDescent="0.35">
      <c r="A101" s="57" t="s">
        <v>43</v>
      </c>
      <c r="B101" s="57" t="s">
        <v>22</v>
      </c>
      <c r="C101" s="57" t="s">
        <v>127</v>
      </c>
      <c r="D101" s="57">
        <v>8131</v>
      </c>
    </row>
    <row r="102" spans="1:4" ht="15.5" x14ac:dyDescent="0.35">
      <c r="A102" s="57" t="s">
        <v>43</v>
      </c>
      <c r="B102" s="57" t="s">
        <v>23</v>
      </c>
      <c r="C102" s="57" t="s">
        <v>127</v>
      </c>
      <c r="D102" s="57">
        <v>7048</v>
      </c>
    </row>
    <row r="103" spans="1:4" ht="15.5" x14ac:dyDescent="0.35">
      <c r="A103" s="57" t="s">
        <v>43</v>
      </c>
      <c r="B103" s="57" t="s">
        <v>24</v>
      </c>
      <c r="C103" s="57" t="s">
        <v>125</v>
      </c>
      <c r="D103" s="57">
        <v>5628</v>
      </c>
    </row>
    <row r="104" spans="1:4" ht="15.5" x14ac:dyDescent="0.35">
      <c r="A104" s="57" t="s">
        <v>43</v>
      </c>
      <c r="B104" s="57" t="s">
        <v>24</v>
      </c>
      <c r="C104" s="57" t="s">
        <v>126</v>
      </c>
      <c r="D104" s="57">
        <v>1433</v>
      </c>
    </row>
    <row r="105" spans="1:4" ht="15.5" x14ac:dyDescent="0.35">
      <c r="A105" s="57" t="s">
        <v>43</v>
      </c>
      <c r="B105" s="57" t="s">
        <v>25</v>
      </c>
      <c r="C105" s="57" t="s">
        <v>125</v>
      </c>
      <c r="D105" s="57">
        <v>5594</v>
      </c>
    </row>
    <row r="106" spans="1:4" ht="15.5" x14ac:dyDescent="0.35">
      <c r="A106" s="57" t="s">
        <v>43</v>
      </c>
      <c r="B106" s="57" t="s">
        <v>25</v>
      </c>
      <c r="C106" s="57" t="s">
        <v>126</v>
      </c>
      <c r="D106" s="57">
        <v>1369</v>
      </c>
    </row>
    <row r="107" spans="1:4" ht="15.5" x14ac:dyDescent="0.35">
      <c r="A107" s="57" t="s">
        <v>43</v>
      </c>
      <c r="B107" s="57" t="s">
        <v>26</v>
      </c>
      <c r="C107" s="57" t="s">
        <v>125</v>
      </c>
      <c r="D107" s="57">
        <v>5479</v>
      </c>
    </row>
    <row r="108" spans="1:4" ht="15.5" x14ac:dyDescent="0.35">
      <c r="A108" s="57" t="s">
        <v>43</v>
      </c>
      <c r="B108" s="57" t="s">
        <v>26</v>
      </c>
      <c r="C108" s="57" t="s">
        <v>126</v>
      </c>
      <c r="D108" s="57">
        <v>1187</v>
      </c>
    </row>
    <row r="109" spans="1:4" ht="15.5" x14ac:dyDescent="0.35">
      <c r="A109" s="57" t="s">
        <v>43</v>
      </c>
      <c r="B109" s="57" t="s">
        <v>27</v>
      </c>
      <c r="C109" s="57" t="s">
        <v>125</v>
      </c>
      <c r="D109" s="57">
        <v>5397</v>
      </c>
    </row>
    <row r="110" spans="1:4" ht="15.5" x14ac:dyDescent="0.35">
      <c r="A110" s="57" t="s">
        <v>43</v>
      </c>
      <c r="B110" s="57" t="s">
        <v>27</v>
      </c>
      <c r="C110" s="57" t="s">
        <v>126</v>
      </c>
      <c r="D110" s="57">
        <v>1308</v>
      </c>
    </row>
    <row r="111" spans="1:4" ht="15.5" x14ac:dyDescent="0.35">
      <c r="A111" s="57" t="s">
        <v>43</v>
      </c>
      <c r="B111" s="57" t="s">
        <v>28</v>
      </c>
      <c r="C111" s="57" t="s">
        <v>125</v>
      </c>
      <c r="D111" s="57">
        <v>5367</v>
      </c>
    </row>
    <row r="112" spans="1:4" ht="15.5" x14ac:dyDescent="0.35">
      <c r="A112" s="57" t="s">
        <v>43</v>
      </c>
      <c r="B112" s="57" t="s">
        <v>28</v>
      </c>
      <c r="C112" s="57" t="s">
        <v>126</v>
      </c>
      <c r="D112" s="57">
        <v>1193</v>
      </c>
    </row>
    <row r="113" spans="1:4" ht="15.5" x14ac:dyDescent="0.35">
      <c r="A113" s="57" t="s">
        <v>43</v>
      </c>
      <c r="B113" s="57" t="s">
        <v>29</v>
      </c>
      <c r="C113" s="57" t="s">
        <v>125</v>
      </c>
      <c r="D113" s="57">
        <v>5209</v>
      </c>
    </row>
    <row r="114" spans="1:4" ht="15.5" x14ac:dyDescent="0.35">
      <c r="A114" s="57" t="s">
        <v>43</v>
      </c>
      <c r="B114" s="57" t="s">
        <v>29</v>
      </c>
      <c r="C114" s="57" t="s">
        <v>126</v>
      </c>
      <c r="D114" s="57">
        <v>1084</v>
      </c>
    </row>
    <row r="115" spans="1:4" ht="15.5" x14ac:dyDescent="0.35">
      <c r="A115" s="57" t="s">
        <v>43</v>
      </c>
      <c r="B115" s="57" t="s">
        <v>30</v>
      </c>
      <c r="C115" s="57" t="s">
        <v>125</v>
      </c>
      <c r="D115" s="57">
        <v>5117</v>
      </c>
    </row>
    <row r="116" spans="1:4" ht="15.5" x14ac:dyDescent="0.35">
      <c r="A116" s="57" t="s">
        <v>43</v>
      </c>
      <c r="B116" s="57" t="s">
        <v>30</v>
      </c>
      <c r="C116" s="57" t="s">
        <v>126</v>
      </c>
      <c r="D116" s="57">
        <v>1040</v>
      </c>
    </row>
    <row r="117" spans="1:4" ht="15.5" x14ac:dyDescent="0.35">
      <c r="A117" s="57" t="s">
        <v>43</v>
      </c>
      <c r="B117" s="57" t="s">
        <v>31</v>
      </c>
      <c r="C117" s="57" t="s">
        <v>125</v>
      </c>
      <c r="D117" s="57">
        <v>4997</v>
      </c>
    </row>
    <row r="118" spans="1:4" ht="15.5" x14ac:dyDescent="0.35">
      <c r="A118" s="57" t="s">
        <v>43</v>
      </c>
      <c r="B118" s="57" t="s">
        <v>31</v>
      </c>
      <c r="C118" s="57" t="s">
        <v>126</v>
      </c>
      <c r="D118" s="57">
        <v>832</v>
      </c>
    </row>
    <row r="119" spans="1:4" ht="15.5" x14ac:dyDescent="0.35">
      <c r="A119" s="57" t="s">
        <v>43</v>
      </c>
      <c r="B119" s="57" t="s">
        <v>32</v>
      </c>
      <c r="C119" s="57" t="s">
        <v>125</v>
      </c>
      <c r="D119" s="57">
        <v>4673</v>
      </c>
    </row>
    <row r="120" spans="1:4" ht="15.5" x14ac:dyDescent="0.35">
      <c r="A120" s="57" t="s">
        <v>43</v>
      </c>
      <c r="B120" s="57" t="s">
        <v>32</v>
      </c>
      <c r="C120" s="57" t="s">
        <v>126</v>
      </c>
      <c r="D120" s="57">
        <v>650</v>
      </c>
    </row>
    <row r="121" spans="1:4" ht="15.5" x14ac:dyDescent="0.35">
      <c r="A121" s="57" t="s">
        <v>43</v>
      </c>
      <c r="B121" s="57" t="s">
        <v>33</v>
      </c>
      <c r="C121" s="57" t="s">
        <v>125</v>
      </c>
      <c r="D121" s="57">
        <v>4953</v>
      </c>
    </row>
    <row r="122" spans="1:4" ht="15.5" x14ac:dyDescent="0.35">
      <c r="A122" s="57" t="s">
        <v>43</v>
      </c>
      <c r="B122" s="57" t="s">
        <v>33</v>
      </c>
      <c r="C122" s="57" t="s">
        <v>126</v>
      </c>
      <c r="D122" s="57">
        <v>621</v>
      </c>
    </row>
    <row r="123" spans="1:4" ht="15.5" x14ac:dyDescent="0.35">
      <c r="A123" s="57" t="s">
        <v>43</v>
      </c>
      <c r="B123" s="57" t="s">
        <v>34</v>
      </c>
      <c r="C123" s="57" t="s">
        <v>125</v>
      </c>
      <c r="D123" s="57">
        <v>5067</v>
      </c>
    </row>
    <row r="124" spans="1:4" ht="15.5" x14ac:dyDescent="0.35">
      <c r="A124" s="57" t="s">
        <v>43</v>
      </c>
      <c r="B124" s="57" t="s">
        <v>34</v>
      </c>
      <c r="C124" s="57" t="s">
        <v>126</v>
      </c>
      <c r="D124" s="57">
        <v>605</v>
      </c>
    </row>
    <row r="125" spans="1:4" ht="15.5" x14ac:dyDescent="0.35">
      <c r="A125" s="57" t="s">
        <v>43</v>
      </c>
      <c r="B125" s="57" t="s">
        <v>35</v>
      </c>
      <c r="C125" s="57" t="s">
        <v>125</v>
      </c>
      <c r="D125" s="57">
        <v>4922</v>
      </c>
    </row>
    <row r="126" spans="1:4" ht="15.5" x14ac:dyDescent="0.35">
      <c r="A126" s="57" t="s">
        <v>43</v>
      </c>
      <c r="B126" s="57" t="s">
        <v>35</v>
      </c>
      <c r="C126" s="57" t="s">
        <v>126</v>
      </c>
      <c r="D126" s="57">
        <v>618</v>
      </c>
    </row>
    <row r="127" spans="1:4" ht="15.5" x14ac:dyDescent="0.35">
      <c r="A127" s="57" t="s">
        <v>43</v>
      </c>
      <c r="B127" s="57" t="s">
        <v>36</v>
      </c>
      <c r="C127" s="57" t="s">
        <v>125</v>
      </c>
      <c r="D127" s="57">
        <v>4751</v>
      </c>
    </row>
    <row r="128" spans="1:4" ht="15.5" x14ac:dyDescent="0.35">
      <c r="A128" s="57" t="s">
        <v>43</v>
      </c>
      <c r="B128" s="57" t="s">
        <v>36</v>
      </c>
      <c r="C128" s="57" t="s">
        <v>126</v>
      </c>
      <c r="D128" s="57">
        <v>560</v>
      </c>
    </row>
    <row r="129" spans="1:4" ht="15.5" x14ac:dyDescent="0.35">
      <c r="A129" s="57" t="s">
        <v>43</v>
      </c>
      <c r="B129" s="57" t="s">
        <v>58</v>
      </c>
      <c r="C129" s="57" t="s">
        <v>125</v>
      </c>
      <c r="D129" s="57">
        <v>4635</v>
      </c>
    </row>
    <row r="130" spans="1:4" ht="15.5" x14ac:dyDescent="0.35">
      <c r="A130" s="57" t="s">
        <v>43</v>
      </c>
      <c r="B130" s="57" t="s">
        <v>58</v>
      </c>
      <c r="C130" s="57" t="s">
        <v>126</v>
      </c>
      <c r="D130" s="57">
        <v>510</v>
      </c>
    </row>
    <row r="131" spans="1:4" ht="15.5" x14ac:dyDescent="0.35">
      <c r="A131" s="57" t="s">
        <v>43</v>
      </c>
      <c r="B131" s="57" t="s">
        <v>59</v>
      </c>
      <c r="C131" s="57" t="s">
        <v>125</v>
      </c>
      <c r="D131" s="57">
        <v>4366</v>
      </c>
    </row>
    <row r="132" spans="1:4" ht="15.5" x14ac:dyDescent="0.35">
      <c r="A132" s="57" t="s">
        <v>43</v>
      </c>
      <c r="B132" s="57" t="s">
        <v>59</v>
      </c>
      <c r="C132" s="57" t="s">
        <v>126</v>
      </c>
      <c r="D132" s="57">
        <v>525</v>
      </c>
    </row>
    <row r="133" spans="1:4" ht="15.5" x14ac:dyDescent="0.35">
      <c r="A133" s="57" t="s">
        <v>43</v>
      </c>
      <c r="B133" s="57" t="s">
        <v>89</v>
      </c>
      <c r="C133" s="57" t="s">
        <v>125</v>
      </c>
      <c r="D133" s="57">
        <v>4145</v>
      </c>
    </row>
    <row r="134" spans="1:4" ht="15.5" x14ac:dyDescent="0.35">
      <c r="A134" s="57" t="s">
        <v>43</v>
      </c>
      <c r="B134" s="57" t="s">
        <v>89</v>
      </c>
      <c r="C134" s="57" t="s">
        <v>126</v>
      </c>
      <c r="D134" s="57">
        <v>518</v>
      </c>
    </row>
    <row r="135" spans="1:4" ht="15.5" x14ac:dyDescent="0.35">
      <c r="A135" s="57" t="s">
        <v>43</v>
      </c>
      <c r="B135" s="57" t="s">
        <v>100</v>
      </c>
      <c r="C135" s="57" t="s">
        <v>125</v>
      </c>
      <c r="D135" s="57">
        <v>4196</v>
      </c>
    </row>
    <row r="136" spans="1:4" ht="15.5" x14ac:dyDescent="0.35">
      <c r="A136" s="57" t="s">
        <v>43</v>
      </c>
      <c r="B136" s="57" t="s">
        <v>100</v>
      </c>
      <c r="C136" s="57" t="s">
        <v>126</v>
      </c>
      <c r="D136" s="57">
        <v>439</v>
      </c>
    </row>
    <row r="137" spans="1:4" ht="15.5" x14ac:dyDescent="0.35">
      <c r="A137" s="57" t="s">
        <v>43</v>
      </c>
      <c r="B137" s="57" t="s">
        <v>101</v>
      </c>
      <c r="C137" s="57" t="s">
        <v>125</v>
      </c>
      <c r="D137" s="57">
        <v>3873</v>
      </c>
    </row>
    <row r="138" spans="1:4" ht="15.5" x14ac:dyDescent="0.35">
      <c r="A138" s="57" t="s">
        <v>43</v>
      </c>
      <c r="B138" s="57" t="s">
        <v>101</v>
      </c>
      <c r="C138" s="57" t="s">
        <v>126</v>
      </c>
      <c r="D138" s="57">
        <v>432</v>
      </c>
    </row>
    <row r="139" spans="1:4" ht="15.5" x14ac:dyDescent="0.35">
      <c r="A139" s="57" t="s">
        <v>44</v>
      </c>
      <c r="B139" s="57" t="s">
        <v>13</v>
      </c>
      <c r="C139" s="57" t="s">
        <v>127</v>
      </c>
      <c r="D139" s="57">
        <v>3030</v>
      </c>
    </row>
    <row r="140" spans="1:4" ht="15.5" x14ac:dyDescent="0.35">
      <c r="A140" s="57" t="s">
        <v>44</v>
      </c>
      <c r="B140" s="57" t="s">
        <v>14</v>
      </c>
      <c r="C140" s="57" t="s">
        <v>127</v>
      </c>
      <c r="D140" s="57">
        <v>3128</v>
      </c>
    </row>
    <row r="141" spans="1:4" ht="15.5" x14ac:dyDescent="0.35">
      <c r="A141" s="57" t="s">
        <v>44</v>
      </c>
      <c r="B141" s="57" t="s">
        <v>15</v>
      </c>
      <c r="C141" s="57" t="s">
        <v>127</v>
      </c>
      <c r="D141" s="57">
        <v>3296</v>
      </c>
    </row>
    <row r="142" spans="1:4" ht="15.5" x14ac:dyDescent="0.35">
      <c r="A142" s="57" t="s">
        <v>44</v>
      </c>
      <c r="B142" s="57" t="s">
        <v>16</v>
      </c>
      <c r="C142" s="57" t="s">
        <v>127</v>
      </c>
      <c r="D142" s="57">
        <v>3386</v>
      </c>
    </row>
    <row r="143" spans="1:4" ht="15.5" x14ac:dyDescent="0.35">
      <c r="A143" s="57" t="s">
        <v>44</v>
      </c>
      <c r="B143" s="57" t="s">
        <v>17</v>
      </c>
      <c r="C143" s="57" t="s">
        <v>127</v>
      </c>
      <c r="D143" s="57">
        <v>3109</v>
      </c>
    </row>
    <row r="144" spans="1:4" ht="15.5" x14ac:dyDescent="0.35">
      <c r="A144" s="57" t="s">
        <v>44</v>
      </c>
      <c r="B144" s="57" t="s">
        <v>18</v>
      </c>
      <c r="C144" s="57" t="s">
        <v>127</v>
      </c>
      <c r="D144" s="57">
        <v>3486</v>
      </c>
    </row>
    <row r="145" spans="1:4" ht="15.5" x14ac:dyDescent="0.35">
      <c r="A145" s="57" t="s">
        <v>44</v>
      </c>
      <c r="B145" s="57" t="s">
        <v>19</v>
      </c>
      <c r="C145" s="57" t="s">
        <v>127</v>
      </c>
      <c r="D145" s="57">
        <v>3202</v>
      </c>
    </row>
    <row r="146" spans="1:4" ht="15.5" x14ac:dyDescent="0.35">
      <c r="A146" s="57" t="s">
        <v>44</v>
      </c>
      <c r="B146" s="57" t="s">
        <v>20</v>
      </c>
      <c r="C146" s="57" t="s">
        <v>125</v>
      </c>
      <c r="D146" s="57">
        <v>2490</v>
      </c>
    </row>
    <row r="147" spans="1:4" ht="15.5" x14ac:dyDescent="0.35">
      <c r="A147" s="57" t="s">
        <v>44</v>
      </c>
      <c r="B147" s="57" t="s">
        <v>20</v>
      </c>
      <c r="C147" s="57" t="s">
        <v>126</v>
      </c>
      <c r="D147" s="57">
        <v>596</v>
      </c>
    </row>
    <row r="148" spans="1:4" ht="15.5" x14ac:dyDescent="0.35">
      <c r="A148" s="57" t="s">
        <v>44</v>
      </c>
      <c r="B148" s="57" t="s">
        <v>21</v>
      </c>
      <c r="C148" s="57" t="s">
        <v>125</v>
      </c>
      <c r="D148" s="57">
        <v>2377</v>
      </c>
    </row>
    <row r="149" spans="1:4" ht="15.5" x14ac:dyDescent="0.35">
      <c r="A149" s="57" t="s">
        <v>44</v>
      </c>
      <c r="B149" s="57" t="s">
        <v>21</v>
      </c>
      <c r="C149" s="57" t="s">
        <v>126</v>
      </c>
      <c r="D149" s="57">
        <v>547</v>
      </c>
    </row>
    <row r="150" spans="1:4" ht="15.5" x14ac:dyDescent="0.35">
      <c r="A150" s="57" t="s">
        <v>44</v>
      </c>
      <c r="B150" s="57" t="s">
        <v>22</v>
      </c>
      <c r="C150" s="57" t="s">
        <v>125</v>
      </c>
      <c r="D150" s="57">
        <v>2279</v>
      </c>
    </row>
    <row r="151" spans="1:4" ht="15.5" x14ac:dyDescent="0.35">
      <c r="A151" s="57" t="s">
        <v>44</v>
      </c>
      <c r="B151" s="57" t="s">
        <v>22</v>
      </c>
      <c r="C151" s="57" t="s">
        <v>126</v>
      </c>
      <c r="D151" s="57">
        <v>508</v>
      </c>
    </row>
    <row r="152" spans="1:4" ht="15.5" x14ac:dyDescent="0.35">
      <c r="A152" s="57" t="s">
        <v>44</v>
      </c>
      <c r="B152" s="57" t="s">
        <v>23</v>
      </c>
      <c r="C152" s="57" t="s">
        <v>125</v>
      </c>
      <c r="D152" s="57">
        <v>2150</v>
      </c>
    </row>
    <row r="153" spans="1:4" ht="15.5" x14ac:dyDescent="0.35">
      <c r="A153" s="57" t="s">
        <v>44</v>
      </c>
      <c r="B153" s="57" t="s">
        <v>23</v>
      </c>
      <c r="C153" s="57" t="s">
        <v>126</v>
      </c>
      <c r="D153" s="57">
        <v>442</v>
      </c>
    </row>
    <row r="154" spans="1:4" ht="15.5" x14ac:dyDescent="0.35">
      <c r="A154" s="57" t="s">
        <v>44</v>
      </c>
      <c r="B154" s="57" t="s">
        <v>24</v>
      </c>
      <c r="C154" s="57" t="s">
        <v>125</v>
      </c>
      <c r="D154" s="57">
        <v>2172</v>
      </c>
    </row>
    <row r="155" spans="1:4" ht="15.5" x14ac:dyDescent="0.35">
      <c r="A155" s="57" t="s">
        <v>44</v>
      </c>
      <c r="B155" s="57" t="s">
        <v>24</v>
      </c>
      <c r="C155" s="57" t="s">
        <v>126</v>
      </c>
      <c r="D155" s="57">
        <v>376</v>
      </c>
    </row>
    <row r="156" spans="1:4" ht="15.5" x14ac:dyDescent="0.35">
      <c r="A156" s="57" t="s">
        <v>44</v>
      </c>
      <c r="B156" s="57" t="s">
        <v>25</v>
      </c>
      <c r="C156" s="57" t="s">
        <v>125</v>
      </c>
      <c r="D156" s="57">
        <v>1990</v>
      </c>
    </row>
    <row r="157" spans="1:4" ht="15.5" x14ac:dyDescent="0.35">
      <c r="A157" s="57" t="s">
        <v>44</v>
      </c>
      <c r="B157" s="57" t="s">
        <v>25</v>
      </c>
      <c r="C157" s="57" t="s">
        <v>126</v>
      </c>
      <c r="D157" s="57">
        <v>410</v>
      </c>
    </row>
    <row r="158" spans="1:4" ht="15.5" x14ac:dyDescent="0.35">
      <c r="A158" s="57" t="s">
        <v>44</v>
      </c>
      <c r="B158" s="57" t="s">
        <v>26</v>
      </c>
      <c r="C158" s="57" t="s">
        <v>125</v>
      </c>
      <c r="D158" s="57">
        <v>2035</v>
      </c>
    </row>
    <row r="159" spans="1:4" ht="15.5" x14ac:dyDescent="0.35">
      <c r="A159" s="57" t="s">
        <v>44</v>
      </c>
      <c r="B159" s="57" t="s">
        <v>26</v>
      </c>
      <c r="C159" s="57" t="s">
        <v>126</v>
      </c>
      <c r="D159" s="57">
        <v>345</v>
      </c>
    </row>
    <row r="160" spans="1:4" ht="15.5" x14ac:dyDescent="0.35">
      <c r="A160" s="57" t="s">
        <v>44</v>
      </c>
      <c r="B160" s="57" t="s">
        <v>27</v>
      </c>
      <c r="C160" s="57" t="s">
        <v>125</v>
      </c>
      <c r="D160" s="57">
        <v>1919</v>
      </c>
    </row>
    <row r="161" spans="1:4" ht="15.5" x14ac:dyDescent="0.35">
      <c r="A161" s="57" t="s">
        <v>44</v>
      </c>
      <c r="B161" s="57" t="s">
        <v>27</v>
      </c>
      <c r="C161" s="57" t="s">
        <v>126</v>
      </c>
      <c r="D161" s="57">
        <v>338</v>
      </c>
    </row>
    <row r="162" spans="1:4" ht="15.5" x14ac:dyDescent="0.35">
      <c r="A162" s="57" t="s">
        <v>44</v>
      </c>
      <c r="B162" s="57" t="s">
        <v>28</v>
      </c>
      <c r="C162" s="57" t="s">
        <v>125</v>
      </c>
      <c r="D162" s="57">
        <v>1864</v>
      </c>
    </row>
    <row r="163" spans="1:4" ht="15.5" x14ac:dyDescent="0.35">
      <c r="A163" s="57" t="s">
        <v>44</v>
      </c>
      <c r="B163" s="57" t="s">
        <v>28</v>
      </c>
      <c r="C163" s="57" t="s">
        <v>126</v>
      </c>
      <c r="D163" s="57">
        <v>338</v>
      </c>
    </row>
    <row r="164" spans="1:4" ht="15.5" x14ac:dyDescent="0.35">
      <c r="A164" s="57" t="s">
        <v>44</v>
      </c>
      <c r="B164" s="57" t="s">
        <v>29</v>
      </c>
      <c r="C164" s="57" t="s">
        <v>125</v>
      </c>
      <c r="D164" s="57">
        <v>1826</v>
      </c>
    </row>
    <row r="165" spans="1:4" ht="15.5" x14ac:dyDescent="0.35">
      <c r="A165" s="57" t="s">
        <v>44</v>
      </c>
      <c r="B165" s="57" t="s">
        <v>29</v>
      </c>
      <c r="C165" s="57" t="s">
        <v>126</v>
      </c>
      <c r="D165" s="57">
        <v>282</v>
      </c>
    </row>
    <row r="166" spans="1:4" ht="15.5" x14ac:dyDescent="0.35">
      <c r="A166" s="57" t="s">
        <v>44</v>
      </c>
      <c r="B166" s="57" t="s">
        <v>30</v>
      </c>
      <c r="C166" s="57" t="s">
        <v>125</v>
      </c>
      <c r="D166" s="57">
        <v>1789</v>
      </c>
    </row>
    <row r="167" spans="1:4" ht="15.5" x14ac:dyDescent="0.35">
      <c r="A167" s="57" t="s">
        <v>44</v>
      </c>
      <c r="B167" s="57" t="s">
        <v>30</v>
      </c>
      <c r="C167" s="57" t="s">
        <v>126</v>
      </c>
      <c r="D167" s="57">
        <v>233</v>
      </c>
    </row>
    <row r="168" spans="1:4" ht="15.5" x14ac:dyDescent="0.35">
      <c r="A168" s="57" t="s">
        <v>44</v>
      </c>
      <c r="B168" s="57" t="s">
        <v>31</v>
      </c>
      <c r="C168" s="57" t="s">
        <v>125</v>
      </c>
      <c r="D168" s="57">
        <v>1725</v>
      </c>
    </row>
    <row r="169" spans="1:4" ht="15.5" x14ac:dyDescent="0.35">
      <c r="A169" s="57" t="s">
        <v>44</v>
      </c>
      <c r="B169" s="57" t="s">
        <v>31</v>
      </c>
      <c r="C169" s="57" t="s">
        <v>126</v>
      </c>
      <c r="D169" s="57">
        <v>186</v>
      </c>
    </row>
    <row r="170" spans="1:4" ht="15.5" x14ac:dyDescent="0.35">
      <c r="A170" s="57" t="s">
        <v>44</v>
      </c>
      <c r="B170" s="57" t="s">
        <v>32</v>
      </c>
      <c r="C170" s="57" t="s">
        <v>125</v>
      </c>
      <c r="D170" s="57">
        <v>1732</v>
      </c>
    </row>
    <row r="171" spans="1:4" ht="15.5" x14ac:dyDescent="0.35">
      <c r="A171" s="57" t="s">
        <v>44</v>
      </c>
      <c r="B171" s="57" t="s">
        <v>32</v>
      </c>
      <c r="C171" s="57" t="s">
        <v>126</v>
      </c>
      <c r="D171" s="57">
        <v>178</v>
      </c>
    </row>
    <row r="172" spans="1:4" ht="15.5" x14ac:dyDescent="0.35">
      <c r="A172" s="57" t="s">
        <v>44</v>
      </c>
      <c r="B172" s="57" t="s">
        <v>33</v>
      </c>
      <c r="C172" s="57" t="s">
        <v>125</v>
      </c>
      <c r="D172" s="57">
        <v>1635</v>
      </c>
    </row>
    <row r="173" spans="1:4" ht="15.5" x14ac:dyDescent="0.35">
      <c r="A173" s="57" t="s">
        <v>44</v>
      </c>
      <c r="B173" s="57" t="s">
        <v>33</v>
      </c>
      <c r="C173" s="57" t="s">
        <v>126</v>
      </c>
      <c r="D173" s="57">
        <v>173</v>
      </c>
    </row>
    <row r="174" spans="1:4" ht="15.5" x14ac:dyDescent="0.35">
      <c r="A174" s="57" t="s">
        <v>44</v>
      </c>
      <c r="B174" s="57" t="s">
        <v>34</v>
      </c>
      <c r="C174" s="57" t="s">
        <v>125</v>
      </c>
      <c r="D174" s="57">
        <v>1609</v>
      </c>
    </row>
    <row r="175" spans="1:4" ht="15.5" x14ac:dyDescent="0.35">
      <c r="A175" s="57" t="s">
        <v>44</v>
      </c>
      <c r="B175" s="57" t="s">
        <v>34</v>
      </c>
      <c r="C175" s="57" t="s">
        <v>126</v>
      </c>
      <c r="D175" s="57">
        <v>166</v>
      </c>
    </row>
    <row r="176" spans="1:4" ht="15.5" x14ac:dyDescent="0.35">
      <c r="A176" s="57" t="s">
        <v>44</v>
      </c>
      <c r="B176" s="57" t="s">
        <v>35</v>
      </c>
      <c r="C176" s="57" t="s">
        <v>125</v>
      </c>
      <c r="D176" s="57">
        <v>1719</v>
      </c>
    </row>
    <row r="177" spans="1:4" ht="15.5" x14ac:dyDescent="0.35">
      <c r="A177" s="57" t="s">
        <v>44</v>
      </c>
      <c r="B177" s="57" t="s">
        <v>35</v>
      </c>
      <c r="C177" s="57" t="s">
        <v>126</v>
      </c>
      <c r="D177" s="57">
        <v>139</v>
      </c>
    </row>
    <row r="178" spans="1:4" ht="15.5" x14ac:dyDescent="0.35">
      <c r="A178" s="57" t="s">
        <v>44</v>
      </c>
      <c r="B178" s="57" t="s">
        <v>36</v>
      </c>
      <c r="C178" s="57" t="s">
        <v>125</v>
      </c>
      <c r="D178" s="57">
        <v>1485</v>
      </c>
    </row>
    <row r="179" spans="1:4" ht="15.5" x14ac:dyDescent="0.35">
      <c r="A179" s="57" t="s">
        <v>44</v>
      </c>
      <c r="B179" s="57" t="s">
        <v>36</v>
      </c>
      <c r="C179" s="57" t="s">
        <v>126</v>
      </c>
      <c r="D179" s="57">
        <v>132</v>
      </c>
    </row>
    <row r="180" spans="1:4" ht="15.5" x14ac:dyDescent="0.35">
      <c r="A180" s="57" t="s">
        <v>44</v>
      </c>
      <c r="B180" s="57" t="s">
        <v>58</v>
      </c>
      <c r="C180" s="57" t="s">
        <v>125</v>
      </c>
      <c r="D180" s="57">
        <v>1430</v>
      </c>
    </row>
    <row r="181" spans="1:4" ht="15.5" x14ac:dyDescent="0.35">
      <c r="A181" s="57" t="s">
        <v>44</v>
      </c>
      <c r="B181" s="57" t="s">
        <v>58</v>
      </c>
      <c r="C181" s="57" t="s">
        <v>126</v>
      </c>
      <c r="D181" s="57">
        <v>125</v>
      </c>
    </row>
    <row r="182" spans="1:4" ht="15.5" x14ac:dyDescent="0.35">
      <c r="A182" s="57" t="s">
        <v>44</v>
      </c>
      <c r="B182" s="57" t="s">
        <v>59</v>
      </c>
      <c r="C182" s="57" t="s">
        <v>125</v>
      </c>
      <c r="D182" s="57">
        <v>1498</v>
      </c>
    </row>
    <row r="183" spans="1:4" ht="15.5" x14ac:dyDescent="0.35">
      <c r="A183" s="57" t="s">
        <v>44</v>
      </c>
      <c r="B183" s="57" t="s">
        <v>59</v>
      </c>
      <c r="C183" s="57" t="s">
        <v>126</v>
      </c>
      <c r="D183" s="57">
        <v>130</v>
      </c>
    </row>
    <row r="184" spans="1:4" ht="15.5" x14ac:dyDescent="0.35">
      <c r="A184" s="57" t="s">
        <v>44</v>
      </c>
      <c r="B184" s="57" t="s">
        <v>89</v>
      </c>
      <c r="C184" s="57" t="s">
        <v>125</v>
      </c>
      <c r="D184" s="57">
        <v>1375</v>
      </c>
    </row>
    <row r="185" spans="1:4" ht="15.5" x14ac:dyDescent="0.35">
      <c r="A185" s="57" t="s">
        <v>44</v>
      </c>
      <c r="B185" s="57" t="s">
        <v>89</v>
      </c>
      <c r="C185" s="57" t="s">
        <v>126</v>
      </c>
      <c r="D185" s="57">
        <v>126</v>
      </c>
    </row>
    <row r="186" spans="1:4" ht="15.5" x14ac:dyDescent="0.35">
      <c r="A186" s="57" t="s">
        <v>44</v>
      </c>
      <c r="B186" s="57" t="s">
        <v>100</v>
      </c>
      <c r="C186" s="57" t="s">
        <v>125</v>
      </c>
      <c r="D186" s="57">
        <v>1467</v>
      </c>
    </row>
    <row r="187" spans="1:4" ht="15.5" x14ac:dyDescent="0.35">
      <c r="A187" s="57" t="s">
        <v>44</v>
      </c>
      <c r="B187" s="57" t="s">
        <v>100</v>
      </c>
      <c r="C187" s="57" t="s">
        <v>126</v>
      </c>
      <c r="D187" s="57">
        <v>120</v>
      </c>
    </row>
    <row r="188" spans="1:4" ht="15.5" x14ac:dyDescent="0.35">
      <c r="A188" s="57" t="s">
        <v>44</v>
      </c>
      <c r="B188" s="57" t="s">
        <v>101</v>
      </c>
      <c r="C188" s="57" t="s">
        <v>125</v>
      </c>
      <c r="D188" s="57">
        <v>1379</v>
      </c>
    </row>
    <row r="189" spans="1:4" ht="15.5" x14ac:dyDescent="0.35">
      <c r="A189" s="57" t="s">
        <v>44</v>
      </c>
      <c r="B189" s="57" t="s">
        <v>101</v>
      </c>
      <c r="C189" s="57" t="s">
        <v>126</v>
      </c>
      <c r="D189" s="57">
        <v>163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69"/>
  <sheetViews>
    <sheetView workbookViewId="0"/>
  </sheetViews>
  <sheetFormatPr defaultColWidth="9.1796875" defaultRowHeight="14.5" x14ac:dyDescent="0.35"/>
  <cols>
    <col min="1" max="1" width="21.26953125" style="26" bestFit="1" customWidth="1"/>
    <col min="2" max="2" width="20.453125" style="26" bestFit="1" customWidth="1"/>
    <col min="3" max="3" width="13.453125" style="26" bestFit="1" customWidth="1"/>
    <col min="4" max="4" width="24.453125" style="26" bestFit="1" customWidth="1"/>
    <col min="5" max="16384" width="9.1796875" style="18"/>
  </cols>
  <sheetData>
    <row r="1" spans="1:4" ht="15.5" x14ac:dyDescent="0.35">
      <c r="A1" s="58" t="s">
        <v>128</v>
      </c>
      <c r="B1" s="58" t="s">
        <v>37</v>
      </c>
      <c r="C1" s="58" t="s">
        <v>93</v>
      </c>
      <c r="D1" s="58" t="s">
        <v>94</v>
      </c>
    </row>
    <row r="2" spans="1:4" ht="15.5" x14ac:dyDescent="0.35">
      <c r="A2" s="59">
        <v>1971</v>
      </c>
      <c r="B2" s="60" t="s">
        <v>113</v>
      </c>
      <c r="C2" s="59" t="s">
        <v>38</v>
      </c>
      <c r="D2" s="59">
        <v>46411700</v>
      </c>
    </row>
    <row r="3" spans="1:4" ht="15.5" x14ac:dyDescent="0.35">
      <c r="A3" s="59">
        <v>1972</v>
      </c>
      <c r="B3" s="60" t="s">
        <v>114</v>
      </c>
      <c r="C3" s="59" t="s">
        <v>38</v>
      </c>
      <c r="D3" s="59">
        <v>46571900</v>
      </c>
    </row>
    <row r="4" spans="1:4" ht="15.5" x14ac:dyDescent="0.35">
      <c r="A4" s="59">
        <v>1973</v>
      </c>
      <c r="B4" s="60" t="s">
        <v>115</v>
      </c>
      <c r="C4" s="59" t="s">
        <v>38</v>
      </c>
      <c r="D4" s="59">
        <v>46686200</v>
      </c>
    </row>
    <row r="5" spans="1:4" ht="15.5" x14ac:dyDescent="0.35">
      <c r="A5" s="59">
        <v>1974</v>
      </c>
      <c r="B5" s="60" t="s">
        <v>116</v>
      </c>
      <c r="C5" s="59" t="s">
        <v>38</v>
      </c>
      <c r="D5" s="59">
        <v>46682700</v>
      </c>
    </row>
    <row r="6" spans="1:4" ht="15.5" x14ac:dyDescent="0.35">
      <c r="A6" s="59">
        <v>1975</v>
      </c>
      <c r="B6" s="60" t="s">
        <v>117</v>
      </c>
      <c r="C6" s="59" t="s">
        <v>38</v>
      </c>
      <c r="D6" s="59">
        <v>46674400</v>
      </c>
    </row>
    <row r="7" spans="1:4" ht="15.5" x14ac:dyDescent="0.35">
      <c r="A7" s="59">
        <v>1976</v>
      </c>
      <c r="B7" s="60" t="s">
        <v>118</v>
      </c>
      <c r="C7" s="59" t="s">
        <v>38</v>
      </c>
      <c r="D7" s="59">
        <v>46659900</v>
      </c>
    </row>
    <row r="8" spans="1:4" ht="15.5" x14ac:dyDescent="0.35">
      <c r="A8" s="59">
        <v>1977</v>
      </c>
      <c r="B8" s="60" t="s">
        <v>119</v>
      </c>
      <c r="C8" s="59" t="s">
        <v>38</v>
      </c>
      <c r="D8" s="59">
        <v>46639800</v>
      </c>
    </row>
    <row r="9" spans="1:4" ht="15.5" x14ac:dyDescent="0.35">
      <c r="A9" s="59">
        <v>1978</v>
      </c>
      <c r="B9" s="60" t="s">
        <v>120</v>
      </c>
      <c r="C9" s="59" t="s">
        <v>38</v>
      </c>
      <c r="D9" s="59">
        <v>46638200</v>
      </c>
    </row>
    <row r="10" spans="1:4" ht="15.5" x14ac:dyDescent="0.35">
      <c r="A10" s="59">
        <v>1979</v>
      </c>
      <c r="B10" s="60" t="s">
        <v>121</v>
      </c>
      <c r="C10" s="59" t="s">
        <v>38</v>
      </c>
      <c r="D10" s="59">
        <v>46698100</v>
      </c>
    </row>
    <row r="11" spans="1:4" ht="15.5" x14ac:dyDescent="0.35">
      <c r="A11" s="59">
        <v>1980</v>
      </c>
      <c r="B11" s="61" t="s">
        <v>122</v>
      </c>
      <c r="C11" s="59" t="s">
        <v>38</v>
      </c>
      <c r="D11" s="59">
        <v>46787200</v>
      </c>
    </row>
    <row r="12" spans="1:4" ht="15.5" x14ac:dyDescent="0.35">
      <c r="A12" s="59">
        <v>1981</v>
      </c>
      <c r="B12" s="61" t="s">
        <v>2</v>
      </c>
      <c r="C12" s="59" t="s">
        <v>38</v>
      </c>
      <c r="D12" s="59">
        <v>46820800</v>
      </c>
    </row>
    <row r="13" spans="1:4" ht="15.5" x14ac:dyDescent="0.35">
      <c r="A13" s="59">
        <v>1982</v>
      </c>
      <c r="B13" s="61" t="s">
        <v>3</v>
      </c>
      <c r="C13" s="59" t="s">
        <v>38</v>
      </c>
      <c r="D13" s="59">
        <v>46777300</v>
      </c>
    </row>
    <row r="14" spans="1:4" ht="15.5" x14ac:dyDescent="0.35">
      <c r="A14" s="59">
        <v>1983</v>
      </c>
      <c r="B14" s="61" t="s">
        <v>5</v>
      </c>
      <c r="C14" s="59" t="s">
        <v>38</v>
      </c>
      <c r="D14" s="59">
        <v>46813700</v>
      </c>
    </row>
    <row r="15" spans="1:4" ht="15.5" x14ac:dyDescent="0.35">
      <c r="A15" s="59">
        <v>1984</v>
      </c>
      <c r="B15" s="62" t="s">
        <v>7</v>
      </c>
      <c r="C15" s="59" t="s">
        <v>38</v>
      </c>
      <c r="D15" s="59">
        <v>46912400</v>
      </c>
    </row>
    <row r="16" spans="1:4" ht="15.5" x14ac:dyDescent="0.35">
      <c r="A16" s="59">
        <v>1985</v>
      </c>
      <c r="B16" s="62" t="s">
        <v>8</v>
      </c>
      <c r="C16" s="59" t="s">
        <v>38</v>
      </c>
      <c r="D16" s="59">
        <v>47057400</v>
      </c>
    </row>
    <row r="17" spans="1:4" ht="15.5" x14ac:dyDescent="0.35">
      <c r="A17" s="59">
        <v>1986</v>
      </c>
      <c r="B17" s="62" t="s">
        <v>9</v>
      </c>
      <c r="C17" s="59" t="s">
        <v>38</v>
      </c>
      <c r="D17" s="59">
        <v>47187600</v>
      </c>
    </row>
    <row r="18" spans="1:4" ht="15.5" x14ac:dyDescent="0.35">
      <c r="A18" s="59">
        <v>1987</v>
      </c>
      <c r="B18" s="62" t="s">
        <v>10</v>
      </c>
      <c r="C18" s="59" t="s">
        <v>38</v>
      </c>
      <c r="D18" s="59">
        <v>47300400</v>
      </c>
    </row>
    <row r="19" spans="1:4" ht="15.5" x14ac:dyDescent="0.35">
      <c r="A19" s="59">
        <v>1988</v>
      </c>
      <c r="B19" s="62" t="s">
        <v>11</v>
      </c>
      <c r="C19" s="59" t="s">
        <v>38</v>
      </c>
      <c r="D19" s="59">
        <v>47412300</v>
      </c>
    </row>
    <row r="20" spans="1:4" ht="15.5" x14ac:dyDescent="0.35">
      <c r="A20" s="59">
        <v>1989</v>
      </c>
      <c r="B20" s="61" t="s">
        <v>12</v>
      </c>
      <c r="C20" s="59" t="s">
        <v>38</v>
      </c>
      <c r="D20" s="59">
        <v>47552700</v>
      </c>
    </row>
    <row r="21" spans="1:4" ht="15.5" x14ac:dyDescent="0.35">
      <c r="A21" s="59">
        <v>1990</v>
      </c>
      <c r="B21" s="61" t="s">
        <v>39</v>
      </c>
      <c r="C21" s="59" t="s">
        <v>38</v>
      </c>
      <c r="D21" s="59">
        <v>47699100</v>
      </c>
    </row>
    <row r="22" spans="1:4" ht="15.5" x14ac:dyDescent="0.35">
      <c r="A22" s="59">
        <v>1991</v>
      </c>
      <c r="B22" s="61" t="s">
        <v>40</v>
      </c>
      <c r="C22" s="59" t="s">
        <v>38</v>
      </c>
      <c r="D22" s="59">
        <v>47875000</v>
      </c>
    </row>
    <row r="23" spans="1:4" ht="15.5" x14ac:dyDescent="0.35">
      <c r="A23" s="59">
        <v>1992</v>
      </c>
      <c r="B23" s="61" t="s">
        <v>41</v>
      </c>
      <c r="C23" s="59" t="s">
        <v>38</v>
      </c>
      <c r="D23" s="59">
        <v>47998000</v>
      </c>
    </row>
    <row r="24" spans="1:4" ht="15.5" x14ac:dyDescent="0.35">
      <c r="A24" s="59">
        <v>1993</v>
      </c>
      <c r="B24" s="61" t="s">
        <v>42</v>
      </c>
      <c r="C24" s="59" t="s">
        <v>38</v>
      </c>
      <c r="D24" s="59">
        <v>48102300</v>
      </c>
    </row>
    <row r="25" spans="1:4" ht="15.5" x14ac:dyDescent="0.35">
      <c r="A25" s="59">
        <v>1994</v>
      </c>
      <c r="B25" s="61" t="s">
        <v>13</v>
      </c>
      <c r="C25" s="59" t="s">
        <v>38</v>
      </c>
      <c r="D25" s="59">
        <v>48228800</v>
      </c>
    </row>
    <row r="26" spans="1:4" ht="15.5" x14ac:dyDescent="0.35">
      <c r="A26" s="59">
        <v>1995</v>
      </c>
      <c r="B26" s="61" t="s">
        <v>14</v>
      </c>
      <c r="C26" s="59" t="s">
        <v>38</v>
      </c>
      <c r="D26" s="59">
        <v>48383500</v>
      </c>
    </row>
    <row r="27" spans="1:4" ht="15.5" x14ac:dyDescent="0.35">
      <c r="A27" s="59">
        <v>1996</v>
      </c>
      <c r="B27" s="61" t="s">
        <v>15</v>
      </c>
      <c r="C27" s="59" t="s">
        <v>38</v>
      </c>
      <c r="D27" s="59">
        <v>48519100</v>
      </c>
    </row>
    <row r="28" spans="1:4" ht="15.5" x14ac:dyDescent="0.35">
      <c r="A28" s="59">
        <v>1997</v>
      </c>
      <c r="B28" s="61" t="s">
        <v>16</v>
      </c>
      <c r="C28" s="59" t="s">
        <v>38</v>
      </c>
      <c r="D28" s="59">
        <v>48664800</v>
      </c>
    </row>
    <row r="29" spans="1:4" ht="15.5" x14ac:dyDescent="0.35">
      <c r="A29" s="59">
        <v>1998</v>
      </c>
      <c r="B29" s="61" t="s">
        <v>17</v>
      </c>
      <c r="C29" s="59" t="s">
        <v>38</v>
      </c>
      <c r="D29" s="59">
        <v>48820600</v>
      </c>
    </row>
    <row r="30" spans="1:4" ht="15.5" x14ac:dyDescent="0.35">
      <c r="A30" s="59">
        <v>1999</v>
      </c>
      <c r="B30" s="61" t="s">
        <v>18</v>
      </c>
      <c r="C30" s="59" t="s">
        <v>38</v>
      </c>
      <c r="D30" s="59">
        <v>49032900</v>
      </c>
    </row>
    <row r="31" spans="1:4" ht="15.5" x14ac:dyDescent="0.35">
      <c r="A31" s="59">
        <v>2000</v>
      </c>
      <c r="B31" s="61" t="s">
        <v>19</v>
      </c>
      <c r="C31" s="59" t="s">
        <v>38</v>
      </c>
      <c r="D31" s="59">
        <v>49233300</v>
      </c>
    </row>
    <row r="32" spans="1:4" ht="15.5" x14ac:dyDescent="0.35">
      <c r="A32" s="59">
        <v>2001</v>
      </c>
      <c r="B32" s="61" t="s">
        <v>20</v>
      </c>
      <c r="C32" s="59" t="s">
        <v>38</v>
      </c>
      <c r="D32" s="59">
        <v>49449746</v>
      </c>
    </row>
    <row r="33" spans="1:4" ht="15.5" x14ac:dyDescent="0.35">
      <c r="A33" s="59">
        <v>2002</v>
      </c>
      <c r="B33" s="61" t="s">
        <v>21</v>
      </c>
      <c r="C33" s="59" t="s">
        <v>38</v>
      </c>
      <c r="D33" s="59">
        <v>49679267</v>
      </c>
    </row>
    <row r="34" spans="1:4" ht="15.5" x14ac:dyDescent="0.35">
      <c r="A34" s="59">
        <v>2003</v>
      </c>
      <c r="B34" s="61" t="s">
        <v>22</v>
      </c>
      <c r="C34" s="59" t="s">
        <v>38</v>
      </c>
      <c r="D34" s="59">
        <v>49925517</v>
      </c>
    </row>
    <row r="35" spans="1:4" ht="15.5" x14ac:dyDescent="0.35">
      <c r="A35" s="59">
        <v>2004</v>
      </c>
      <c r="B35" s="61" t="s">
        <v>23</v>
      </c>
      <c r="C35" s="59" t="s">
        <v>38</v>
      </c>
      <c r="D35" s="59">
        <v>50194600</v>
      </c>
    </row>
    <row r="36" spans="1:4" ht="15.5" x14ac:dyDescent="0.35">
      <c r="A36" s="59">
        <v>2005</v>
      </c>
      <c r="B36" s="61" t="s">
        <v>24</v>
      </c>
      <c r="C36" s="59" t="s">
        <v>38</v>
      </c>
      <c r="D36" s="59">
        <v>50606034</v>
      </c>
    </row>
    <row r="37" spans="1:4" ht="15.5" x14ac:dyDescent="0.35">
      <c r="A37" s="59">
        <v>2006</v>
      </c>
      <c r="B37" s="61" t="s">
        <v>25</v>
      </c>
      <c r="C37" s="59" t="s">
        <v>38</v>
      </c>
      <c r="D37" s="59">
        <v>50965186</v>
      </c>
    </row>
    <row r="38" spans="1:4" ht="15.5" x14ac:dyDescent="0.35">
      <c r="A38" s="59">
        <v>2007</v>
      </c>
      <c r="B38" s="61" t="s">
        <v>26</v>
      </c>
      <c r="C38" s="59" t="s">
        <v>38</v>
      </c>
      <c r="D38" s="59">
        <v>51381093</v>
      </c>
    </row>
    <row r="39" spans="1:4" ht="15.5" x14ac:dyDescent="0.35">
      <c r="A39" s="59">
        <v>2008</v>
      </c>
      <c r="B39" s="61" t="s">
        <v>27</v>
      </c>
      <c r="C39" s="59" t="s">
        <v>38</v>
      </c>
      <c r="D39" s="59">
        <v>51815853</v>
      </c>
    </row>
    <row r="40" spans="1:4" ht="15.5" x14ac:dyDescent="0.35">
      <c r="A40" s="59">
        <v>2009</v>
      </c>
      <c r="B40" s="61" t="s">
        <v>28</v>
      </c>
      <c r="C40" s="59" t="s">
        <v>38</v>
      </c>
      <c r="D40" s="59">
        <v>52196381</v>
      </c>
    </row>
    <row r="41" spans="1:4" ht="15.5" x14ac:dyDescent="0.35">
      <c r="A41" s="59">
        <v>2010</v>
      </c>
      <c r="B41" s="61" t="s">
        <v>29</v>
      </c>
      <c r="C41" s="59" t="s">
        <v>38</v>
      </c>
      <c r="D41" s="59">
        <v>52642452</v>
      </c>
    </row>
    <row r="42" spans="1:4" ht="15.5" x14ac:dyDescent="0.35">
      <c r="A42" s="59">
        <v>2011</v>
      </c>
      <c r="B42" s="60" t="s">
        <v>30</v>
      </c>
      <c r="C42" s="59" t="s">
        <v>38</v>
      </c>
      <c r="D42" s="59">
        <v>53107169</v>
      </c>
    </row>
    <row r="43" spans="1:4" ht="15.5" x14ac:dyDescent="0.35">
      <c r="A43" s="59">
        <v>2012</v>
      </c>
      <c r="B43" s="60" t="s">
        <v>31</v>
      </c>
      <c r="C43" s="59" t="s">
        <v>38</v>
      </c>
      <c r="D43" s="59">
        <v>53506812</v>
      </c>
    </row>
    <row r="44" spans="1:4" ht="15.5" x14ac:dyDescent="0.35">
      <c r="A44" s="59">
        <v>2013</v>
      </c>
      <c r="B44" s="60" t="s">
        <v>32</v>
      </c>
      <c r="C44" s="59" t="s">
        <v>38</v>
      </c>
      <c r="D44" s="59">
        <v>53918686</v>
      </c>
    </row>
    <row r="45" spans="1:4" ht="15.5" x14ac:dyDescent="0.35">
      <c r="A45" s="59">
        <v>2014</v>
      </c>
      <c r="B45" s="60" t="s">
        <v>33</v>
      </c>
      <c r="C45" s="59" t="s">
        <v>38</v>
      </c>
      <c r="D45" s="59">
        <v>54370319</v>
      </c>
    </row>
    <row r="46" spans="1:4" ht="15.5" x14ac:dyDescent="0.35">
      <c r="A46" s="59">
        <v>2015</v>
      </c>
      <c r="B46" s="60" t="s">
        <v>34</v>
      </c>
      <c r="C46" s="59" t="s">
        <v>38</v>
      </c>
      <c r="D46" s="59">
        <v>54808676</v>
      </c>
    </row>
    <row r="47" spans="1:4" ht="15.5" x14ac:dyDescent="0.35">
      <c r="A47" s="59">
        <v>2016</v>
      </c>
      <c r="B47" s="60" t="s">
        <v>35</v>
      </c>
      <c r="C47" s="59" t="s">
        <v>38</v>
      </c>
      <c r="D47" s="59">
        <v>55289034</v>
      </c>
    </row>
    <row r="48" spans="1:4" ht="15.5" x14ac:dyDescent="0.35">
      <c r="A48" s="59">
        <v>2017</v>
      </c>
      <c r="B48" s="60" t="s">
        <v>36</v>
      </c>
      <c r="C48" s="59" t="s">
        <v>38</v>
      </c>
      <c r="D48" s="59">
        <v>55619548</v>
      </c>
    </row>
    <row r="49" spans="1:4" ht="15.5" x14ac:dyDescent="0.35">
      <c r="A49" s="59">
        <v>2018</v>
      </c>
      <c r="B49" s="60" t="s">
        <v>58</v>
      </c>
      <c r="C49" s="59" t="s">
        <v>38</v>
      </c>
      <c r="D49" s="59">
        <v>55924528</v>
      </c>
    </row>
    <row r="50" spans="1:4" ht="15.5" x14ac:dyDescent="0.35">
      <c r="A50" s="59">
        <v>2019</v>
      </c>
      <c r="B50" s="60" t="s">
        <v>59</v>
      </c>
      <c r="C50" s="59" t="s">
        <v>38</v>
      </c>
      <c r="D50" s="59">
        <v>56230056</v>
      </c>
    </row>
    <row r="51" spans="1:4" ht="15.5" x14ac:dyDescent="0.35">
      <c r="A51" s="59">
        <v>2020</v>
      </c>
      <c r="B51" s="61" t="s">
        <v>89</v>
      </c>
      <c r="C51" s="59" t="s">
        <v>38</v>
      </c>
      <c r="D51" s="59">
        <v>56325961</v>
      </c>
    </row>
    <row r="52" spans="1:4" ht="15.5" x14ac:dyDescent="0.35">
      <c r="A52" s="59">
        <v>2021</v>
      </c>
      <c r="B52" s="61" t="s">
        <v>100</v>
      </c>
      <c r="C52" s="59" t="s">
        <v>38</v>
      </c>
      <c r="D52" s="59">
        <v>56554891</v>
      </c>
    </row>
    <row r="53" spans="1:4" ht="15.5" x14ac:dyDescent="0.35">
      <c r="A53" s="59">
        <v>2022</v>
      </c>
      <c r="B53" s="61" t="s">
        <v>101</v>
      </c>
      <c r="C53" s="59" t="s">
        <v>38</v>
      </c>
      <c r="D53" s="59">
        <v>57106398</v>
      </c>
    </row>
    <row r="54" spans="1:4" ht="15.5" x14ac:dyDescent="0.35">
      <c r="A54" s="59">
        <v>1971</v>
      </c>
      <c r="B54" s="62" t="s">
        <v>113</v>
      </c>
      <c r="C54" s="59" t="s">
        <v>1</v>
      </c>
      <c r="D54" s="59">
        <v>54387600</v>
      </c>
    </row>
    <row r="55" spans="1:4" ht="15.5" x14ac:dyDescent="0.35">
      <c r="A55" s="59">
        <v>1972</v>
      </c>
      <c r="B55" s="62" t="s">
        <v>114</v>
      </c>
      <c r="C55" s="59" t="s">
        <v>1</v>
      </c>
      <c r="D55" s="59">
        <v>54557700</v>
      </c>
    </row>
    <row r="56" spans="1:4" ht="15.5" x14ac:dyDescent="0.35">
      <c r="A56" s="59">
        <v>1973</v>
      </c>
      <c r="B56" s="62" t="s">
        <v>115</v>
      </c>
      <c r="C56" s="59" t="s">
        <v>1</v>
      </c>
      <c r="D56" s="59">
        <v>54692900</v>
      </c>
    </row>
    <row r="57" spans="1:4" ht="15.5" x14ac:dyDescent="0.35">
      <c r="A57" s="59">
        <v>1974</v>
      </c>
      <c r="B57" s="62" t="s">
        <v>116</v>
      </c>
      <c r="C57" s="59" t="s">
        <v>1</v>
      </c>
      <c r="D57" s="59">
        <v>54708700</v>
      </c>
    </row>
    <row r="58" spans="1:4" ht="15.5" x14ac:dyDescent="0.35">
      <c r="A58" s="59">
        <v>1975</v>
      </c>
      <c r="B58" s="62" t="s">
        <v>117</v>
      </c>
      <c r="C58" s="59" t="s">
        <v>1</v>
      </c>
      <c r="D58" s="59">
        <v>54702200</v>
      </c>
    </row>
    <row r="59" spans="1:4" ht="15.5" x14ac:dyDescent="0.35">
      <c r="A59" s="59">
        <v>1976</v>
      </c>
      <c r="B59" s="61" t="s">
        <v>118</v>
      </c>
      <c r="C59" s="59" t="s">
        <v>1</v>
      </c>
      <c r="D59" s="59">
        <v>54692600</v>
      </c>
    </row>
    <row r="60" spans="1:4" ht="15.5" x14ac:dyDescent="0.35">
      <c r="A60" s="59">
        <v>1977</v>
      </c>
      <c r="B60" s="61" t="s">
        <v>119</v>
      </c>
      <c r="C60" s="59" t="s">
        <v>1</v>
      </c>
      <c r="D60" s="59">
        <v>54666600</v>
      </c>
    </row>
    <row r="61" spans="1:4" ht="15.5" x14ac:dyDescent="0.35">
      <c r="A61" s="59">
        <v>1978</v>
      </c>
      <c r="B61" s="61" t="s">
        <v>120</v>
      </c>
      <c r="C61" s="59" t="s">
        <v>1</v>
      </c>
      <c r="D61" s="59">
        <v>54654800</v>
      </c>
    </row>
    <row r="62" spans="1:4" ht="15.5" x14ac:dyDescent="0.35">
      <c r="A62" s="59">
        <v>1979</v>
      </c>
      <c r="B62" s="61" t="s">
        <v>121</v>
      </c>
      <c r="C62" s="59" t="s">
        <v>1</v>
      </c>
      <c r="D62" s="59">
        <v>54711800</v>
      </c>
    </row>
    <row r="63" spans="1:4" ht="15.5" x14ac:dyDescent="0.35">
      <c r="A63" s="59">
        <v>1980</v>
      </c>
      <c r="B63" s="61" t="s">
        <v>122</v>
      </c>
      <c r="C63" s="59" t="s">
        <v>1</v>
      </c>
      <c r="D63" s="59">
        <v>54796900</v>
      </c>
    </row>
    <row r="64" spans="1:4" ht="15.5" x14ac:dyDescent="0.35">
      <c r="A64" s="59">
        <v>1981</v>
      </c>
      <c r="B64" s="61" t="s">
        <v>2</v>
      </c>
      <c r="C64" s="59" t="s">
        <v>1</v>
      </c>
      <c r="D64" s="59">
        <v>54814495</v>
      </c>
    </row>
    <row r="65" spans="1:4" ht="15.5" x14ac:dyDescent="0.35">
      <c r="A65" s="59">
        <v>1982</v>
      </c>
      <c r="B65" s="61" t="s">
        <v>3</v>
      </c>
      <c r="C65" s="59" t="s">
        <v>1</v>
      </c>
      <c r="D65" s="59">
        <v>54746089</v>
      </c>
    </row>
    <row r="66" spans="1:4" ht="15.5" x14ac:dyDescent="0.35">
      <c r="A66" s="59">
        <v>1983</v>
      </c>
      <c r="B66" s="61" t="s">
        <v>5</v>
      </c>
      <c r="C66" s="59" t="s">
        <v>1</v>
      </c>
      <c r="D66" s="59">
        <v>54765104</v>
      </c>
    </row>
    <row r="67" spans="1:4" ht="15.5" x14ac:dyDescent="0.35">
      <c r="A67" s="59">
        <v>1984</v>
      </c>
      <c r="B67" s="61" t="s">
        <v>7</v>
      </c>
      <c r="C67" s="59" t="s">
        <v>1</v>
      </c>
      <c r="D67" s="59">
        <v>54851986</v>
      </c>
    </row>
    <row r="68" spans="1:4" ht="15.5" x14ac:dyDescent="0.35">
      <c r="A68" s="59">
        <v>1985</v>
      </c>
      <c r="B68" s="61" t="s">
        <v>8</v>
      </c>
      <c r="C68" s="59" t="s">
        <v>1</v>
      </c>
      <c r="D68" s="59">
        <v>54988654</v>
      </c>
    </row>
    <row r="69" spans="1:4" ht="15.5" x14ac:dyDescent="0.35">
      <c r="A69" s="59">
        <v>1986</v>
      </c>
      <c r="B69" s="61" t="s">
        <v>9</v>
      </c>
      <c r="C69" s="59" t="s">
        <v>1</v>
      </c>
      <c r="D69" s="59">
        <v>55110331</v>
      </c>
    </row>
    <row r="70" spans="1:4" ht="15.5" x14ac:dyDescent="0.35">
      <c r="A70" s="59">
        <v>1987</v>
      </c>
      <c r="B70" s="61" t="s">
        <v>10</v>
      </c>
      <c r="C70" s="59" t="s">
        <v>1</v>
      </c>
      <c r="D70" s="59">
        <v>55221965</v>
      </c>
    </row>
    <row r="71" spans="1:4" ht="15.5" x14ac:dyDescent="0.35">
      <c r="A71" s="59">
        <v>1988</v>
      </c>
      <c r="B71" s="61" t="s">
        <v>11</v>
      </c>
      <c r="C71" s="59" t="s">
        <v>1</v>
      </c>
      <c r="D71" s="59">
        <v>55330926</v>
      </c>
    </row>
    <row r="72" spans="1:4" ht="15.5" x14ac:dyDescent="0.35">
      <c r="A72" s="59">
        <v>1989</v>
      </c>
      <c r="B72" s="61" t="s">
        <v>12</v>
      </c>
      <c r="C72" s="59" t="s">
        <v>1</v>
      </c>
      <c r="D72" s="59">
        <v>55486075</v>
      </c>
    </row>
    <row r="73" spans="1:4" ht="15.5" x14ac:dyDescent="0.35">
      <c r="A73" s="59">
        <v>1990</v>
      </c>
      <c r="B73" s="61" t="s">
        <v>39</v>
      </c>
      <c r="C73" s="59" t="s">
        <v>1</v>
      </c>
      <c r="D73" s="59">
        <v>55641912</v>
      </c>
    </row>
    <row r="74" spans="1:4" ht="15.5" x14ac:dyDescent="0.35">
      <c r="A74" s="59">
        <v>1991</v>
      </c>
      <c r="B74" s="61" t="s">
        <v>40</v>
      </c>
      <c r="C74" s="59" t="s">
        <v>1</v>
      </c>
      <c r="D74" s="59">
        <v>55831298</v>
      </c>
    </row>
    <row r="75" spans="1:4" ht="15.5" x14ac:dyDescent="0.35">
      <c r="A75" s="59">
        <v>1992</v>
      </c>
      <c r="B75" s="61" t="s">
        <v>41</v>
      </c>
      <c r="C75" s="59" t="s">
        <v>1</v>
      </c>
      <c r="D75" s="59">
        <v>55961274</v>
      </c>
    </row>
    <row r="76" spans="1:4" ht="15.5" x14ac:dyDescent="0.35">
      <c r="A76" s="59">
        <v>1993</v>
      </c>
      <c r="B76" s="61" t="s">
        <v>42</v>
      </c>
      <c r="C76" s="59" t="s">
        <v>1</v>
      </c>
      <c r="D76" s="59">
        <v>56078358</v>
      </c>
    </row>
    <row r="77" spans="1:4" ht="15.5" x14ac:dyDescent="0.35">
      <c r="A77" s="59">
        <v>1994</v>
      </c>
      <c r="B77" s="61" t="s">
        <v>13</v>
      </c>
      <c r="C77" s="59" t="s">
        <v>1</v>
      </c>
      <c r="D77" s="59">
        <v>56218447</v>
      </c>
    </row>
    <row r="78" spans="1:4" ht="15.5" x14ac:dyDescent="0.35">
      <c r="A78" s="59">
        <v>1995</v>
      </c>
      <c r="B78" s="61" t="s">
        <v>14</v>
      </c>
      <c r="C78" s="59" t="s">
        <v>1</v>
      </c>
      <c r="D78" s="59">
        <v>56375717</v>
      </c>
    </row>
    <row r="79" spans="1:4" ht="15.5" x14ac:dyDescent="0.35">
      <c r="A79" s="59">
        <v>1996</v>
      </c>
      <c r="B79" s="61" t="s">
        <v>15</v>
      </c>
      <c r="C79" s="59" t="s">
        <v>1</v>
      </c>
      <c r="D79" s="59">
        <v>56502604</v>
      </c>
    </row>
    <row r="80" spans="1:4" ht="15.5" x14ac:dyDescent="0.35">
      <c r="A80" s="59">
        <v>1997</v>
      </c>
      <c r="B80" s="61" t="s">
        <v>16</v>
      </c>
      <c r="C80" s="59" t="s">
        <v>1</v>
      </c>
      <c r="D80" s="59">
        <v>56642971</v>
      </c>
    </row>
    <row r="81" spans="1:4" ht="15.5" x14ac:dyDescent="0.35">
      <c r="A81" s="59">
        <v>1998</v>
      </c>
      <c r="B81" s="60" t="s">
        <v>17</v>
      </c>
      <c r="C81" s="59" t="s">
        <v>1</v>
      </c>
      <c r="D81" s="59">
        <v>56797221</v>
      </c>
    </row>
    <row r="82" spans="1:4" ht="15.5" x14ac:dyDescent="0.35">
      <c r="A82" s="59">
        <v>1999</v>
      </c>
      <c r="B82" s="60" t="s">
        <v>18</v>
      </c>
      <c r="C82" s="59" t="s">
        <v>1</v>
      </c>
      <c r="D82" s="59">
        <v>57005499</v>
      </c>
    </row>
    <row r="83" spans="1:4" ht="15.5" x14ac:dyDescent="0.35">
      <c r="A83" s="59">
        <v>2000</v>
      </c>
      <c r="B83" s="60" t="s">
        <v>19</v>
      </c>
      <c r="C83" s="59" t="s">
        <v>1</v>
      </c>
      <c r="D83" s="59">
        <v>57203070</v>
      </c>
    </row>
    <row r="84" spans="1:4" ht="15.5" x14ac:dyDescent="0.35">
      <c r="A84" s="59">
        <v>2001</v>
      </c>
      <c r="B84" s="60" t="s">
        <v>20</v>
      </c>
      <c r="C84" s="59" t="s">
        <v>1</v>
      </c>
      <c r="D84" s="59">
        <v>57424178</v>
      </c>
    </row>
    <row r="85" spans="1:4" ht="15.5" x14ac:dyDescent="0.35">
      <c r="A85" s="59">
        <v>2002</v>
      </c>
      <c r="B85" s="60" t="s">
        <v>21</v>
      </c>
      <c r="C85" s="59" t="s">
        <v>1</v>
      </c>
      <c r="D85" s="59">
        <v>57668143</v>
      </c>
    </row>
    <row r="86" spans="1:4" ht="15.5" x14ac:dyDescent="0.35">
      <c r="A86" s="59">
        <v>2003</v>
      </c>
      <c r="B86" s="60" t="s">
        <v>22</v>
      </c>
      <c r="C86" s="59" t="s">
        <v>1</v>
      </c>
      <c r="D86" s="59">
        <v>57931738</v>
      </c>
    </row>
    <row r="87" spans="1:4" ht="15.5" x14ac:dyDescent="0.35">
      <c r="A87" s="59">
        <v>2004</v>
      </c>
      <c r="B87" s="60" t="s">
        <v>23</v>
      </c>
      <c r="C87" s="59" t="s">
        <v>1</v>
      </c>
      <c r="D87" s="59">
        <v>58236322</v>
      </c>
    </row>
    <row r="88" spans="1:4" ht="15.5" x14ac:dyDescent="0.35">
      <c r="A88" s="59">
        <v>2005</v>
      </c>
      <c r="B88" s="60" t="s">
        <v>24</v>
      </c>
      <c r="C88" s="59" t="s">
        <v>1</v>
      </c>
      <c r="D88" s="59">
        <v>58685543</v>
      </c>
    </row>
    <row r="89" spans="1:4" ht="15.5" x14ac:dyDescent="0.35">
      <c r="A89" s="59">
        <v>2006</v>
      </c>
      <c r="B89" s="60" t="s">
        <v>25</v>
      </c>
      <c r="C89" s="59" t="s">
        <v>1</v>
      </c>
      <c r="D89" s="59">
        <v>59083954</v>
      </c>
    </row>
    <row r="90" spans="1:4" ht="15.5" x14ac:dyDescent="0.35">
      <c r="A90" s="59">
        <v>2007</v>
      </c>
      <c r="B90" s="61" t="s">
        <v>26</v>
      </c>
      <c r="C90" s="59" t="s">
        <v>1</v>
      </c>
      <c r="D90" s="59">
        <v>59557392</v>
      </c>
    </row>
    <row r="91" spans="1:4" ht="15.5" x14ac:dyDescent="0.35">
      <c r="A91" s="59">
        <v>2008</v>
      </c>
      <c r="B91" s="61" t="s">
        <v>27</v>
      </c>
      <c r="C91" s="59" t="s">
        <v>1</v>
      </c>
      <c r="D91" s="59">
        <v>60044620</v>
      </c>
    </row>
    <row r="92" spans="1:4" ht="15.5" x14ac:dyDescent="0.35">
      <c r="A92" s="59">
        <v>2009</v>
      </c>
      <c r="B92" s="61" t="s">
        <v>28</v>
      </c>
      <c r="C92" s="59" t="s">
        <v>1</v>
      </c>
      <c r="D92" s="59">
        <v>60467153</v>
      </c>
    </row>
    <row r="93" spans="1:4" ht="15.5" x14ac:dyDescent="0.35">
      <c r="A93" s="59">
        <v>2010</v>
      </c>
      <c r="B93" s="61" t="s">
        <v>29</v>
      </c>
      <c r="C93" s="59" t="s">
        <v>1</v>
      </c>
      <c r="D93" s="59">
        <v>60954623</v>
      </c>
    </row>
    <row r="94" spans="1:4" ht="15.5" x14ac:dyDescent="0.35">
      <c r="A94" s="59">
        <v>2011</v>
      </c>
      <c r="B94" s="62" t="s">
        <v>30</v>
      </c>
      <c r="C94" s="59" t="s">
        <v>1</v>
      </c>
      <c r="D94" s="59">
        <v>61470827</v>
      </c>
    </row>
    <row r="95" spans="1:4" ht="15.5" x14ac:dyDescent="0.35">
      <c r="A95" s="59">
        <v>2012</v>
      </c>
      <c r="B95" s="62" t="s">
        <v>31</v>
      </c>
      <c r="C95" s="59" t="s">
        <v>1</v>
      </c>
      <c r="D95" s="59">
        <v>61891340</v>
      </c>
    </row>
    <row r="96" spans="1:4" ht="15.5" x14ac:dyDescent="0.35">
      <c r="A96" s="59">
        <v>2013</v>
      </c>
      <c r="B96" s="62" t="s">
        <v>32</v>
      </c>
      <c r="C96" s="59" t="s">
        <v>1</v>
      </c>
      <c r="D96" s="59">
        <v>62317444</v>
      </c>
    </row>
    <row r="97" spans="1:4" ht="15.5" x14ac:dyDescent="0.35">
      <c r="A97" s="59">
        <v>2014</v>
      </c>
      <c r="B97" s="62" t="s">
        <v>33</v>
      </c>
      <c r="C97" s="59" t="s">
        <v>1</v>
      </c>
      <c r="D97" s="59">
        <v>62791707</v>
      </c>
    </row>
    <row r="98" spans="1:4" ht="15.5" x14ac:dyDescent="0.35">
      <c r="A98" s="59">
        <v>2015</v>
      </c>
      <c r="B98" s="62" t="s">
        <v>34</v>
      </c>
      <c r="C98" s="59" t="s">
        <v>1</v>
      </c>
      <c r="D98" s="59">
        <v>63254415</v>
      </c>
    </row>
    <row r="99" spans="1:4" ht="15.5" x14ac:dyDescent="0.35">
      <c r="A99" s="59">
        <v>2016</v>
      </c>
      <c r="B99" s="61" t="s">
        <v>35</v>
      </c>
      <c r="C99" s="59" t="s">
        <v>1</v>
      </c>
      <c r="D99" s="59">
        <v>63770899</v>
      </c>
    </row>
    <row r="100" spans="1:4" ht="15.5" x14ac:dyDescent="0.35">
      <c r="A100" s="59">
        <v>2017</v>
      </c>
      <c r="B100" s="61" t="s">
        <v>36</v>
      </c>
      <c r="C100" s="59" t="s">
        <v>1</v>
      </c>
      <c r="D100" s="59">
        <v>64125714</v>
      </c>
    </row>
    <row r="101" spans="1:4" ht="15.5" x14ac:dyDescent="0.35">
      <c r="A101" s="59">
        <v>2018</v>
      </c>
      <c r="B101" s="61" t="s">
        <v>58</v>
      </c>
      <c r="C101" s="59" t="s">
        <v>1</v>
      </c>
      <c r="D101" s="59">
        <v>64446468</v>
      </c>
    </row>
    <row r="102" spans="1:4" ht="15.5" x14ac:dyDescent="0.35">
      <c r="A102" s="59">
        <v>2019</v>
      </c>
      <c r="B102" s="61" t="s">
        <v>59</v>
      </c>
      <c r="C102" s="59" t="s">
        <v>1</v>
      </c>
      <c r="D102" s="59">
        <v>64781088</v>
      </c>
    </row>
    <row r="103" spans="1:4" ht="15.5" x14ac:dyDescent="0.35">
      <c r="A103" s="59">
        <v>2020</v>
      </c>
      <c r="B103" s="61" t="s">
        <v>89</v>
      </c>
      <c r="C103" s="59" t="s">
        <v>1</v>
      </c>
      <c r="D103" s="59">
        <v>64896444</v>
      </c>
    </row>
    <row r="104" spans="1:4" ht="15.5" x14ac:dyDescent="0.35">
      <c r="A104" s="59">
        <v>2021</v>
      </c>
      <c r="B104" s="61" t="s">
        <v>100</v>
      </c>
      <c r="C104" s="59" t="s">
        <v>1</v>
      </c>
      <c r="D104" s="59">
        <v>65140424</v>
      </c>
    </row>
    <row r="105" spans="1:4" ht="15.5" x14ac:dyDescent="0.35">
      <c r="A105" s="59">
        <v>2022</v>
      </c>
      <c r="B105" s="61" t="s">
        <v>101</v>
      </c>
      <c r="C105" s="59" t="s">
        <v>1</v>
      </c>
      <c r="D105" s="59">
        <v>65685738</v>
      </c>
    </row>
    <row r="106" spans="1:4" ht="15.5" x14ac:dyDescent="0.35">
      <c r="A106" s="59">
        <v>1971</v>
      </c>
      <c r="B106" s="61" t="s">
        <v>113</v>
      </c>
      <c r="C106" s="59" t="s">
        <v>43</v>
      </c>
      <c r="D106" s="59">
        <v>5235600</v>
      </c>
    </row>
    <row r="107" spans="1:4" ht="15.5" x14ac:dyDescent="0.35">
      <c r="A107" s="59">
        <v>1972</v>
      </c>
      <c r="B107" s="61" t="s">
        <v>114</v>
      </c>
      <c r="C107" s="59" t="s">
        <v>43</v>
      </c>
      <c r="D107" s="59">
        <v>5230600</v>
      </c>
    </row>
    <row r="108" spans="1:4" ht="15.5" x14ac:dyDescent="0.35">
      <c r="A108" s="59">
        <v>1973</v>
      </c>
      <c r="B108" s="61" t="s">
        <v>115</v>
      </c>
      <c r="C108" s="59" t="s">
        <v>43</v>
      </c>
      <c r="D108" s="59">
        <v>5233900</v>
      </c>
    </row>
    <row r="109" spans="1:4" ht="15.5" x14ac:dyDescent="0.35">
      <c r="A109" s="59">
        <v>1974</v>
      </c>
      <c r="B109" s="61" t="s">
        <v>116</v>
      </c>
      <c r="C109" s="59" t="s">
        <v>43</v>
      </c>
      <c r="D109" s="59">
        <v>5240800</v>
      </c>
    </row>
    <row r="110" spans="1:4" ht="15.5" x14ac:dyDescent="0.35">
      <c r="A110" s="59">
        <v>1975</v>
      </c>
      <c r="B110" s="61" t="s">
        <v>117</v>
      </c>
      <c r="C110" s="59" t="s">
        <v>43</v>
      </c>
      <c r="D110" s="59">
        <v>5232400</v>
      </c>
    </row>
    <row r="111" spans="1:4" ht="15.5" x14ac:dyDescent="0.35">
      <c r="A111" s="59">
        <v>1976</v>
      </c>
      <c r="B111" s="61" t="s">
        <v>118</v>
      </c>
      <c r="C111" s="59" t="s">
        <v>43</v>
      </c>
      <c r="D111" s="59">
        <v>5233400</v>
      </c>
    </row>
    <row r="112" spans="1:4" ht="15.5" x14ac:dyDescent="0.35">
      <c r="A112" s="59">
        <v>1977</v>
      </c>
      <c r="B112" s="61" t="s">
        <v>119</v>
      </c>
      <c r="C112" s="59" t="s">
        <v>43</v>
      </c>
      <c r="D112" s="59">
        <v>5226200</v>
      </c>
    </row>
    <row r="113" spans="1:4" ht="15.5" x14ac:dyDescent="0.35">
      <c r="A113" s="59">
        <v>1978</v>
      </c>
      <c r="B113" s="61" t="s">
        <v>120</v>
      </c>
      <c r="C113" s="59" t="s">
        <v>43</v>
      </c>
      <c r="D113" s="59">
        <v>5212300</v>
      </c>
    </row>
    <row r="114" spans="1:4" ht="15.5" x14ac:dyDescent="0.35">
      <c r="A114" s="59">
        <v>1979</v>
      </c>
      <c r="B114" s="61" t="s">
        <v>121</v>
      </c>
      <c r="C114" s="59" t="s">
        <v>43</v>
      </c>
      <c r="D114" s="59">
        <v>5203600</v>
      </c>
    </row>
    <row r="115" spans="1:4" ht="15.5" x14ac:dyDescent="0.35">
      <c r="A115" s="59">
        <v>1980</v>
      </c>
      <c r="B115" s="61" t="s">
        <v>122</v>
      </c>
      <c r="C115" s="59" t="s">
        <v>43</v>
      </c>
      <c r="D115" s="59">
        <v>5193900</v>
      </c>
    </row>
    <row r="116" spans="1:4" ht="15.5" x14ac:dyDescent="0.35">
      <c r="A116" s="59">
        <v>1981</v>
      </c>
      <c r="B116" s="61" t="s">
        <v>2</v>
      </c>
      <c r="C116" s="59" t="s">
        <v>43</v>
      </c>
      <c r="D116" s="59">
        <v>5180200</v>
      </c>
    </row>
    <row r="117" spans="1:4" ht="15.5" x14ac:dyDescent="0.35">
      <c r="A117" s="59">
        <v>1982</v>
      </c>
      <c r="B117" s="61" t="s">
        <v>3</v>
      </c>
      <c r="C117" s="59" t="s">
        <v>43</v>
      </c>
      <c r="D117" s="59">
        <v>5164500</v>
      </c>
    </row>
    <row r="118" spans="1:4" ht="15.5" x14ac:dyDescent="0.35">
      <c r="A118" s="59">
        <v>1983</v>
      </c>
      <c r="B118" s="61" t="s">
        <v>5</v>
      </c>
      <c r="C118" s="59" t="s">
        <v>43</v>
      </c>
      <c r="D118" s="59">
        <v>5148100</v>
      </c>
    </row>
    <row r="119" spans="1:4" ht="15.5" x14ac:dyDescent="0.35">
      <c r="A119" s="59">
        <v>1984</v>
      </c>
      <c r="B119" s="61" t="s">
        <v>7</v>
      </c>
      <c r="C119" s="59" t="s">
        <v>43</v>
      </c>
      <c r="D119" s="59">
        <v>5138900</v>
      </c>
    </row>
    <row r="120" spans="1:4" ht="15.5" x14ac:dyDescent="0.35">
      <c r="A120" s="59">
        <v>1985</v>
      </c>
      <c r="B120" s="60" t="s">
        <v>8</v>
      </c>
      <c r="C120" s="59" t="s">
        <v>43</v>
      </c>
      <c r="D120" s="59">
        <v>5127900</v>
      </c>
    </row>
    <row r="121" spans="1:4" ht="15.5" x14ac:dyDescent="0.35">
      <c r="A121" s="59">
        <v>1986</v>
      </c>
      <c r="B121" s="60" t="s">
        <v>9</v>
      </c>
      <c r="C121" s="59" t="s">
        <v>43</v>
      </c>
      <c r="D121" s="59">
        <v>5111800</v>
      </c>
    </row>
    <row r="122" spans="1:4" ht="15.5" x14ac:dyDescent="0.35">
      <c r="A122" s="59">
        <v>1987</v>
      </c>
      <c r="B122" s="60" t="s">
        <v>10</v>
      </c>
      <c r="C122" s="59" t="s">
        <v>43</v>
      </c>
      <c r="D122" s="59">
        <v>5099000</v>
      </c>
    </row>
    <row r="123" spans="1:4" ht="15.5" x14ac:dyDescent="0.35">
      <c r="A123" s="59">
        <v>1988</v>
      </c>
      <c r="B123" s="60" t="s">
        <v>11</v>
      </c>
      <c r="C123" s="59" t="s">
        <v>43</v>
      </c>
      <c r="D123" s="59">
        <v>5077400</v>
      </c>
    </row>
    <row r="124" spans="1:4" ht="15.5" x14ac:dyDescent="0.35">
      <c r="A124" s="59">
        <v>1989</v>
      </c>
      <c r="B124" s="60" t="s">
        <v>12</v>
      </c>
      <c r="C124" s="59" t="s">
        <v>43</v>
      </c>
      <c r="D124" s="59">
        <v>5078200</v>
      </c>
    </row>
    <row r="125" spans="1:4" ht="15.5" x14ac:dyDescent="0.35">
      <c r="A125" s="59">
        <v>1990</v>
      </c>
      <c r="B125" s="60" t="s">
        <v>39</v>
      </c>
      <c r="C125" s="59" t="s">
        <v>43</v>
      </c>
      <c r="D125" s="59">
        <v>5081300</v>
      </c>
    </row>
    <row r="126" spans="1:4" ht="15.5" x14ac:dyDescent="0.35">
      <c r="A126" s="59">
        <v>1991</v>
      </c>
      <c r="B126" s="60" t="s">
        <v>40</v>
      </c>
      <c r="C126" s="59" t="s">
        <v>43</v>
      </c>
      <c r="D126" s="59">
        <v>5083300</v>
      </c>
    </row>
    <row r="127" spans="1:4" ht="15.5" x14ac:dyDescent="0.35">
      <c r="A127" s="59">
        <v>1992</v>
      </c>
      <c r="B127" s="60" t="s">
        <v>41</v>
      </c>
      <c r="C127" s="59" t="s">
        <v>43</v>
      </c>
      <c r="D127" s="59">
        <v>5085600</v>
      </c>
    </row>
    <row r="128" spans="1:4" ht="15.5" x14ac:dyDescent="0.35">
      <c r="A128" s="59">
        <v>1993</v>
      </c>
      <c r="B128" s="60" t="s">
        <v>42</v>
      </c>
      <c r="C128" s="59" t="s">
        <v>43</v>
      </c>
      <c r="D128" s="59">
        <v>5092500</v>
      </c>
    </row>
    <row r="129" spans="1:4" ht="15.5" x14ac:dyDescent="0.35">
      <c r="A129" s="59">
        <v>1994</v>
      </c>
      <c r="B129" s="61" t="s">
        <v>13</v>
      </c>
      <c r="C129" s="59" t="s">
        <v>43</v>
      </c>
      <c r="D129" s="59">
        <v>5102200</v>
      </c>
    </row>
    <row r="130" spans="1:4" ht="15.5" x14ac:dyDescent="0.35">
      <c r="A130" s="59">
        <v>1995</v>
      </c>
      <c r="B130" s="61" t="s">
        <v>14</v>
      </c>
      <c r="C130" s="59" t="s">
        <v>43</v>
      </c>
      <c r="D130" s="59">
        <v>5103700</v>
      </c>
    </row>
    <row r="131" spans="1:4" ht="15.5" x14ac:dyDescent="0.35">
      <c r="A131" s="59">
        <v>1996</v>
      </c>
      <c r="B131" s="61" t="s">
        <v>15</v>
      </c>
      <c r="C131" s="59" t="s">
        <v>43</v>
      </c>
      <c r="D131" s="59">
        <v>5092200</v>
      </c>
    </row>
    <row r="132" spans="1:4" ht="15.5" x14ac:dyDescent="0.35">
      <c r="A132" s="59">
        <v>1997</v>
      </c>
      <c r="B132" s="61" t="s">
        <v>16</v>
      </c>
      <c r="C132" s="59" t="s">
        <v>43</v>
      </c>
      <c r="D132" s="59">
        <v>5083300</v>
      </c>
    </row>
    <row r="133" spans="1:4" ht="15.5" x14ac:dyDescent="0.35">
      <c r="A133" s="59">
        <v>1998</v>
      </c>
      <c r="B133" s="62" t="s">
        <v>17</v>
      </c>
      <c r="C133" s="59" t="s">
        <v>43</v>
      </c>
      <c r="D133" s="59">
        <v>5077100</v>
      </c>
    </row>
    <row r="134" spans="1:4" ht="15.5" x14ac:dyDescent="0.35">
      <c r="A134" s="59">
        <v>1999</v>
      </c>
      <c r="B134" s="62" t="s">
        <v>18</v>
      </c>
      <c r="C134" s="59" t="s">
        <v>43</v>
      </c>
      <c r="D134" s="59">
        <v>5072000</v>
      </c>
    </row>
    <row r="135" spans="1:4" ht="15.5" x14ac:dyDescent="0.35">
      <c r="A135" s="59">
        <v>2000</v>
      </c>
      <c r="B135" s="62" t="s">
        <v>19</v>
      </c>
      <c r="C135" s="59" t="s">
        <v>43</v>
      </c>
      <c r="D135" s="59">
        <v>5062900</v>
      </c>
    </row>
    <row r="136" spans="1:4" ht="15.5" x14ac:dyDescent="0.35">
      <c r="A136" s="59">
        <v>2001</v>
      </c>
      <c r="B136" s="62" t="s">
        <v>20</v>
      </c>
      <c r="C136" s="59" t="s">
        <v>43</v>
      </c>
      <c r="D136" s="59">
        <v>5064200</v>
      </c>
    </row>
    <row r="137" spans="1:4" ht="15.5" x14ac:dyDescent="0.35">
      <c r="A137" s="59">
        <v>2002</v>
      </c>
      <c r="B137" s="62" t="s">
        <v>21</v>
      </c>
      <c r="C137" s="59" t="s">
        <v>43</v>
      </c>
      <c r="D137" s="59">
        <v>5066000</v>
      </c>
    </row>
    <row r="138" spans="1:4" ht="15.5" x14ac:dyDescent="0.35">
      <c r="A138" s="59">
        <v>2003</v>
      </c>
      <c r="B138" s="61" t="s">
        <v>22</v>
      </c>
      <c r="C138" s="59" t="s">
        <v>43</v>
      </c>
      <c r="D138" s="59">
        <v>5068500</v>
      </c>
    </row>
    <row r="139" spans="1:4" ht="15.5" x14ac:dyDescent="0.35">
      <c r="A139" s="59">
        <v>2004</v>
      </c>
      <c r="B139" s="61" t="s">
        <v>23</v>
      </c>
      <c r="C139" s="59" t="s">
        <v>43</v>
      </c>
      <c r="D139" s="59">
        <v>5084300</v>
      </c>
    </row>
    <row r="140" spans="1:4" ht="15.5" x14ac:dyDescent="0.35">
      <c r="A140" s="59">
        <v>2005</v>
      </c>
      <c r="B140" s="61" t="s">
        <v>24</v>
      </c>
      <c r="C140" s="59" t="s">
        <v>43</v>
      </c>
      <c r="D140" s="59">
        <v>5110200</v>
      </c>
    </row>
    <row r="141" spans="1:4" ht="15.5" x14ac:dyDescent="0.35">
      <c r="A141" s="59">
        <v>2006</v>
      </c>
      <c r="B141" s="61" t="s">
        <v>25</v>
      </c>
      <c r="C141" s="59" t="s">
        <v>43</v>
      </c>
      <c r="D141" s="59">
        <v>5133100</v>
      </c>
    </row>
    <row r="142" spans="1:4" ht="15.5" x14ac:dyDescent="0.35">
      <c r="A142" s="59">
        <v>2007</v>
      </c>
      <c r="B142" s="61" t="s">
        <v>26</v>
      </c>
      <c r="C142" s="59" t="s">
        <v>43</v>
      </c>
      <c r="D142" s="59">
        <v>5170000</v>
      </c>
    </row>
    <row r="143" spans="1:4" ht="15.5" x14ac:dyDescent="0.35">
      <c r="A143" s="59">
        <v>2008</v>
      </c>
      <c r="B143" s="61" t="s">
        <v>27</v>
      </c>
      <c r="C143" s="59" t="s">
        <v>43</v>
      </c>
      <c r="D143" s="59">
        <v>5202900</v>
      </c>
    </row>
    <row r="144" spans="1:4" ht="15.5" x14ac:dyDescent="0.35">
      <c r="A144" s="59">
        <v>2009</v>
      </c>
      <c r="B144" s="61" t="s">
        <v>28</v>
      </c>
      <c r="C144" s="59" t="s">
        <v>43</v>
      </c>
      <c r="D144" s="59">
        <v>5231900</v>
      </c>
    </row>
    <row r="145" spans="1:4" ht="15.5" x14ac:dyDescent="0.35">
      <c r="A145" s="59">
        <v>2010</v>
      </c>
      <c r="B145" s="61" t="s">
        <v>29</v>
      </c>
      <c r="C145" s="59" t="s">
        <v>43</v>
      </c>
      <c r="D145" s="59">
        <v>5262200</v>
      </c>
    </row>
    <row r="146" spans="1:4" ht="15.5" x14ac:dyDescent="0.35">
      <c r="A146" s="59">
        <v>2011</v>
      </c>
      <c r="B146" s="61" t="s">
        <v>30</v>
      </c>
      <c r="C146" s="59" t="s">
        <v>43</v>
      </c>
      <c r="D146" s="59">
        <v>5299900</v>
      </c>
    </row>
    <row r="147" spans="1:4" ht="15.5" x14ac:dyDescent="0.35">
      <c r="A147" s="59">
        <v>2012</v>
      </c>
      <c r="B147" s="61" t="s">
        <v>31</v>
      </c>
      <c r="C147" s="59" t="s">
        <v>43</v>
      </c>
      <c r="D147" s="59">
        <v>5313600</v>
      </c>
    </row>
    <row r="148" spans="1:4" ht="15.5" x14ac:dyDescent="0.35">
      <c r="A148" s="59">
        <v>2013</v>
      </c>
      <c r="B148" s="61" t="s">
        <v>32</v>
      </c>
      <c r="C148" s="59" t="s">
        <v>43</v>
      </c>
      <c r="D148" s="59">
        <v>5327700</v>
      </c>
    </row>
    <row r="149" spans="1:4" ht="15.5" x14ac:dyDescent="0.35">
      <c r="A149" s="59">
        <v>2014</v>
      </c>
      <c r="B149" s="61" t="s">
        <v>33</v>
      </c>
      <c r="C149" s="59" t="s">
        <v>43</v>
      </c>
      <c r="D149" s="59">
        <v>5347600</v>
      </c>
    </row>
    <row r="150" spans="1:4" ht="15.5" x14ac:dyDescent="0.35">
      <c r="A150" s="59">
        <v>2015</v>
      </c>
      <c r="B150" s="61" t="s">
        <v>34</v>
      </c>
      <c r="C150" s="59" t="s">
        <v>43</v>
      </c>
      <c r="D150" s="59">
        <v>5373000</v>
      </c>
    </row>
    <row r="151" spans="1:4" ht="15.5" x14ac:dyDescent="0.35">
      <c r="A151" s="59">
        <v>2016</v>
      </c>
      <c r="B151" s="61" t="s">
        <v>35</v>
      </c>
      <c r="C151" s="59" t="s">
        <v>43</v>
      </c>
      <c r="D151" s="59">
        <v>5404700</v>
      </c>
    </row>
    <row r="152" spans="1:4" ht="15.5" x14ac:dyDescent="0.35">
      <c r="A152" s="59">
        <v>2017</v>
      </c>
      <c r="B152" s="61" t="s">
        <v>36</v>
      </c>
      <c r="C152" s="59" t="s">
        <v>43</v>
      </c>
      <c r="D152" s="59">
        <v>5424800</v>
      </c>
    </row>
    <row r="153" spans="1:4" ht="15.5" x14ac:dyDescent="0.35">
      <c r="A153" s="59">
        <v>2018</v>
      </c>
      <c r="B153" s="61" t="s">
        <v>58</v>
      </c>
      <c r="C153" s="59" t="s">
        <v>43</v>
      </c>
      <c r="D153" s="59">
        <v>5438100</v>
      </c>
    </row>
    <row r="154" spans="1:4" ht="15.5" x14ac:dyDescent="0.35">
      <c r="A154" s="59">
        <v>2019</v>
      </c>
      <c r="B154" s="61" t="s">
        <v>59</v>
      </c>
      <c r="C154" s="59" t="s">
        <v>43</v>
      </c>
      <c r="D154" s="59">
        <v>5463300</v>
      </c>
    </row>
    <row r="155" spans="1:4" ht="15.5" x14ac:dyDescent="0.35">
      <c r="A155" s="59">
        <v>2020</v>
      </c>
      <c r="B155" s="61" t="s">
        <v>89</v>
      </c>
      <c r="C155" s="59" t="s">
        <v>43</v>
      </c>
      <c r="D155" s="59">
        <v>5466000</v>
      </c>
    </row>
    <row r="156" spans="1:4" ht="15.5" x14ac:dyDescent="0.35">
      <c r="A156" s="59">
        <v>2021</v>
      </c>
      <c r="B156" s="61" t="s">
        <v>100</v>
      </c>
      <c r="C156" s="59" t="s">
        <v>43</v>
      </c>
      <c r="D156" s="59">
        <v>5479900</v>
      </c>
    </row>
    <row r="157" spans="1:4" ht="15.5" x14ac:dyDescent="0.35">
      <c r="A157" s="59">
        <v>2022</v>
      </c>
      <c r="B157" s="61" t="s">
        <v>101</v>
      </c>
      <c r="C157" s="59" t="s">
        <v>43</v>
      </c>
      <c r="D157" s="59">
        <v>5447700</v>
      </c>
    </row>
    <row r="158" spans="1:4" ht="15.5" x14ac:dyDescent="0.35">
      <c r="A158" s="59">
        <v>1971</v>
      </c>
      <c r="B158" s="61" t="s">
        <v>113</v>
      </c>
      <c r="C158" s="59" t="s">
        <v>44</v>
      </c>
      <c r="D158" s="59">
        <v>2740300</v>
      </c>
    </row>
    <row r="159" spans="1:4" ht="15.5" x14ac:dyDescent="0.35">
      <c r="A159" s="59">
        <v>1972</v>
      </c>
      <c r="B159" s="59" t="s">
        <v>114</v>
      </c>
      <c r="C159" s="59" t="s">
        <v>44</v>
      </c>
      <c r="D159" s="59">
        <v>2755200</v>
      </c>
    </row>
    <row r="160" spans="1:4" ht="15.5" x14ac:dyDescent="0.35">
      <c r="A160" s="59">
        <v>1973</v>
      </c>
      <c r="B160" s="59" t="s">
        <v>115</v>
      </c>
      <c r="C160" s="59" t="s">
        <v>44</v>
      </c>
      <c r="D160" s="59">
        <v>2772800</v>
      </c>
    </row>
    <row r="161" spans="1:4" ht="15.5" x14ac:dyDescent="0.35">
      <c r="A161" s="59">
        <v>1974</v>
      </c>
      <c r="B161" s="59" t="s">
        <v>116</v>
      </c>
      <c r="C161" s="59" t="s">
        <v>44</v>
      </c>
      <c r="D161" s="59">
        <v>2785200</v>
      </c>
    </row>
    <row r="162" spans="1:4" ht="15.5" x14ac:dyDescent="0.35">
      <c r="A162" s="59">
        <v>1975</v>
      </c>
      <c r="B162" s="59" t="s">
        <v>117</v>
      </c>
      <c r="C162" s="59" t="s">
        <v>44</v>
      </c>
      <c r="D162" s="59">
        <v>2795400</v>
      </c>
    </row>
    <row r="163" spans="1:4" ht="15.5" x14ac:dyDescent="0.35">
      <c r="A163" s="97">
        <v>1976</v>
      </c>
      <c r="B163" s="97" t="s">
        <v>118</v>
      </c>
      <c r="C163" s="97" t="s">
        <v>44</v>
      </c>
      <c r="D163" s="97">
        <v>2799300</v>
      </c>
    </row>
    <row r="164" spans="1:4" ht="15.5" x14ac:dyDescent="0.35">
      <c r="A164" s="97">
        <v>1977</v>
      </c>
      <c r="B164" s="97" t="s">
        <v>119</v>
      </c>
      <c r="C164" s="97" t="s">
        <v>44</v>
      </c>
      <c r="D164" s="97">
        <v>2800600</v>
      </c>
    </row>
    <row r="165" spans="1:4" ht="15.5" x14ac:dyDescent="0.35">
      <c r="A165" s="97">
        <v>1978</v>
      </c>
      <c r="B165" s="97" t="s">
        <v>120</v>
      </c>
      <c r="C165" s="97" t="s">
        <v>44</v>
      </c>
      <c r="D165" s="97">
        <v>2804300</v>
      </c>
    </row>
    <row r="166" spans="1:4" ht="15.5" x14ac:dyDescent="0.35">
      <c r="A166" s="97">
        <v>1979</v>
      </c>
      <c r="B166" s="97" t="s">
        <v>121</v>
      </c>
      <c r="C166" s="97" t="s">
        <v>44</v>
      </c>
      <c r="D166" s="97">
        <v>2810100</v>
      </c>
    </row>
    <row r="167" spans="1:4" ht="15.5" x14ac:dyDescent="0.35">
      <c r="A167" s="97">
        <v>1980</v>
      </c>
      <c r="B167" s="97" t="s">
        <v>122</v>
      </c>
      <c r="C167" s="97" t="s">
        <v>44</v>
      </c>
      <c r="D167" s="97">
        <v>2815800</v>
      </c>
    </row>
    <row r="168" spans="1:4" ht="15.5" x14ac:dyDescent="0.35">
      <c r="A168" s="97">
        <v>1981</v>
      </c>
      <c r="B168" s="97" t="s">
        <v>2</v>
      </c>
      <c r="C168" s="97" t="s">
        <v>44</v>
      </c>
      <c r="D168" s="97">
        <v>2813495</v>
      </c>
    </row>
    <row r="169" spans="1:4" ht="15.5" x14ac:dyDescent="0.35">
      <c r="A169" s="97">
        <v>1982</v>
      </c>
      <c r="B169" s="97" t="s">
        <v>3</v>
      </c>
      <c r="C169" s="97" t="s">
        <v>44</v>
      </c>
      <c r="D169" s="97">
        <v>2804289</v>
      </c>
    </row>
    <row r="170" spans="1:4" ht="15.5" x14ac:dyDescent="0.35">
      <c r="A170" s="97">
        <v>1983</v>
      </c>
      <c r="B170" s="97" t="s">
        <v>5</v>
      </c>
      <c r="C170" s="97" t="s">
        <v>44</v>
      </c>
      <c r="D170" s="97">
        <v>2803304</v>
      </c>
    </row>
    <row r="171" spans="1:4" ht="15.5" x14ac:dyDescent="0.35">
      <c r="A171" s="97">
        <v>1984</v>
      </c>
      <c r="B171" s="97" t="s">
        <v>7</v>
      </c>
      <c r="C171" s="97" t="s">
        <v>44</v>
      </c>
      <c r="D171" s="97">
        <v>2800686</v>
      </c>
    </row>
    <row r="172" spans="1:4" ht="15.5" x14ac:dyDescent="0.35">
      <c r="A172" s="97">
        <v>1985</v>
      </c>
      <c r="B172" s="97" t="s">
        <v>8</v>
      </c>
      <c r="C172" s="97" t="s">
        <v>44</v>
      </c>
      <c r="D172" s="97">
        <v>2803354</v>
      </c>
    </row>
    <row r="173" spans="1:4" ht="15.5" x14ac:dyDescent="0.35">
      <c r="A173" s="97">
        <v>1986</v>
      </c>
      <c r="B173" s="97" t="s">
        <v>9</v>
      </c>
      <c r="C173" s="97" t="s">
        <v>44</v>
      </c>
      <c r="D173" s="97">
        <v>2810931</v>
      </c>
    </row>
    <row r="174" spans="1:4" ht="15.5" x14ac:dyDescent="0.35">
      <c r="A174" s="97">
        <v>1987</v>
      </c>
      <c r="B174" s="97" t="s">
        <v>10</v>
      </c>
      <c r="C174" s="97" t="s">
        <v>44</v>
      </c>
      <c r="D174" s="97">
        <v>2822565</v>
      </c>
    </row>
    <row r="175" spans="1:4" ht="15.5" x14ac:dyDescent="0.35">
      <c r="A175" s="97">
        <v>1988</v>
      </c>
      <c r="B175" s="97" t="s">
        <v>11</v>
      </c>
      <c r="C175" s="97" t="s">
        <v>44</v>
      </c>
      <c r="D175" s="97">
        <v>2841226</v>
      </c>
    </row>
    <row r="176" spans="1:4" ht="15.5" x14ac:dyDescent="0.35">
      <c r="A176" s="97">
        <v>1989</v>
      </c>
      <c r="B176" s="97" t="s">
        <v>12</v>
      </c>
      <c r="C176" s="97" t="s">
        <v>44</v>
      </c>
      <c r="D176" s="97">
        <v>2855175</v>
      </c>
    </row>
    <row r="177" spans="1:4" ht="15.5" x14ac:dyDescent="0.35">
      <c r="A177" s="97">
        <v>1990</v>
      </c>
      <c r="B177" s="97" t="s">
        <v>39</v>
      </c>
      <c r="C177" s="97" t="s">
        <v>44</v>
      </c>
      <c r="D177" s="97">
        <v>2861512</v>
      </c>
    </row>
    <row r="178" spans="1:4" ht="15.5" x14ac:dyDescent="0.35">
      <c r="A178" s="97">
        <v>1991</v>
      </c>
      <c r="B178" s="97" t="s">
        <v>40</v>
      </c>
      <c r="C178" s="97" t="s">
        <v>44</v>
      </c>
      <c r="D178" s="97">
        <v>2872998</v>
      </c>
    </row>
    <row r="179" spans="1:4" ht="15.5" x14ac:dyDescent="0.35">
      <c r="A179" s="97">
        <v>1992</v>
      </c>
      <c r="B179" s="97" t="s">
        <v>41</v>
      </c>
      <c r="C179" s="97" t="s">
        <v>44</v>
      </c>
      <c r="D179" s="97">
        <v>2877674</v>
      </c>
    </row>
    <row r="180" spans="1:4" ht="15.5" x14ac:dyDescent="0.35">
      <c r="A180" s="97">
        <v>1993</v>
      </c>
      <c r="B180" s="97" t="s">
        <v>42</v>
      </c>
      <c r="C180" s="97" t="s">
        <v>44</v>
      </c>
      <c r="D180" s="97">
        <v>2883558</v>
      </c>
    </row>
    <row r="181" spans="1:4" ht="15.5" x14ac:dyDescent="0.35">
      <c r="A181" s="97">
        <v>1994</v>
      </c>
      <c r="B181" s="97" t="s">
        <v>13</v>
      </c>
      <c r="C181" s="97" t="s">
        <v>44</v>
      </c>
      <c r="D181" s="97">
        <v>2887447</v>
      </c>
    </row>
    <row r="182" spans="1:4" ht="15.5" x14ac:dyDescent="0.35">
      <c r="A182" s="97">
        <v>1995</v>
      </c>
      <c r="B182" s="97" t="s">
        <v>14</v>
      </c>
      <c r="C182" s="97" t="s">
        <v>44</v>
      </c>
      <c r="D182" s="97">
        <v>2888517</v>
      </c>
    </row>
    <row r="183" spans="1:4" ht="15.5" x14ac:dyDescent="0.35">
      <c r="A183" s="97">
        <v>1996</v>
      </c>
      <c r="B183" s="97" t="s">
        <v>15</v>
      </c>
      <c r="C183" s="97" t="s">
        <v>44</v>
      </c>
      <c r="D183" s="97">
        <v>2891304</v>
      </c>
    </row>
    <row r="184" spans="1:4" ht="15.5" x14ac:dyDescent="0.35">
      <c r="A184" s="97">
        <v>1997</v>
      </c>
      <c r="B184" s="97" t="s">
        <v>16</v>
      </c>
      <c r="C184" s="97" t="s">
        <v>44</v>
      </c>
      <c r="D184" s="97">
        <v>2894871</v>
      </c>
    </row>
    <row r="185" spans="1:4" ht="15.5" x14ac:dyDescent="0.35">
      <c r="A185" s="97">
        <v>1998</v>
      </c>
      <c r="B185" s="97" t="s">
        <v>17</v>
      </c>
      <c r="C185" s="97" t="s">
        <v>44</v>
      </c>
      <c r="D185" s="97">
        <v>2899521</v>
      </c>
    </row>
    <row r="186" spans="1:4" ht="15.5" x14ac:dyDescent="0.35">
      <c r="A186" s="97">
        <v>1999</v>
      </c>
      <c r="B186" s="97" t="s">
        <v>18</v>
      </c>
      <c r="C186" s="97" t="s">
        <v>44</v>
      </c>
      <c r="D186" s="97">
        <v>2900599</v>
      </c>
    </row>
    <row r="187" spans="1:4" ht="15.5" x14ac:dyDescent="0.35">
      <c r="A187" s="97">
        <v>2000</v>
      </c>
      <c r="B187" s="97" t="s">
        <v>19</v>
      </c>
      <c r="C187" s="97" t="s">
        <v>44</v>
      </c>
      <c r="D187" s="97">
        <v>2906870</v>
      </c>
    </row>
    <row r="188" spans="1:4" ht="15.5" x14ac:dyDescent="0.35">
      <c r="A188" s="97">
        <v>2001</v>
      </c>
      <c r="B188" s="97" t="s">
        <v>20</v>
      </c>
      <c r="C188" s="97" t="s">
        <v>44</v>
      </c>
      <c r="D188" s="97">
        <v>2910232</v>
      </c>
    </row>
    <row r="189" spans="1:4" ht="15.5" x14ac:dyDescent="0.35">
      <c r="A189" s="97">
        <v>2002</v>
      </c>
      <c r="B189" s="97" t="s">
        <v>21</v>
      </c>
      <c r="C189" s="97" t="s">
        <v>44</v>
      </c>
      <c r="D189" s="97">
        <v>2922876</v>
      </c>
    </row>
    <row r="190" spans="1:4" ht="15.5" x14ac:dyDescent="0.35">
      <c r="A190" s="97">
        <v>2003</v>
      </c>
      <c r="B190" s="97" t="s">
        <v>22</v>
      </c>
      <c r="C190" s="97" t="s">
        <v>44</v>
      </c>
      <c r="D190" s="97">
        <v>2937721</v>
      </c>
    </row>
    <row r="191" spans="1:4" ht="15.5" x14ac:dyDescent="0.35">
      <c r="A191" s="97">
        <v>2004</v>
      </c>
      <c r="B191" s="97" t="s">
        <v>23</v>
      </c>
      <c r="C191" s="97" t="s">
        <v>44</v>
      </c>
      <c r="D191" s="97">
        <v>2957422</v>
      </c>
    </row>
    <row r="192" spans="1:4" ht="15.5" x14ac:dyDescent="0.35">
      <c r="A192" s="97">
        <v>2005</v>
      </c>
      <c r="B192" s="97" t="s">
        <v>24</v>
      </c>
      <c r="C192" s="97" t="s">
        <v>44</v>
      </c>
      <c r="D192" s="97">
        <v>2969309</v>
      </c>
    </row>
    <row r="193" spans="1:4" ht="15.5" x14ac:dyDescent="0.35">
      <c r="A193" s="97">
        <v>2006</v>
      </c>
      <c r="B193" s="97" t="s">
        <v>25</v>
      </c>
      <c r="C193" s="97" t="s">
        <v>44</v>
      </c>
      <c r="D193" s="97">
        <v>2985668</v>
      </c>
    </row>
    <row r="194" spans="1:4" ht="15.5" x14ac:dyDescent="0.35">
      <c r="A194" s="97">
        <v>2007</v>
      </c>
      <c r="B194" s="97" t="s">
        <v>26</v>
      </c>
      <c r="C194" s="97" t="s">
        <v>44</v>
      </c>
      <c r="D194" s="97">
        <v>3006299</v>
      </c>
    </row>
    <row r="195" spans="1:4" ht="15.5" x14ac:dyDescent="0.35">
      <c r="A195" s="97">
        <v>2008</v>
      </c>
      <c r="B195" s="97" t="s">
        <v>27</v>
      </c>
      <c r="C195" s="97" t="s">
        <v>44</v>
      </c>
      <c r="D195" s="97">
        <v>3025867</v>
      </c>
    </row>
    <row r="196" spans="1:4" ht="15.5" x14ac:dyDescent="0.35">
      <c r="A196" s="97">
        <v>2009</v>
      </c>
      <c r="B196" s="97" t="s">
        <v>28</v>
      </c>
      <c r="C196" s="97" t="s">
        <v>44</v>
      </c>
      <c r="D196" s="97">
        <v>3038872</v>
      </c>
    </row>
    <row r="197" spans="1:4" ht="15.5" x14ac:dyDescent="0.35">
      <c r="A197" s="97">
        <v>2010</v>
      </c>
      <c r="B197" s="97" t="s">
        <v>29</v>
      </c>
      <c r="C197" s="97" t="s">
        <v>44</v>
      </c>
      <c r="D197" s="97">
        <v>3049971</v>
      </c>
    </row>
    <row r="198" spans="1:4" ht="15.5" x14ac:dyDescent="0.35">
      <c r="A198" s="97">
        <v>2011</v>
      </c>
      <c r="B198" s="97" t="s">
        <v>30</v>
      </c>
      <c r="C198" s="97" t="s">
        <v>44</v>
      </c>
      <c r="D198" s="97">
        <v>3063758</v>
      </c>
    </row>
    <row r="199" spans="1:4" ht="15.5" x14ac:dyDescent="0.35">
      <c r="A199" s="97">
        <v>2012</v>
      </c>
      <c r="B199" s="97" t="s">
        <v>31</v>
      </c>
      <c r="C199" s="97" t="s">
        <v>44</v>
      </c>
      <c r="D199" s="97">
        <v>3070928</v>
      </c>
    </row>
    <row r="200" spans="1:4" ht="15.5" x14ac:dyDescent="0.35">
      <c r="A200" s="97">
        <v>2013</v>
      </c>
      <c r="B200" s="97" t="s">
        <v>32</v>
      </c>
      <c r="C200" s="97" t="s">
        <v>44</v>
      </c>
      <c r="D200" s="97">
        <v>3071058</v>
      </c>
    </row>
    <row r="201" spans="1:4" ht="15.5" x14ac:dyDescent="0.35">
      <c r="A201" s="97">
        <v>2014</v>
      </c>
      <c r="B201" s="97" t="s">
        <v>33</v>
      </c>
      <c r="C201" s="97" t="s">
        <v>44</v>
      </c>
      <c r="D201" s="97">
        <v>3073788</v>
      </c>
    </row>
    <row r="202" spans="1:4" ht="15.5" x14ac:dyDescent="0.35">
      <c r="A202" s="97">
        <v>2015</v>
      </c>
      <c r="B202" s="97" t="s">
        <v>34</v>
      </c>
      <c r="C202" s="97" t="s">
        <v>44</v>
      </c>
      <c r="D202" s="97">
        <v>3072739</v>
      </c>
    </row>
    <row r="203" spans="1:4" ht="15.5" x14ac:dyDescent="0.35">
      <c r="A203" s="97">
        <v>2016</v>
      </c>
      <c r="B203" s="97" t="s">
        <v>35</v>
      </c>
      <c r="C203" s="97" t="s">
        <v>44</v>
      </c>
      <c r="D203" s="97">
        <v>3077165</v>
      </c>
    </row>
    <row r="204" spans="1:4" ht="15.5" x14ac:dyDescent="0.35">
      <c r="A204" s="97">
        <v>2017</v>
      </c>
      <c r="B204" s="97" t="s">
        <v>36</v>
      </c>
      <c r="C204" s="97" t="s">
        <v>44</v>
      </c>
      <c r="D204" s="97">
        <v>3081366</v>
      </c>
    </row>
    <row r="205" spans="1:4" ht="15.5" x14ac:dyDescent="0.35">
      <c r="A205" s="97">
        <v>2018</v>
      </c>
      <c r="B205" s="97" t="s">
        <v>58</v>
      </c>
      <c r="C205" s="97" t="s">
        <v>44</v>
      </c>
      <c r="D205" s="97">
        <v>3083840</v>
      </c>
    </row>
    <row r="206" spans="1:4" ht="15.5" x14ac:dyDescent="0.35">
      <c r="A206" s="97">
        <v>2019</v>
      </c>
      <c r="B206" s="97" t="s">
        <v>59</v>
      </c>
      <c r="C206" s="97" t="s">
        <v>44</v>
      </c>
      <c r="D206" s="97">
        <v>3087732</v>
      </c>
    </row>
    <row r="207" spans="1:4" ht="15.5" x14ac:dyDescent="0.35">
      <c r="A207" s="97">
        <v>2020</v>
      </c>
      <c r="B207" s="97" t="s">
        <v>89</v>
      </c>
      <c r="C207" s="97" t="s">
        <v>44</v>
      </c>
      <c r="D207" s="97">
        <v>3104483</v>
      </c>
    </row>
    <row r="208" spans="1:4" ht="15.5" x14ac:dyDescent="0.35">
      <c r="A208" s="97">
        <v>2021</v>
      </c>
      <c r="B208" s="97" t="s">
        <v>100</v>
      </c>
      <c r="C208" s="97" t="s">
        <v>44</v>
      </c>
      <c r="D208" s="97">
        <v>3105633</v>
      </c>
    </row>
    <row r="209" spans="1:4" ht="15.5" x14ac:dyDescent="0.35">
      <c r="A209" s="97">
        <v>2022</v>
      </c>
      <c r="B209" s="97" t="s">
        <v>101</v>
      </c>
      <c r="C209" s="97" t="s">
        <v>44</v>
      </c>
      <c r="D209" s="97">
        <v>3131640</v>
      </c>
    </row>
    <row r="210" spans="1:4" x14ac:dyDescent="0.35">
      <c r="A210" s="25"/>
      <c r="B210" s="25"/>
      <c r="C210" s="25"/>
      <c r="D210" s="25"/>
    </row>
    <row r="211" spans="1:4" x14ac:dyDescent="0.35">
      <c r="A211" s="25"/>
      <c r="B211" s="25"/>
      <c r="C211" s="25"/>
      <c r="D211" s="25"/>
    </row>
    <row r="212" spans="1:4" x14ac:dyDescent="0.35">
      <c r="A212" s="25"/>
      <c r="B212" s="25"/>
      <c r="C212" s="25"/>
      <c r="D212" s="25"/>
    </row>
    <row r="213" spans="1:4" x14ac:dyDescent="0.35">
      <c r="A213" s="25"/>
      <c r="B213" s="25"/>
      <c r="C213" s="25"/>
      <c r="D213" s="25"/>
    </row>
    <row r="214" spans="1:4" x14ac:dyDescent="0.35">
      <c r="A214" s="25"/>
      <c r="B214" s="25"/>
      <c r="C214" s="25"/>
      <c r="D214" s="25"/>
    </row>
    <row r="215" spans="1:4" x14ac:dyDescent="0.35">
      <c r="A215" s="25"/>
      <c r="B215" s="25"/>
      <c r="C215" s="25"/>
      <c r="D215" s="25"/>
    </row>
    <row r="216" spans="1:4" x14ac:dyDescent="0.35">
      <c r="A216" s="25"/>
      <c r="B216" s="25"/>
      <c r="C216" s="25"/>
      <c r="D216" s="25"/>
    </row>
    <row r="217" spans="1:4" x14ac:dyDescent="0.35">
      <c r="A217" s="25"/>
      <c r="B217" s="25"/>
      <c r="C217" s="25"/>
      <c r="D217" s="25"/>
    </row>
    <row r="218" spans="1:4" x14ac:dyDescent="0.35">
      <c r="A218" s="25"/>
      <c r="B218" s="25"/>
      <c r="C218" s="25"/>
      <c r="D218" s="25"/>
    </row>
    <row r="219" spans="1:4" x14ac:dyDescent="0.35">
      <c r="A219" s="25"/>
      <c r="B219" s="25"/>
      <c r="C219" s="25"/>
      <c r="D219" s="25"/>
    </row>
    <row r="220" spans="1:4" x14ac:dyDescent="0.35">
      <c r="A220" s="25"/>
      <c r="B220" s="25"/>
      <c r="C220" s="25"/>
      <c r="D220" s="25"/>
    </row>
    <row r="221" spans="1:4" x14ac:dyDescent="0.35">
      <c r="A221" s="25"/>
      <c r="B221" s="25"/>
      <c r="C221" s="25"/>
      <c r="D221" s="25"/>
    </row>
    <row r="222" spans="1:4" x14ac:dyDescent="0.35">
      <c r="A222" s="25"/>
      <c r="B222" s="25"/>
      <c r="C222" s="25"/>
      <c r="D222" s="25"/>
    </row>
    <row r="223" spans="1:4" x14ac:dyDescent="0.35">
      <c r="A223" s="25"/>
      <c r="B223" s="25"/>
      <c r="C223" s="25"/>
      <c r="D223" s="25"/>
    </row>
    <row r="224" spans="1:4" x14ac:dyDescent="0.35">
      <c r="A224" s="25"/>
      <c r="B224" s="25"/>
      <c r="C224" s="25"/>
      <c r="D224" s="25"/>
    </row>
    <row r="225" spans="1:4" x14ac:dyDescent="0.35">
      <c r="A225" s="25"/>
      <c r="B225" s="25"/>
      <c r="C225" s="25"/>
      <c r="D225" s="25"/>
    </row>
    <row r="226" spans="1:4" x14ac:dyDescent="0.35">
      <c r="A226" s="25"/>
      <c r="B226" s="25"/>
      <c r="C226" s="25"/>
      <c r="D226" s="25"/>
    </row>
    <row r="227" spans="1:4" x14ac:dyDescent="0.35">
      <c r="A227" s="25"/>
      <c r="B227" s="25"/>
      <c r="C227" s="25"/>
      <c r="D227" s="25"/>
    </row>
    <row r="228" spans="1:4" x14ac:dyDescent="0.35">
      <c r="A228" s="25"/>
      <c r="B228" s="25"/>
      <c r="C228" s="25"/>
      <c r="D228" s="25"/>
    </row>
    <row r="229" spans="1:4" x14ac:dyDescent="0.35">
      <c r="A229" s="25"/>
      <c r="B229" s="25"/>
      <c r="C229" s="25"/>
      <c r="D229" s="25"/>
    </row>
    <row r="230" spans="1:4" x14ac:dyDescent="0.35">
      <c r="A230" s="25"/>
      <c r="B230" s="25"/>
      <c r="C230" s="25"/>
      <c r="D230" s="25"/>
    </row>
    <row r="231" spans="1:4" x14ac:dyDescent="0.35">
      <c r="A231" s="25"/>
      <c r="B231" s="25"/>
      <c r="C231" s="25"/>
      <c r="D231" s="25"/>
    </row>
    <row r="232" spans="1:4" x14ac:dyDescent="0.35">
      <c r="A232" s="25"/>
      <c r="B232" s="25"/>
      <c r="C232" s="25"/>
      <c r="D232" s="25"/>
    </row>
    <row r="233" spans="1:4" x14ac:dyDescent="0.35">
      <c r="A233" s="25"/>
      <c r="B233" s="25"/>
      <c r="C233" s="25"/>
      <c r="D233" s="25"/>
    </row>
    <row r="234" spans="1:4" x14ac:dyDescent="0.35">
      <c r="A234" s="25"/>
      <c r="B234" s="25"/>
      <c r="C234" s="25"/>
      <c r="D234" s="25"/>
    </row>
    <row r="235" spans="1:4" x14ac:dyDescent="0.35">
      <c r="A235" s="25"/>
      <c r="B235" s="25"/>
      <c r="C235" s="25"/>
      <c r="D235" s="25"/>
    </row>
    <row r="236" spans="1:4" x14ac:dyDescent="0.35">
      <c r="A236" s="25"/>
      <c r="B236" s="25"/>
      <c r="C236" s="25"/>
      <c r="D236" s="25"/>
    </row>
    <row r="237" spans="1:4" x14ac:dyDescent="0.35">
      <c r="A237" s="25"/>
      <c r="B237" s="25"/>
      <c r="C237" s="25"/>
      <c r="D237" s="25"/>
    </row>
    <row r="238" spans="1:4" x14ac:dyDescent="0.35">
      <c r="A238" s="25"/>
      <c r="B238" s="25"/>
      <c r="C238" s="25"/>
      <c r="D238" s="25"/>
    </row>
    <row r="239" spans="1:4" x14ac:dyDescent="0.35">
      <c r="A239" s="25"/>
      <c r="B239" s="25"/>
      <c r="C239" s="25"/>
      <c r="D239" s="25"/>
    </row>
    <row r="240" spans="1:4" x14ac:dyDescent="0.35">
      <c r="A240" s="25"/>
      <c r="B240" s="25"/>
      <c r="C240" s="25"/>
      <c r="D240" s="25"/>
    </row>
    <row r="241" spans="1:4" x14ac:dyDescent="0.35">
      <c r="A241" s="25"/>
      <c r="B241" s="25"/>
      <c r="C241" s="25"/>
      <c r="D241" s="25"/>
    </row>
    <row r="242" spans="1:4" x14ac:dyDescent="0.35">
      <c r="A242" s="25"/>
      <c r="B242" s="25"/>
      <c r="C242" s="25"/>
      <c r="D242" s="25"/>
    </row>
    <row r="243" spans="1:4" x14ac:dyDescent="0.35">
      <c r="A243" s="25"/>
      <c r="B243" s="25"/>
      <c r="C243" s="25"/>
      <c r="D243" s="25"/>
    </row>
    <row r="244" spans="1:4" x14ac:dyDescent="0.35">
      <c r="A244" s="25"/>
      <c r="B244" s="25"/>
      <c r="C244" s="25"/>
      <c r="D244" s="25"/>
    </row>
    <row r="245" spans="1:4" x14ac:dyDescent="0.35">
      <c r="A245" s="25"/>
      <c r="B245" s="25"/>
      <c r="C245" s="25"/>
      <c r="D245" s="25"/>
    </row>
    <row r="246" spans="1:4" x14ac:dyDescent="0.35">
      <c r="A246" s="25"/>
      <c r="B246" s="25"/>
      <c r="C246" s="25"/>
      <c r="D246" s="25"/>
    </row>
    <row r="247" spans="1:4" x14ac:dyDescent="0.35">
      <c r="A247" s="25"/>
      <c r="B247" s="25"/>
      <c r="C247" s="25"/>
      <c r="D247" s="25"/>
    </row>
    <row r="248" spans="1:4" x14ac:dyDescent="0.35">
      <c r="A248" s="25"/>
      <c r="B248" s="25"/>
      <c r="C248" s="25"/>
      <c r="D248" s="25"/>
    </row>
    <row r="249" spans="1:4" x14ac:dyDescent="0.35">
      <c r="A249" s="25"/>
      <c r="B249" s="25"/>
      <c r="C249" s="25"/>
      <c r="D249" s="25"/>
    </row>
    <row r="250" spans="1:4" x14ac:dyDescent="0.35">
      <c r="A250" s="25"/>
      <c r="B250" s="25"/>
      <c r="C250" s="25"/>
      <c r="D250" s="25"/>
    </row>
    <row r="251" spans="1:4" x14ac:dyDescent="0.35">
      <c r="A251" s="25"/>
      <c r="B251" s="25"/>
      <c r="C251" s="25"/>
      <c r="D251" s="25"/>
    </row>
    <row r="252" spans="1:4" x14ac:dyDescent="0.35">
      <c r="A252" s="25"/>
      <c r="B252" s="25"/>
      <c r="C252" s="25"/>
      <c r="D252" s="25"/>
    </row>
    <row r="253" spans="1:4" x14ac:dyDescent="0.35">
      <c r="A253" s="25"/>
      <c r="B253" s="25"/>
      <c r="C253" s="25"/>
      <c r="D253" s="25"/>
    </row>
    <row r="254" spans="1:4" x14ac:dyDescent="0.35">
      <c r="A254" s="25"/>
      <c r="B254" s="25"/>
      <c r="C254" s="25"/>
      <c r="D254" s="25"/>
    </row>
    <row r="255" spans="1:4" x14ac:dyDescent="0.35">
      <c r="A255" s="25"/>
      <c r="B255" s="25"/>
      <c r="C255" s="25"/>
      <c r="D255" s="25"/>
    </row>
    <row r="256" spans="1:4" x14ac:dyDescent="0.35">
      <c r="A256" s="25"/>
      <c r="B256" s="25"/>
      <c r="C256" s="25"/>
      <c r="D256" s="25"/>
    </row>
    <row r="257" spans="1:4" x14ac:dyDescent="0.35">
      <c r="A257" s="25"/>
      <c r="B257" s="25"/>
      <c r="C257" s="25"/>
      <c r="D257" s="25"/>
    </row>
    <row r="258" spans="1:4" x14ac:dyDescent="0.35">
      <c r="A258" s="25"/>
      <c r="B258" s="25"/>
      <c r="C258" s="25"/>
      <c r="D258" s="25"/>
    </row>
    <row r="259" spans="1:4" x14ac:dyDescent="0.35">
      <c r="A259" s="25"/>
      <c r="B259" s="25"/>
      <c r="C259" s="25"/>
      <c r="D259" s="25"/>
    </row>
    <row r="260" spans="1:4" x14ac:dyDescent="0.35">
      <c r="A260" s="25"/>
      <c r="B260" s="25"/>
      <c r="C260" s="25"/>
      <c r="D260" s="25"/>
    </row>
    <row r="261" spans="1:4" x14ac:dyDescent="0.35">
      <c r="A261" s="25"/>
      <c r="B261" s="25"/>
      <c r="C261" s="25"/>
      <c r="D261" s="25"/>
    </row>
    <row r="262" spans="1:4" x14ac:dyDescent="0.35">
      <c r="A262" s="25"/>
      <c r="B262" s="25"/>
      <c r="C262" s="25"/>
      <c r="D262" s="25"/>
    </row>
    <row r="263" spans="1:4" x14ac:dyDescent="0.35">
      <c r="A263" s="25"/>
      <c r="B263" s="25"/>
      <c r="C263" s="25"/>
      <c r="D263" s="25"/>
    </row>
    <row r="264" spans="1:4" x14ac:dyDescent="0.35">
      <c r="A264" s="25"/>
      <c r="B264" s="25"/>
      <c r="C264" s="25"/>
      <c r="D264" s="25"/>
    </row>
    <row r="265" spans="1:4" x14ac:dyDescent="0.35">
      <c r="A265" s="25"/>
      <c r="B265" s="25"/>
      <c r="C265" s="25"/>
      <c r="D265" s="25"/>
    </row>
    <row r="266" spans="1:4" x14ac:dyDescent="0.35">
      <c r="A266" s="25"/>
      <c r="B266" s="25"/>
      <c r="C266" s="25"/>
      <c r="D266" s="25"/>
    </row>
    <row r="267" spans="1:4" x14ac:dyDescent="0.35">
      <c r="A267" s="25"/>
      <c r="B267" s="25"/>
      <c r="C267" s="25"/>
      <c r="D267" s="25"/>
    </row>
    <row r="268" spans="1:4" x14ac:dyDescent="0.35">
      <c r="A268" s="25"/>
      <c r="B268" s="25"/>
      <c r="C268" s="25"/>
      <c r="D268" s="25"/>
    </row>
    <row r="269" spans="1:4" x14ac:dyDescent="0.35">
      <c r="A269" s="25"/>
      <c r="B269" s="25"/>
      <c r="C269" s="25"/>
      <c r="D269" s="25"/>
    </row>
    <row r="270" spans="1:4" x14ac:dyDescent="0.35">
      <c r="A270" s="25"/>
      <c r="B270" s="25"/>
      <c r="C270" s="25"/>
      <c r="D270" s="25"/>
    </row>
    <row r="271" spans="1:4" x14ac:dyDescent="0.35">
      <c r="A271" s="25"/>
      <c r="B271" s="25"/>
      <c r="C271" s="25"/>
      <c r="D271" s="25"/>
    </row>
    <row r="272" spans="1:4" x14ac:dyDescent="0.35">
      <c r="A272" s="25"/>
      <c r="B272" s="25"/>
      <c r="C272" s="25"/>
      <c r="D272" s="25"/>
    </row>
    <row r="273" spans="1:4" x14ac:dyDescent="0.35">
      <c r="A273" s="25"/>
      <c r="B273" s="25"/>
      <c r="C273" s="25"/>
      <c r="D273" s="25"/>
    </row>
    <row r="274" spans="1:4" x14ac:dyDescent="0.35">
      <c r="A274" s="25"/>
      <c r="B274" s="25"/>
      <c r="C274" s="25"/>
      <c r="D274" s="25"/>
    </row>
    <row r="275" spans="1:4" x14ac:dyDescent="0.35">
      <c r="A275" s="25"/>
      <c r="B275" s="25"/>
      <c r="C275" s="25"/>
      <c r="D275" s="25"/>
    </row>
    <row r="276" spans="1:4" x14ac:dyDescent="0.35">
      <c r="A276" s="25"/>
      <c r="B276" s="25"/>
      <c r="C276" s="25"/>
      <c r="D276" s="25"/>
    </row>
    <row r="277" spans="1:4" x14ac:dyDescent="0.35">
      <c r="A277" s="25"/>
      <c r="B277" s="25"/>
      <c r="C277" s="25"/>
      <c r="D277" s="25"/>
    </row>
    <row r="278" spans="1:4" x14ac:dyDescent="0.35">
      <c r="A278" s="25"/>
      <c r="B278" s="25"/>
      <c r="C278" s="25"/>
      <c r="D278" s="25"/>
    </row>
    <row r="279" spans="1:4" x14ac:dyDescent="0.35">
      <c r="A279" s="25"/>
      <c r="B279" s="25"/>
      <c r="C279" s="25"/>
      <c r="D279" s="25"/>
    </row>
    <row r="280" spans="1:4" x14ac:dyDescent="0.35">
      <c r="A280" s="25"/>
      <c r="B280" s="25"/>
      <c r="C280" s="25"/>
      <c r="D280" s="25"/>
    </row>
    <row r="281" spans="1:4" x14ac:dyDescent="0.35">
      <c r="A281" s="25"/>
      <c r="B281" s="25"/>
      <c r="C281" s="25"/>
      <c r="D281" s="25"/>
    </row>
    <row r="282" spans="1:4" x14ac:dyDescent="0.35">
      <c r="A282" s="25"/>
      <c r="B282" s="25"/>
      <c r="C282" s="25"/>
      <c r="D282" s="25"/>
    </row>
    <row r="283" spans="1:4" x14ac:dyDescent="0.35">
      <c r="A283" s="25"/>
      <c r="B283" s="25"/>
      <c r="C283" s="25"/>
      <c r="D283" s="25"/>
    </row>
    <row r="284" spans="1:4" x14ac:dyDescent="0.35">
      <c r="A284" s="25"/>
      <c r="B284" s="25"/>
      <c r="C284" s="25"/>
      <c r="D284" s="25"/>
    </row>
    <row r="285" spans="1:4" x14ac:dyDescent="0.35">
      <c r="A285" s="25"/>
      <c r="B285" s="25"/>
      <c r="C285" s="25"/>
      <c r="D285" s="25"/>
    </row>
    <row r="286" spans="1:4" x14ac:dyDescent="0.35">
      <c r="A286" s="25"/>
      <c r="B286" s="25"/>
      <c r="C286" s="25"/>
      <c r="D286" s="25"/>
    </row>
    <row r="287" spans="1:4" x14ac:dyDescent="0.35">
      <c r="A287" s="25"/>
      <c r="B287" s="25"/>
      <c r="C287" s="25"/>
      <c r="D287" s="25"/>
    </row>
    <row r="288" spans="1:4" x14ac:dyDescent="0.35">
      <c r="A288" s="25"/>
      <c r="B288" s="25"/>
      <c r="C288" s="25"/>
      <c r="D288" s="25"/>
    </row>
    <row r="289" spans="1:4" x14ac:dyDescent="0.35">
      <c r="A289" s="25"/>
      <c r="B289" s="25"/>
      <c r="C289" s="25"/>
      <c r="D289" s="25"/>
    </row>
    <row r="290" spans="1:4" x14ac:dyDescent="0.35">
      <c r="A290" s="25"/>
      <c r="B290" s="25"/>
      <c r="C290" s="25"/>
      <c r="D290" s="25"/>
    </row>
    <row r="291" spans="1:4" x14ac:dyDescent="0.35">
      <c r="A291" s="25"/>
      <c r="B291" s="25"/>
      <c r="C291" s="25"/>
      <c r="D291" s="25"/>
    </row>
    <row r="292" spans="1:4" x14ac:dyDescent="0.35">
      <c r="A292" s="25"/>
      <c r="B292" s="25"/>
      <c r="C292" s="25"/>
      <c r="D292" s="25"/>
    </row>
    <row r="293" spans="1:4" x14ac:dyDescent="0.35">
      <c r="A293" s="25"/>
      <c r="B293" s="25"/>
      <c r="C293" s="25"/>
      <c r="D293" s="25"/>
    </row>
    <row r="294" spans="1:4" x14ac:dyDescent="0.35">
      <c r="A294" s="25"/>
      <c r="B294" s="25"/>
      <c r="C294" s="25"/>
      <c r="D294" s="25"/>
    </row>
    <row r="295" spans="1:4" x14ac:dyDescent="0.35">
      <c r="A295" s="25"/>
      <c r="B295" s="25"/>
      <c r="C295" s="25"/>
      <c r="D295" s="25"/>
    </row>
    <row r="296" spans="1:4" x14ac:dyDescent="0.35">
      <c r="A296" s="25"/>
      <c r="B296" s="25"/>
      <c r="C296" s="25"/>
      <c r="D296" s="25"/>
    </row>
    <row r="297" spans="1:4" x14ac:dyDescent="0.35">
      <c r="A297" s="25"/>
      <c r="B297" s="25"/>
      <c r="C297" s="25"/>
      <c r="D297" s="25"/>
    </row>
    <row r="298" spans="1:4" x14ac:dyDescent="0.35">
      <c r="A298" s="25"/>
      <c r="B298" s="25"/>
      <c r="C298" s="25"/>
      <c r="D298" s="25"/>
    </row>
    <row r="299" spans="1:4" x14ac:dyDescent="0.35">
      <c r="A299" s="25"/>
      <c r="B299" s="25"/>
      <c r="C299" s="25"/>
      <c r="D299" s="25"/>
    </row>
    <row r="300" spans="1:4" x14ac:dyDescent="0.35">
      <c r="A300" s="25"/>
      <c r="B300" s="25"/>
      <c r="C300" s="25"/>
      <c r="D300" s="25"/>
    </row>
    <row r="301" spans="1:4" x14ac:dyDescent="0.35">
      <c r="A301" s="25"/>
      <c r="B301" s="25"/>
      <c r="C301" s="25"/>
      <c r="D301" s="25"/>
    </row>
    <row r="302" spans="1:4" x14ac:dyDescent="0.35">
      <c r="A302" s="25"/>
      <c r="B302" s="25"/>
      <c r="C302" s="25"/>
      <c r="D302" s="25"/>
    </row>
    <row r="303" spans="1:4" x14ac:dyDescent="0.35">
      <c r="A303" s="25"/>
      <c r="B303" s="25"/>
      <c r="C303" s="25"/>
      <c r="D303" s="25"/>
    </row>
    <row r="304" spans="1:4" x14ac:dyDescent="0.35">
      <c r="A304" s="25"/>
      <c r="B304" s="25"/>
      <c r="C304" s="25"/>
      <c r="D304" s="25"/>
    </row>
    <row r="305" spans="1:4" x14ac:dyDescent="0.35">
      <c r="A305" s="25"/>
      <c r="B305" s="25"/>
      <c r="C305" s="25"/>
      <c r="D305" s="25"/>
    </row>
    <row r="306" spans="1:4" x14ac:dyDescent="0.35">
      <c r="A306" s="25"/>
      <c r="B306" s="25"/>
      <c r="C306" s="25"/>
      <c r="D306" s="25"/>
    </row>
    <row r="307" spans="1:4" x14ac:dyDescent="0.35">
      <c r="A307" s="25"/>
      <c r="B307" s="25"/>
      <c r="C307" s="25"/>
      <c r="D307" s="25"/>
    </row>
    <row r="308" spans="1:4" x14ac:dyDescent="0.35">
      <c r="A308" s="25"/>
      <c r="B308" s="25"/>
      <c r="C308" s="25"/>
      <c r="D308" s="25"/>
    </row>
    <row r="309" spans="1:4" x14ac:dyDescent="0.35">
      <c r="A309" s="25"/>
      <c r="B309" s="25"/>
      <c r="C309" s="25"/>
      <c r="D309" s="25"/>
    </row>
    <row r="310" spans="1:4" x14ac:dyDescent="0.35">
      <c r="A310" s="25"/>
      <c r="B310" s="25"/>
      <c r="C310" s="25"/>
      <c r="D310" s="25"/>
    </row>
    <row r="311" spans="1:4" x14ac:dyDescent="0.35">
      <c r="A311" s="25"/>
      <c r="B311" s="25"/>
      <c r="C311" s="25"/>
      <c r="D311" s="25"/>
    </row>
    <row r="312" spans="1:4" x14ac:dyDescent="0.35">
      <c r="A312" s="25"/>
      <c r="B312" s="25"/>
      <c r="C312" s="25"/>
      <c r="D312" s="25"/>
    </row>
    <row r="313" spans="1:4" x14ac:dyDescent="0.35">
      <c r="A313" s="25"/>
      <c r="B313" s="25"/>
      <c r="C313" s="25"/>
      <c r="D313" s="25"/>
    </row>
    <row r="314" spans="1:4" x14ac:dyDescent="0.35">
      <c r="A314" s="25"/>
      <c r="B314" s="25"/>
      <c r="C314" s="25"/>
      <c r="D314" s="25"/>
    </row>
    <row r="315" spans="1:4" x14ac:dyDescent="0.35">
      <c r="A315" s="25"/>
      <c r="B315" s="25"/>
      <c r="C315" s="25"/>
      <c r="D315" s="25"/>
    </row>
    <row r="316" spans="1:4" x14ac:dyDescent="0.35">
      <c r="A316" s="25"/>
      <c r="B316" s="25"/>
      <c r="C316" s="25"/>
      <c r="D316" s="25"/>
    </row>
    <row r="317" spans="1:4" x14ac:dyDescent="0.35">
      <c r="A317" s="25"/>
      <c r="B317" s="25"/>
      <c r="C317" s="25"/>
      <c r="D317" s="25"/>
    </row>
    <row r="318" spans="1:4" x14ac:dyDescent="0.35">
      <c r="A318" s="25"/>
      <c r="B318" s="25"/>
      <c r="C318" s="25"/>
      <c r="D318" s="25"/>
    </row>
    <row r="319" spans="1:4" x14ac:dyDescent="0.35">
      <c r="A319" s="25"/>
      <c r="B319" s="25"/>
      <c r="C319" s="25"/>
      <c r="D319" s="25"/>
    </row>
    <row r="320" spans="1:4" x14ac:dyDescent="0.35">
      <c r="A320" s="25"/>
      <c r="B320" s="25"/>
      <c r="C320" s="25"/>
      <c r="D320" s="25"/>
    </row>
    <row r="321" spans="1:4" x14ac:dyDescent="0.35">
      <c r="A321" s="25"/>
      <c r="B321" s="25"/>
      <c r="C321" s="25"/>
      <c r="D321" s="25"/>
    </row>
    <row r="322" spans="1:4" x14ac:dyDescent="0.35">
      <c r="A322" s="25"/>
      <c r="B322" s="25"/>
      <c r="C322" s="25"/>
      <c r="D322" s="25"/>
    </row>
    <row r="323" spans="1:4" x14ac:dyDescent="0.35">
      <c r="A323" s="25"/>
      <c r="B323" s="25"/>
      <c r="C323" s="25"/>
      <c r="D323" s="25"/>
    </row>
    <row r="324" spans="1:4" x14ac:dyDescent="0.35">
      <c r="A324" s="25"/>
      <c r="B324" s="25"/>
      <c r="C324" s="25"/>
      <c r="D324" s="25"/>
    </row>
    <row r="325" spans="1:4" x14ac:dyDescent="0.35">
      <c r="A325" s="25"/>
      <c r="B325" s="25"/>
      <c r="C325" s="25"/>
      <c r="D325" s="25"/>
    </row>
    <row r="326" spans="1:4" x14ac:dyDescent="0.35">
      <c r="A326" s="25"/>
      <c r="B326" s="25"/>
      <c r="C326" s="25"/>
      <c r="D326" s="25"/>
    </row>
    <row r="327" spans="1:4" x14ac:dyDescent="0.35">
      <c r="A327" s="25"/>
      <c r="B327" s="25"/>
      <c r="C327" s="25"/>
      <c r="D327" s="25"/>
    </row>
    <row r="328" spans="1:4" x14ac:dyDescent="0.35">
      <c r="A328" s="25"/>
      <c r="B328" s="25"/>
      <c r="C328" s="25"/>
      <c r="D328" s="25"/>
    </row>
    <row r="329" spans="1:4" x14ac:dyDescent="0.35">
      <c r="A329" s="25"/>
      <c r="B329" s="25"/>
      <c r="C329" s="25"/>
      <c r="D329" s="25"/>
    </row>
    <row r="330" spans="1:4" x14ac:dyDescent="0.35">
      <c r="A330" s="25"/>
      <c r="B330" s="25"/>
      <c r="C330" s="25"/>
      <c r="D330" s="25"/>
    </row>
    <row r="331" spans="1:4" x14ac:dyDescent="0.35">
      <c r="A331" s="25"/>
      <c r="B331" s="25"/>
      <c r="C331" s="25"/>
      <c r="D331" s="25"/>
    </row>
    <row r="332" spans="1:4" x14ac:dyDescent="0.35">
      <c r="A332" s="25"/>
      <c r="B332" s="25"/>
      <c r="C332" s="25"/>
      <c r="D332" s="25"/>
    </row>
    <row r="333" spans="1:4" x14ac:dyDescent="0.35">
      <c r="A333" s="25"/>
      <c r="B333" s="25"/>
      <c r="C333" s="25"/>
      <c r="D333" s="25"/>
    </row>
    <row r="334" spans="1:4" x14ac:dyDescent="0.35">
      <c r="A334" s="25"/>
      <c r="B334" s="25"/>
      <c r="C334" s="25"/>
      <c r="D334" s="25"/>
    </row>
    <row r="335" spans="1:4" x14ac:dyDescent="0.35">
      <c r="A335" s="25"/>
      <c r="B335" s="25"/>
      <c r="C335" s="25"/>
      <c r="D335" s="25"/>
    </row>
    <row r="336" spans="1:4" x14ac:dyDescent="0.35">
      <c r="A336" s="25"/>
      <c r="B336" s="25"/>
      <c r="C336" s="25"/>
      <c r="D336" s="25"/>
    </row>
    <row r="337" spans="1:4" x14ac:dyDescent="0.35">
      <c r="A337" s="25"/>
      <c r="B337" s="25"/>
      <c r="C337" s="25"/>
      <c r="D337" s="25"/>
    </row>
    <row r="338" spans="1:4" x14ac:dyDescent="0.35">
      <c r="A338" s="25"/>
      <c r="B338" s="25"/>
      <c r="C338" s="25"/>
      <c r="D338" s="25"/>
    </row>
    <row r="339" spans="1:4" x14ac:dyDescent="0.35">
      <c r="A339" s="25"/>
      <c r="B339" s="25"/>
      <c r="C339" s="25"/>
      <c r="D339" s="25"/>
    </row>
    <row r="340" spans="1:4" x14ac:dyDescent="0.35">
      <c r="A340" s="25"/>
      <c r="B340" s="25"/>
      <c r="C340" s="25"/>
      <c r="D340" s="25"/>
    </row>
    <row r="341" spans="1:4" x14ac:dyDescent="0.35">
      <c r="A341" s="25"/>
      <c r="B341" s="25"/>
      <c r="C341" s="25"/>
      <c r="D341" s="25"/>
    </row>
    <row r="342" spans="1:4" x14ac:dyDescent="0.35">
      <c r="A342" s="25"/>
      <c r="B342" s="25"/>
      <c r="C342" s="25"/>
      <c r="D342" s="25"/>
    </row>
    <row r="343" spans="1:4" x14ac:dyDescent="0.35">
      <c r="A343" s="25"/>
      <c r="B343" s="25"/>
      <c r="C343" s="25"/>
      <c r="D343" s="25"/>
    </row>
    <row r="344" spans="1:4" x14ac:dyDescent="0.35">
      <c r="A344" s="25"/>
      <c r="B344" s="25"/>
      <c r="C344" s="25"/>
      <c r="D344" s="25"/>
    </row>
    <row r="345" spans="1:4" x14ac:dyDescent="0.35">
      <c r="A345" s="25"/>
      <c r="B345" s="25"/>
      <c r="C345" s="25"/>
      <c r="D345" s="25"/>
    </row>
    <row r="346" spans="1:4" x14ac:dyDescent="0.35">
      <c r="A346" s="25"/>
      <c r="B346" s="25"/>
      <c r="C346" s="25"/>
      <c r="D346" s="25"/>
    </row>
    <row r="347" spans="1:4" x14ac:dyDescent="0.35">
      <c r="A347" s="25"/>
      <c r="B347" s="25"/>
      <c r="C347" s="25"/>
      <c r="D347" s="25"/>
    </row>
    <row r="348" spans="1:4" x14ac:dyDescent="0.35">
      <c r="A348" s="25"/>
      <c r="B348" s="25"/>
      <c r="C348" s="25"/>
      <c r="D348" s="25"/>
    </row>
    <row r="349" spans="1:4" x14ac:dyDescent="0.35">
      <c r="A349" s="25"/>
      <c r="B349" s="25"/>
      <c r="C349" s="25"/>
      <c r="D349" s="25"/>
    </row>
    <row r="350" spans="1:4" x14ac:dyDescent="0.35">
      <c r="A350" s="25"/>
      <c r="B350" s="25"/>
      <c r="C350" s="25"/>
      <c r="D350" s="25"/>
    </row>
    <row r="351" spans="1:4" x14ac:dyDescent="0.35">
      <c r="A351" s="25"/>
      <c r="B351" s="25"/>
      <c r="C351" s="25"/>
      <c r="D351" s="25"/>
    </row>
    <row r="352" spans="1:4" x14ac:dyDescent="0.35">
      <c r="A352" s="25"/>
      <c r="B352" s="25"/>
      <c r="C352" s="25"/>
      <c r="D352" s="25"/>
    </row>
    <row r="353" spans="1:4" x14ac:dyDescent="0.35">
      <c r="A353" s="25"/>
      <c r="B353" s="25"/>
      <c r="C353" s="25"/>
      <c r="D353" s="25"/>
    </row>
    <row r="354" spans="1:4" x14ac:dyDescent="0.35">
      <c r="A354" s="25"/>
      <c r="B354" s="25"/>
      <c r="C354" s="25"/>
      <c r="D354" s="25"/>
    </row>
    <row r="355" spans="1:4" x14ac:dyDescent="0.35">
      <c r="A355" s="25"/>
      <c r="B355" s="25"/>
      <c r="C355" s="25"/>
      <c r="D355" s="25"/>
    </row>
    <row r="356" spans="1:4" x14ac:dyDescent="0.35">
      <c r="A356" s="25"/>
      <c r="B356" s="25"/>
      <c r="C356" s="25"/>
      <c r="D356" s="25"/>
    </row>
    <row r="357" spans="1:4" x14ac:dyDescent="0.35">
      <c r="A357" s="25"/>
      <c r="B357" s="25"/>
      <c r="C357" s="25"/>
      <c r="D357" s="25"/>
    </row>
    <row r="358" spans="1:4" x14ac:dyDescent="0.35">
      <c r="A358" s="25"/>
      <c r="B358" s="25"/>
      <c r="C358" s="25"/>
      <c r="D358" s="25"/>
    </row>
    <row r="359" spans="1:4" x14ac:dyDescent="0.35">
      <c r="A359" s="25"/>
      <c r="B359" s="25"/>
      <c r="C359" s="25"/>
      <c r="D359" s="25"/>
    </row>
    <row r="360" spans="1:4" x14ac:dyDescent="0.35">
      <c r="A360" s="25"/>
      <c r="B360" s="25"/>
      <c r="C360" s="25"/>
      <c r="D360" s="25"/>
    </row>
    <row r="361" spans="1:4" x14ac:dyDescent="0.35">
      <c r="A361" s="25"/>
      <c r="B361" s="25"/>
      <c r="C361" s="25"/>
      <c r="D361" s="25"/>
    </row>
    <row r="362" spans="1:4" x14ac:dyDescent="0.35">
      <c r="A362" s="25"/>
      <c r="B362" s="25"/>
      <c r="C362" s="25"/>
      <c r="D362" s="25"/>
    </row>
    <row r="363" spans="1:4" x14ac:dyDescent="0.35">
      <c r="A363" s="25"/>
      <c r="B363" s="25"/>
      <c r="C363" s="25"/>
      <c r="D363" s="25"/>
    </row>
    <row r="364" spans="1:4" x14ac:dyDescent="0.35">
      <c r="A364" s="25"/>
      <c r="B364" s="25"/>
      <c r="C364" s="25"/>
      <c r="D364" s="25"/>
    </row>
    <row r="365" spans="1:4" x14ac:dyDescent="0.35">
      <c r="A365" s="25"/>
      <c r="B365" s="25"/>
      <c r="C365" s="25"/>
      <c r="D365" s="25"/>
    </row>
    <row r="366" spans="1:4" x14ac:dyDescent="0.35">
      <c r="A366" s="25"/>
      <c r="B366" s="25"/>
      <c r="C366" s="25"/>
      <c r="D366" s="25"/>
    </row>
    <row r="367" spans="1:4" x14ac:dyDescent="0.35">
      <c r="A367" s="25"/>
      <c r="B367" s="25"/>
      <c r="C367" s="25"/>
      <c r="D367" s="25"/>
    </row>
    <row r="368" spans="1:4" x14ac:dyDescent="0.35">
      <c r="A368" s="25"/>
      <c r="B368" s="25"/>
      <c r="C368" s="25"/>
      <c r="D368" s="25"/>
    </row>
    <row r="369" spans="1:4" x14ac:dyDescent="0.35">
      <c r="A369" s="25"/>
      <c r="B369" s="25"/>
      <c r="C369" s="25"/>
      <c r="D369" s="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N47"/>
  <sheetViews>
    <sheetView topLeftCell="A17" workbookViewId="0">
      <selection activeCell="F48" sqref="F48"/>
    </sheetView>
  </sheetViews>
  <sheetFormatPr defaultRowHeight="14.5" x14ac:dyDescent="0.35"/>
  <cols>
    <col min="6" max="6" width="43.54296875" style="18" customWidth="1"/>
    <col min="11" max="14" width="15.81640625" style="19" customWidth="1"/>
  </cols>
  <sheetData>
    <row r="3" spans="1:14" x14ac:dyDescent="0.35">
      <c r="B3" s="20" t="str">
        <f>FIRE0201!A3</f>
        <v>Accidental dwelling fires</v>
      </c>
      <c r="L3" s="19" t="s">
        <v>92</v>
      </c>
    </row>
    <row r="4" spans="1:14" x14ac:dyDescent="0.35">
      <c r="A4" t="s">
        <v>45</v>
      </c>
      <c r="B4" t="s">
        <v>38</v>
      </c>
      <c r="C4" t="s">
        <v>43</v>
      </c>
      <c r="D4" t="s">
        <v>44</v>
      </c>
      <c r="E4" t="s">
        <v>1</v>
      </c>
      <c r="F4" s="18" t="s">
        <v>38</v>
      </c>
      <c r="G4" t="s">
        <v>43</v>
      </c>
      <c r="H4" t="s">
        <v>44</v>
      </c>
      <c r="I4" t="s">
        <v>1</v>
      </c>
      <c r="K4" s="21" t="s">
        <v>38</v>
      </c>
      <c r="L4" s="21" t="s">
        <v>43</v>
      </c>
      <c r="M4" s="21" t="s">
        <v>44</v>
      </c>
      <c r="N4" s="22" t="s">
        <v>1</v>
      </c>
    </row>
    <row r="5" spans="1:14" x14ac:dyDescent="0.35">
      <c r="A5" t="s">
        <v>2</v>
      </c>
      <c r="B5" s="18" cm="1">
        <f t="array" ref="B5">IF(IF($B$3="Total dwelling fires",SUMPRODUCT(('Data - dwelling fires'!$A$2:$A$41941=B$4)*('Data - dwelling fires'!$B$2:$B$41941=$A5)*('Data - dwelling fires'!$D$2:$D$41941)),SUMPRODUCT(('Data - dwelling fires'!$A$2:$A$41941=B$4)*('Data - dwelling fires'!$B$2:$B$41941=$A5)*('Data - dwelling fires'!$C$2:$C$41941=$B$3)*('Data - dwelling fires'!$D$2:$D$41941)))=0,"..",IF($B$3="Total dwelling fires",SUMPRODUCT(('Data - dwelling fires'!$A$2:$A$41941=B$4)*('Data - dwelling fires'!$B$2:$B$41941=$A5)*('Data - dwelling fires'!$D$2:$D$41941)),SUMPRODUCT(('Data - dwelling fires'!$A$2:$A$41941=B$4)*('Data - dwelling fires'!$B$2:$B$41941=$A5)*('Data - dwelling fires'!$C$2:$C$41941=$B$3)*('Data - dwelling fires'!$D$2:$D$41941))))</f>
        <v>40961</v>
      </c>
      <c r="C5" s="18" t="str" cm="1">
        <f t="array" ref="C5">IF(IF($B$3="Total dwelling fires",SUMPRODUCT(('Data - dwelling fires'!$A$2:$A$41941=C$4)*('Data - dwelling fires'!$B$2:$B$41941=$A5)*('Data - dwelling fires'!$D$2:$D$41941)),SUMPRODUCT(('Data - dwelling fires'!$A$2:$A$41941=C$4)*('Data - dwelling fires'!$B$2:$B$41941=$A5)*('Data - dwelling fires'!$C$2:$C$41941=$B$3)*('Data - dwelling fires'!$D$2:$D$41941)))=0,"..",IF($B$3="Total dwelling fires",SUMPRODUCT(('Data - dwelling fires'!$A$2:$A$41941=C$4)*('Data - dwelling fires'!$B$2:$B$41941=$A5)*('Data - dwelling fires'!$D$2:$D$41941)),SUMPRODUCT(('Data - dwelling fires'!$A$2:$A$41941=C$4)*('Data - dwelling fires'!$B$2:$B$41941=$A5)*('Data - dwelling fires'!$C$2:$C$41941=$B$3)*('Data - dwelling fires'!$D$2:$D$41941))))</f>
        <v>..</v>
      </c>
      <c r="D5" s="18" t="str" cm="1">
        <f t="array" ref="D5">IF(IF($B$3="Total dwelling fires",SUMPRODUCT(('Data - dwelling fires'!$A$2:$A$41941=D$4)*('Data - dwelling fires'!$B$2:$B$41941=$A5)*('Data - dwelling fires'!$D$2:$D$41941)),SUMPRODUCT(('Data - dwelling fires'!$A$2:$A$41941=D$4)*('Data - dwelling fires'!$B$2:$B$41941=$A5)*('Data - dwelling fires'!$C$2:$C$41941=$B$3)*('Data - dwelling fires'!$D$2:$D$41941)))=0,"..",IF($B$3="Total dwelling fires",SUMPRODUCT(('Data - dwelling fires'!$A$2:$A$41941=D$4)*('Data - dwelling fires'!$B$2:$B$41941=$A5)*('Data - dwelling fires'!$D$2:$D$41941)),SUMPRODUCT(('Data - dwelling fires'!$A$2:$A$41941=D$4)*('Data - dwelling fires'!$B$2:$B$41941=$A5)*('Data - dwelling fires'!$C$2:$C$41941=$B$3)*('Data - dwelling fires'!$D$2:$D$41941))))</f>
        <v>..</v>
      </c>
      <c r="E5" s="18" t="str" cm="1">
        <f t="array" ref="E5">IF(OR(B5="..",C5="..",D5=".."),IF(SUMPRODUCT(('Data - dwelling fires'!$A$2:$A$41938=E$4)*('Data - dwelling fires'!$B$2:$B$41938=$A5)*('Data - dwelling fires'!$C$2:$C$41938=$B$3)*('Data - dwelling fires'!$D$2:$D$41938))=0,"..",SUMPRODUCT(('Data - dwelling fires'!$A$2:$A$41938=E$4)*('Data - dwelling fires'!$B$2:$B$41938=$A5)*('Data - dwelling fires'!$C$2:$C$41938=$B$3)*('Data - dwelling fires'!$D$2:$D$41938))),B5+C5+D5)</f>
        <v>..</v>
      </c>
      <c r="F5" s="23">
        <f>IF(OR(B5="..",K5=""),"..",ROUND(1000000*(B5/K5),0))</f>
        <v>875</v>
      </c>
      <c r="G5" s="23" t="str">
        <f t="shared" ref="G5:I20" si="0">IF(OR(C5="..",L5=""),"..",ROUND(1000000*(C5/L5),0))</f>
        <v>..</v>
      </c>
      <c r="H5" s="23" t="str">
        <f t="shared" si="0"/>
        <v>..</v>
      </c>
      <c r="I5" s="23" t="str">
        <f t="shared" si="0"/>
        <v>..</v>
      </c>
      <c r="K5" s="24" cm="1">
        <f t="array" ref="K5">IF(SUMPRODUCT(('Data - population'!$B$2:$B$2996=$A5)*('Data - population'!$C$2:$C$2996=K$4)*('Data - population'!$D$2:$D$2996)),SUMPRODUCT(('Data - population'!$B$2:$B$2996=$A5)*('Data - population'!$C$2:$C$2996=K$4)*('Data - population'!$D$2:$D$2996)),"..")</f>
        <v>46820800</v>
      </c>
      <c r="L5" s="24" cm="1">
        <f t="array" ref="L5">IF(SUMPRODUCT(('Data - population'!$B$2:$B$2996=$A5)*('Data - population'!$C$2:$C$2996=L$4)*('Data - population'!$D$2:$D$2996)),SUMPRODUCT(('Data - population'!$B$2:$B$2996=$A5)*('Data - population'!$C$2:$C$2996=L$4)*('Data - population'!$D$2:$D$2996)),"..")</f>
        <v>5180200</v>
      </c>
      <c r="M5" s="24" cm="1">
        <f t="array" ref="M5">IF(SUMPRODUCT(('Data - population'!$B$2:$B$2996=$A5)*('Data - population'!$C$2:$C$2996=M$4)*('Data - population'!$D$2:$D$2996)),SUMPRODUCT(('Data - population'!$B$2:$B$2996=$A5)*('Data - population'!$C$2:$C$2996=M$4)*('Data - population'!$D$2:$D$2996)),"..")</f>
        <v>2813495</v>
      </c>
      <c r="N5" s="24" cm="1">
        <f t="array" ref="N5">IF(SUMPRODUCT(('Data - population'!$B$2:$B$2996=$A5)*('Data - population'!$C$2:$C$2996=N$4)*('Data - population'!$D$2:$D$2996)),SUMPRODUCT(('Data - population'!$B$2:$B$2996=$A5)*('Data - population'!$C$2:$C$2996=N$4)*('Data - population'!$D$2:$D$2996)),"..")</f>
        <v>54814495</v>
      </c>
    </row>
    <row r="6" spans="1:14" x14ac:dyDescent="0.35">
      <c r="A6" t="s">
        <v>3</v>
      </c>
      <c r="B6" s="18" cm="1">
        <f t="array" ref="B6">IF(IF($B$3="Total dwelling fires",SUMPRODUCT(('Data - dwelling fires'!$A$2:$A$41941=B$4)*('Data - dwelling fires'!$B$2:$B$41941=$A6)*('Data - dwelling fires'!$D$2:$D$41941)),SUMPRODUCT(('Data - dwelling fires'!$A$2:$A$41941=B$4)*('Data - dwelling fires'!$B$2:$B$41941=$A6)*('Data - dwelling fires'!$C$2:$C$41941=$B$3)*('Data - dwelling fires'!$D$2:$D$41941)))=0,"..",IF($B$3="Total dwelling fires",SUMPRODUCT(('Data - dwelling fires'!$A$2:$A$41941=B$4)*('Data - dwelling fires'!$B$2:$B$41941=$A6)*('Data - dwelling fires'!$D$2:$D$41941)),SUMPRODUCT(('Data - dwelling fires'!$A$2:$A$41941=B$4)*('Data - dwelling fires'!$B$2:$B$41941=$A6)*('Data - dwelling fires'!$C$2:$C$41941=$B$3)*('Data - dwelling fires'!$D$2:$D$41941))))</f>
        <v>40212</v>
      </c>
      <c r="C6" s="18" t="str" cm="1">
        <f t="array" ref="C6">IF(IF($B$3="Total dwelling fires",SUMPRODUCT(('Data - dwelling fires'!$A$2:$A$41941=C$4)*('Data - dwelling fires'!$B$2:$B$41941=$A6)*('Data - dwelling fires'!$D$2:$D$41941)),SUMPRODUCT(('Data - dwelling fires'!$A$2:$A$41941=C$4)*('Data - dwelling fires'!$B$2:$B$41941=$A6)*('Data - dwelling fires'!$C$2:$C$41941=$B$3)*('Data - dwelling fires'!$D$2:$D$41941)))=0,"..",IF($B$3="Total dwelling fires",SUMPRODUCT(('Data - dwelling fires'!$A$2:$A$41941=C$4)*('Data - dwelling fires'!$B$2:$B$41941=$A6)*('Data - dwelling fires'!$D$2:$D$41941)),SUMPRODUCT(('Data - dwelling fires'!$A$2:$A$41941=C$4)*('Data - dwelling fires'!$B$2:$B$41941=$A6)*('Data - dwelling fires'!$C$2:$C$41941=$B$3)*('Data - dwelling fires'!$D$2:$D$41941))))</f>
        <v>..</v>
      </c>
      <c r="D6" s="18" t="str" cm="1">
        <f t="array" ref="D6">IF(IF($B$3="Total dwelling fires",SUMPRODUCT(('Data - dwelling fires'!$A$2:$A$41941=D$4)*('Data - dwelling fires'!$B$2:$B$41941=$A6)*('Data - dwelling fires'!$D$2:$D$41941)),SUMPRODUCT(('Data - dwelling fires'!$A$2:$A$41941=D$4)*('Data - dwelling fires'!$B$2:$B$41941=$A6)*('Data - dwelling fires'!$C$2:$C$41941=$B$3)*('Data - dwelling fires'!$D$2:$D$41941)))=0,"..",IF($B$3="Total dwelling fires",SUMPRODUCT(('Data - dwelling fires'!$A$2:$A$41941=D$4)*('Data - dwelling fires'!$B$2:$B$41941=$A6)*('Data - dwelling fires'!$D$2:$D$41941)),SUMPRODUCT(('Data - dwelling fires'!$A$2:$A$41941=D$4)*('Data - dwelling fires'!$B$2:$B$41941=$A6)*('Data - dwelling fires'!$C$2:$C$41941=$B$3)*('Data - dwelling fires'!$D$2:$D$41941))))</f>
        <v>..</v>
      </c>
      <c r="E6" s="18" t="str" cm="1">
        <f t="array" ref="E6">IF(OR(B6="..",C6="..",D6=".."),IF(SUMPRODUCT(('Data - dwelling fires'!$A$2:$A$41938=E$4)*('Data - dwelling fires'!$B$2:$B$41938=$A6)*('Data - dwelling fires'!$C$2:$C$41938=$B$3)*('Data - dwelling fires'!$D$2:$D$41938))=0,"..",SUMPRODUCT(('Data - dwelling fires'!$A$2:$A$41938=E$4)*('Data - dwelling fires'!$B$2:$B$41938=$A6)*('Data - dwelling fires'!$C$2:$C$41938=$B$3)*('Data - dwelling fires'!$D$2:$D$41938))),B6+C6+D6)</f>
        <v>..</v>
      </c>
      <c r="F6" s="23">
        <f t="shared" ref="F6:I44" si="1">IF(OR(B6="..",K6=""),"..",ROUND(1000000*(B6/K6),0))</f>
        <v>860</v>
      </c>
      <c r="G6" s="23" t="str">
        <f t="shared" si="0"/>
        <v>..</v>
      </c>
      <c r="H6" s="23" t="str">
        <f t="shared" si="0"/>
        <v>..</v>
      </c>
      <c r="I6" s="23" t="str">
        <f t="shared" si="0"/>
        <v>..</v>
      </c>
      <c r="K6" s="24" cm="1">
        <f t="array" ref="K6">IF(SUMPRODUCT(('Data - population'!$B$2:$B$2996=$A6)*('Data - population'!$C$2:$C$2996=K$4)*('Data - population'!$D$2:$D$2996)),SUMPRODUCT(('Data - population'!$B$2:$B$2996=$A6)*('Data - population'!$C$2:$C$2996=K$4)*('Data - population'!$D$2:$D$2996)),"..")</f>
        <v>46777300</v>
      </c>
      <c r="L6" s="24" cm="1">
        <f t="array" ref="L6">IF(SUMPRODUCT(('Data - population'!$B$2:$B$2996=$A6)*('Data - population'!$C$2:$C$2996=L$4)*('Data - population'!$D$2:$D$2996)),SUMPRODUCT(('Data - population'!$B$2:$B$2996=$A6)*('Data - population'!$C$2:$C$2996=L$4)*('Data - population'!$D$2:$D$2996)),"..")</f>
        <v>5164500</v>
      </c>
      <c r="M6" s="24" cm="1">
        <f t="array" ref="M6">IF(SUMPRODUCT(('Data - population'!$B$2:$B$2996=$A6)*('Data - population'!$C$2:$C$2996=M$4)*('Data - population'!$D$2:$D$2996)),SUMPRODUCT(('Data - population'!$B$2:$B$2996=$A6)*('Data - population'!$C$2:$C$2996=M$4)*('Data - population'!$D$2:$D$2996)),"..")</f>
        <v>2804289</v>
      </c>
      <c r="N6" s="24" cm="1">
        <f t="array" ref="N6">IF(SUMPRODUCT(('Data - population'!$B$2:$B$2996=$A6)*('Data - population'!$C$2:$C$2996=N$4)*('Data - population'!$D$2:$D$2996)),SUMPRODUCT(('Data - population'!$B$2:$B$2996=$A6)*('Data - population'!$C$2:$C$2996=N$4)*('Data - population'!$D$2:$D$2996)),"..")</f>
        <v>54746089</v>
      </c>
    </row>
    <row r="7" spans="1:14" x14ac:dyDescent="0.35">
      <c r="A7" t="s">
        <v>5</v>
      </c>
      <c r="B7" s="18" cm="1">
        <f t="array" ref="B7">IF(IF($B$3="Total dwelling fires",SUMPRODUCT(('Data - dwelling fires'!$A$2:$A$41941=B$4)*('Data - dwelling fires'!$B$2:$B$41941=$A7)*('Data - dwelling fires'!$D$2:$D$41941)),SUMPRODUCT(('Data - dwelling fires'!$A$2:$A$41941=B$4)*('Data - dwelling fires'!$B$2:$B$41941=$A7)*('Data - dwelling fires'!$C$2:$C$41941=$B$3)*('Data - dwelling fires'!$D$2:$D$41941)))=0,"..",IF($B$3="Total dwelling fires",SUMPRODUCT(('Data - dwelling fires'!$A$2:$A$41941=B$4)*('Data - dwelling fires'!$B$2:$B$41941=$A7)*('Data - dwelling fires'!$D$2:$D$41941)),SUMPRODUCT(('Data - dwelling fires'!$A$2:$A$41941=B$4)*('Data - dwelling fires'!$B$2:$B$41941=$A7)*('Data - dwelling fires'!$C$2:$C$41941=$B$3)*('Data - dwelling fires'!$D$2:$D$41941))))</f>
        <v>40599</v>
      </c>
      <c r="C7" s="18" t="str" cm="1">
        <f t="array" ref="C7">IF(IF($B$3="Total dwelling fires",SUMPRODUCT(('Data - dwelling fires'!$A$2:$A$41941=C$4)*('Data - dwelling fires'!$B$2:$B$41941=$A7)*('Data - dwelling fires'!$D$2:$D$41941)),SUMPRODUCT(('Data - dwelling fires'!$A$2:$A$41941=C$4)*('Data - dwelling fires'!$B$2:$B$41941=$A7)*('Data - dwelling fires'!$C$2:$C$41941=$B$3)*('Data - dwelling fires'!$D$2:$D$41941)))=0,"..",IF($B$3="Total dwelling fires",SUMPRODUCT(('Data - dwelling fires'!$A$2:$A$41941=C$4)*('Data - dwelling fires'!$B$2:$B$41941=$A7)*('Data - dwelling fires'!$D$2:$D$41941)),SUMPRODUCT(('Data - dwelling fires'!$A$2:$A$41941=C$4)*('Data - dwelling fires'!$B$2:$B$41941=$A7)*('Data - dwelling fires'!$C$2:$C$41941=$B$3)*('Data - dwelling fires'!$D$2:$D$41941))))</f>
        <v>..</v>
      </c>
      <c r="D7" s="18" t="str" cm="1">
        <f t="array" ref="D7">IF(IF($B$3="Total dwelling fires",SUMPRODUCT(('Data - dwelling fires'!$A$2:$A$41941=D$4)*('Data - dwelling fires'!$B$2:$B$41941=$A7)*('Data - dwelling fires'!$D$2:$D$41941)),SUMPRODUCT(('Data - dwelling fires'!$A$2:$A$41941=D$4)*('Data - dwelling fires'!$B$2:$B$41941=$A7)*('Data - dwelling fires'!$C$2:$C$41941=$B$3)*('Data - dwelling fires'!$D$2:$D$41941)))=0,"..",IF($B$3="Total dwelling fires",SUMPRODUCT(('Data - dwelling fires'!$A$2:$A$41941=D$4)*('Data - dwelling fires'!$B$2:$B$41941=$A7)*('Data - dwelling fires'!$D$2:$D$41941)),SUMPRODUCT(('Data - dwelling fires'!$A$2:$A$41941=D$4)*('Data - dwelling fires'!$B$2:$B$41941=$A7)*('Data - dwelling fires'!$C$2:$C$41941=$B$3)*('Data - dwelling fires'!$D$2:$D$41941))))</f>
        <v>..</v>
      </c>
      <c r="E7" s="18" t="str" cm="1">
        <f t="array" ref="E7">IF(OR(B7="..",C7="..",D7=".."),IF(SUMPRODUCT(('Data - dwelling fires'!$A$2:$A$41938=E$4)*('Data - dwelling fires'!$B$2:$B$41938=$A7)*('Data - dwelling fires'!$C$2:$C$41938=$B$3)*('Data - dwelling fires'!$D$2:$D$41938))=0,"..",SUMPRODUCT(('Data - dwelling fires'!$A$2:$A$41938=E$4)*('Data - dwelling fires'!$B$2:$B$41938=$A7)*('Data - dwelling fires'!$C$2:$C$41938=$B$3)*('Data - dwelling fires'!$D$2:$D$41938))),B7+C7+D7)</f>
        <v>..</v>
      </c>
      <c r="F7" s="23">
        <f t="shared" si="1"/>
        <v>867</v>
      </c>
      <c r="G7" s="23" t="str">
        <f t="shared" si="0"/>
        <v>..</v>
      </c>
      <c r="H7" s="23" t="str">
        <f t="shared" si="0"/>
        <v>..</v>
      </c>
      <c r="I7" s="23" t="str">
        <f t="shared" si="0"/>
        <v>..</v>
      </c>
      <c r="K7" s="24" cm="1">
        <f t="array" ref="K7">IF(SUMPRODUCT(('Data - population'!$B$2:$B$2996=$A7)*('Data - population'!$C$2:$C$2996=K$4)*('Data - population'!$D$2:$D$2996)),SUMPRODUCT(('Data - population'!$B$2:$B$2996=$A7)*('Data - population'!$C$2:$C$2996=K$4)*('Data - population'!$D$2:$D$2996)),"..")</f>
        <v>46813700</v>
      </c>
      <c r="L7" s="24" cm="1">
        <f t="array" ref="L7">IF(SUMPRODUCT(('Data - population'!$B$2:$B$2996=$A7)*('Data - population'!$C$2:$C$2996=L$4)*('Data - population'!$D$2:$D$2996)),SUMPRODUCT(('Data - population'!$B$2:$B$2996=$A7)*('Data - population'!$C$2:$C$2996=L$4)*('Data - population'!$D$2:$D$2996)),"..")</f>
        <v>5148100</v>
      </c>
      <c r="M7" s="24" cm="1">
        <f t="array" ref="M7">IF(SUMPRODUCT(('Data - population'!$B$2:$B$2996=$A7)*('Data - population'!$C$2:$C$2996=M$4)*('Data - population'!$D$2:$D$2996)),SUMPRODUCT(('Data - population'!$B$2:$B$2996=$A7)*('Data - population'!$C$2:$C$2996=M$4)*('Data - population'!$D$2:$D$2996)),"..")</f>
        <v>2803304</v>
      </c>
      <c r="N7" s="24" cm="1">
        <f t="array" ref="N7">IF(SUMPRODUCT(('Data - population'!$B$2:$B$2996=$A7)*('Data - population'!$C$2:$C$2996=N$4)*('Data - population'!$D$2:$D$2996)),SUMPRODUCT(('Data - population'!$B$2:$B$2996=$A7)*('Data - population'!$C$2:$C$2996=N$4)*('Data - population'!$D$2:$D$2996)),"..")</f>
        <v>54765104</v>
      </c>
    </row>
    <row r="8" spans="1:14" x14ac:dyDescent="0.35">
      <c r="A8" t="s">
        <v>7</v>
      </c>
      <c r="B8" s="18" cm="1">
        <f t="array" ref="B8">IF(IF($B$3="Total dwelling fires",SUMPRODUCT(('Data - dwelling fires'!$A$2:$A$41941=B$4)*('Data - dwelling fires'!$B$2:$B$41941=$A8)*('Data - dwelling fires'!$D$2:$D$41941)),SUMPRODUCT(('Data - dwelling fires'!$A$2:$A$41941=B$4)*('Data - dwelling fires'!$B$2:$B$41941=$A8)*('Data - dwelling fires'!$C$2:$C$41941=$B$3)*('Data - dwelling fires'!$D$2:$D$41941)))=0,"..",IF($B$3="Total dwelling fires",SUMPRODUCT(('Data - dwelling fires'!$A$2:$A$41941=B$4)*('Data - dwelling fires'!$B$2:$B$41941=$A8)*('Data - dwelling fires'!$D$2:$D$41941)),SUMPRODUCT(('Data - dwelling fires'!$A$2:$A$41941=B$4)*('Data - dwelling fires'!$B$2:$B$41941=$A8)*('Data - dwelling fires'!$C$2:$C$41941=$B$3)*('Data - dwelling fires'!$D$2:$D$41941))))</f>
        <v>42115</v>
      </c>
      <c r="C8" s="18" t="str" cm="1">
        <f t="array" ref="C8">IF(IF($B$3="Total dwelling fires",SUMPRODUCT(('Data - dwelling fires'!$A$2:$A$41941=C$4)*('Data - dwelling fires'!$B$2:$B$41941=$A8)*('Data - dwelling fires'!$D$2:$D$41941)),SUMPRODUCT(('Data - dwelling fires'!$A$2:$A$41941=C$4)*('Data - dwelling fires'!$B$2:$B$41941=$A8)*('Data - dwelling fires'!$C$2:$C$41941=$B$3)*('Data - dwelling fires'!$D$2:$D$41941)))=0,"..",IF($B$3="Total dwelling fires",SUMPRODUCT(('Data - dwelling fires'!$A$2:$A$41941=C$4)*('Data - dwelling fires'!$B$2:$B$41941=$A8)*('Data - dwelling fires'!$D$2:$D$41941)),SUMPRODUCT(('Data - dwelling fires'!$A$2:$A$41941=C$4)*('Data - dwelling fires'!$B$2:$B$41941=$A8)*('Data - dwelling fires'!$C$2:$C$41941=$B$3)*('Data - dwelling fires'!$D$2:$D$41941))))</f>
        <v>..</v>
      </c>
      <c r="D8" s="18" t="str" cm="1">
        <f t="array" ref="D8">IF(IF($B$3="Total dwelling fires",SUMPRODUCT(('Data - dwelling fires'!$A$2:$A$41941=D$4)*('Data - dwelling fires'!$B$2:$B$41941=$A8)*('Data - dwelling fires'!$D$2:$D$41941)),SUMPRODUCT(('Data - dwelling fires'!$A$2:$A$41941=D$4)*('Data - dwelling fires'!$B$2:$B$41941=$A8)*('Data - dwelling fires'!$C$2:$C$41941=$B$3)*('Data - dwelling fires'!$D$2:$D$41941)))=0,"..",IF($B$3="Total dwelling fires",SUMPRODUCT(('Data - dwelling fires'!$A$2:$A$41941=D$4)*('Data - dwelling fires'!$B$2:$B$41941=$A8)*('Data - dwelling fires'!$D$2:$D$41941)),SUMPRODUCT(('Data - dwelling fires'!$A$2:$A$41941=D$4)*('Data - dwelling fires'!$B$2:$B$41941=$A8)*('Data - dwelling fires'!$C$2:$C$41941=$B$3)*('Data - dwelling fires'!$D$2:$D$41941))))</f>
        <v>..</v>
      </c>
      <c r="E8" s="18" t="str" cm="1">
        <f t="array" ref="E8">IF(OR(B8="..",C8="..",D8=".."),IF(SUMPRODUCT(('Data - dwelling fires'!$A$2:$A$41938=E$4)*('Data - dwelling fires'!$B$2:$B$41938=$A8)*('Data - dwelling fires'!$C$2:$C$41938=$B$3)*('Data - dwelling fires'!$D$2:$D$41938))=0,"..",SUMPRODUCT(('Data - dwelling fires'!$A$2:$A$41938=E$4)*('Data - dwelling fires'!$B$2:$B$41938=$A8)*('Data - dwelling fires'!$C$2:$C$41938=$B$3)*('Data - dwelling fires'!$D$2:$D$41938))),B8+C8+D8)</f>
        <v>..</v>
      </c>
      <c r="F8" s="23">
        <f t="shared" si="1"/>
        <v>898</v>
      </c>
      <c r="G8" s="23" t="str">
        <f t="shared" si="0"/>
        <v>..</v>
      </c>
      <c r="H8" s="23" t="str">
        <f t="shared" si="0"/>
        <v>..</v>
      </c>
      <c r="I8" s="23" t="str">
        <f t="shared" si="0"/>
        <v>..</v>
      </c>
      <c r="K8" s="24" cm="1">
        <f t="array" ref="K8">IF(SUMPRODUCT(('Data - population'!$B$2:$B$2996=$A8)*('Data - population'!$C$2:$C$2996=K$4)*('Data - population'!$D$2:$D$2996)),SUMPRODUCT(('Data - population'!$B$2:$B$2996=$A8)*('Data - population'!$C$2:$C$2996=K$4)*('Data - population'!$D$2:$D$2996)),"..")</f>
        <v>46912400</v>
      </c>
      <c r="L8" s="24" cm="1">
        <f t="array" ref="L8">IF(SUMPRODUCT(('Data - population'!$B$2:$B$2996=$A8)*('Data - population'!$C$2:$C$2996=L$4)*('Data - population'!$D$2:$D$2996)),SUMPRODUCT(('Data - population'!$B$2:$B$2996=$A8)*('Data - population'!$C$2:$C$2996=L$4)*('Data - population'!$D$2:$D$2996)),"..")</f>
        <v>5138900</v>
      </c>
      <c r="M8" s="24" cm="1">
        <f t="array" ref="M8">IF(SUMPRODUCT(('Data - population'!$B$2:$B$2996=$A8)*('Data - population'!$C$2:$C$2996=M$4)*('Data - population'!$D$2:$D$2996)),SUMPRODUCT(('Data - population'!$B$2:$B$2996=$A8)*('Data - population'!$C$2:$C$2996=M$4)*('Data - population'!$D$2:$D$2996)),"..")</f>
        <v>2800686</v>
      </c>
      <c r="N8" s="24" cm="1">
        <f t="array" ref="N8">IF(SUMPRODUCT(('Data - population'!$B$2:$B$2996=$A8)*('Data - population'!$C$2:$C$2996=N$4)*('Data - population'!$D$2:$D$2996)),SUMPRODUCT(('Data - population'!$B$2:$B$2996=$A8)*('Data - population'!$C$2:$C$2996=N$4)*('Data - population'!$D$2:$D$2996)),"..")</f>
        <v>54851986</v>
      </c>
    </row>
    <row r="9" spans="1:14" x14ac:dyDescent="0.35">
      <c r="A9" t="s">
        <v>8</v>
      </c>
      <c r="B9" s="18" cm="1">
        <f t="array" ref="B9">IF(IF($B$3="Total dwelling fires",SUMPRODUCT(('Data - dwelling fires'!$A$2:$A$41941=B$4)*('Data - dwelling fires'!$B$2:$B$41941=$A9)*('Data - dwelling fires'!$D$2:$D$41941)),SUMPRODUCT(('Data - dwelling fires'!$A$2:$A$41941=B$4)*('Data - dwelling fires'!$B$2:$B$41941=$A9)*('Data - dwelling fires'!$C$2:$C$41941=$B$3)*('Data - dwelling fires'!$D$2:$D$41941)))=0,"..",IF($B$3="Total dwelling fires",SUMPRODUCT(('Data - dwelling fires'!$A$2:$A$41941=B$4)*('Data - dwelling fires'!$B$2:$B$41941=$A9)*('Data - dwelling fires'!$D$2:$D$41941)),SUMPRODUCT(('Data - dwelling fires'!$A$2:$A$41941=B$4)*('Data - dwelling fires'!$B$2:$B$41941=$A9)*('Data - dwelling fires'!$C$2:$C$41941=$B$3)*('Data - dwelling fires'!$D$2:$D$41941))))</f>
        <v>43311</v>
      </c>
      <c r="C9" s="18" t="str" cm="1">
        <f t="array" ref="C9">IF(IF($B$3="Total dwelling fires",SUMPRODUCT(('Data - dwelling fires'!$A$2:$A$41941=C$4)*('Data - dwelling fires'!$B$2:$B$41941=$A9)*('Data - dwelling fires'!$D$2:$D$41941)),SUMPRODUCT(('Data - dwelling fires'!$A$2:$A$41941=C$4)*('Data - dwelling fires'!$B$2:$B$41941=$A9)*('Data - dwelling fires'!$C$2:$C$41941=$B$3)*('Data - dwelling fires'!$D$2:$D$41941)))=0,"..",IF($B$3="Total dwelling fires",SUMPRODUCT(('Data - dwelling fires'!$A$2:$A$41941=C$4)*('Data - dwelling fires'!$B$2:$B$41941=$A9)*('Data - dwelling fires'!$D$2:$D$41941)),SUMPRODUCT(('Data - dwelling fires'!$A$2:$A$41941=C$4)*('Data - dwelling fires'!$B$2:$B$41941=$A9)*('Data - dwelling fires'!$C$2:$C$41941=$B$3)*('Data - dwelling fires'!$D$2:$D$41941))))</f>
        <v>..</v>
      </c>
      <c r="D9" s="18" t="str" cm="1">
        <f t="array" ref="D9">IF(IF($B$3="Total dwelling fires",SUMPRODUCT(('Data - dwelling fires'!$A$2:$A$41941=D$4)*('Data - dwelling fires'!$B$2:$B$41941=$A9)*('Data - dwelling fires'!$D$2:$D$41941)),SUMPRODUCT(('Data - dwelling fires'!$A$2:$A$41941=D$4)*('Data - dwelling fires'!$B$2:$B$41941=$A9)*('Data - dwelling fires'!$C$2:$C$41941=$B$3)*('Data - dwelling fires'!$D$2:$D$41941)))=0,"..",IF($B$3="Total dwelling fires",SUMPRODUCT(('Data - dwelling fires'!$A$2:$A$41941=D$4)*('Data - dwelling fires'!$B$2:$B$41941=$A9)*('Data - dwelling fires'!$D$2:$D$41941)),SUMPRODUCT(('Data - dwelling fires'!$A$2:$A$41941=D$4)*('Data - dwelling fires'!$B$2:$B$41941=$A9)*('Data - dwelling fires'!$C$2:$C$41941=$B$3)*('Data - dwelling fires'!$D$2:$D$41941))))</f>
        <v>..</v>
      </c>
      <c r="E9" s="18" t="str" cm="1">
        <f t="array" ref="E9">IF(OR(B9="..",C9="..",D9=".."),IF(SUMPRODUCT(('Data - dwelling fires'!$A$2:$A$41938=E$4)*('Data - dwelling fires'!$B$2:$B$41938=$A9)*('Data - dwelling fires'!$C$2:$C$41938=$B$3)*('Data - dwelling fires'!$D$2:$D$41938))=0,"..",SUMPRODUCT(('Data - dwelling fires'!$A$2:$A$41938=E$4)*('Data - dwelling fires'!$B$2:$B$41938=$A9)*('Data - dwelling fires'!$C$2:$C$41938=$B$3)*('Data - dwelling fires'!$D$2:$D$41938))),B9+C9+D9)</f>
        <v>..</v>
      </c>
      <c r="F9" s="23">
        <f t="shared" si="1"/>
        <v>920</v>
      </c>
      <c r="G9" s="23" t="str">
        <f t="shared" si="0"/>
        <v>..</v>
      </c>
      <c r="H9" s="23" t="str">
        <f t="shared" si="0"/>
        <v>..</v>
      </c>
      <c r="I9" s="23" t="str">
        <f t="shared" si="0"/>
        <v>..</v>
      </c>
      <c r="K9" s="24" cm="1">
        <f t="array" ref="K9">IF(SUMPRODUCT(('Data - population'!$B$2:$B$2996=$A9)*('Data - population'!$C$2:$C$2996=K$4)*('Data - population'!$D$2:$D$2996)),SUMPRODUCT(('Data - population'!$B$2:$B$2996=$A9)*('Data - population'!$C$2:$C$2996=K$4)*('Data - population'!$D$2:$D$2996)),"..")</f>
        <v>47057400</v>
      </c>
      <c r="L9" s="24" cm="1">
        <f t="array" ref="L9">IF(SUMPRODUCT(('Data - population'!$B$2:$B$2996=$A9)*('Data - population'!$C$2:$C$2996=L$4)*('Data - population'!$D$2:$D$2996)),SUMPRODUCT(('Data - population'!$B$2:$B$2996=$A9)*('Data - population'!$C$2:$C$2996=L$4)*('Data - population'!$D$2:$D$2996)),"..")</f>
        <v>5127900</v>
      </c>
      <c r="M9" s="24" cm="1">
        <f t="array" ref="M9">IF(SUMPRODUCT(('Data - population'!$B$2:$B$2996=$A9)*('Data - population'!$C$2:$C$2996=M$4)*('Data - population'!$D$2:$D$2996)),SUMPRODUCT(('Data - population'!$B$2:$B$2996=$A9)*('Data - population'!$C$2:$C$2996=M$4)*('Data - population'!$D$2:$D$2996)),"..")</f>
        <v>2803354</v>
      </c>
      <c r="N9" s="24" cm="1">
        <f t="array" ref="N9">IF(SUMPRODUCT(('Data - population'!$B$2:$B$2996=$A9)*('Data - population'!$C$2:$C$2996=N$4)*('Data - population'!$D$2:$D$2996)),SUMPRODUCT(('Data - population'!$B$2:$B$2996=$A9)*('Data - population'!$C$2:$C$2996=N$4)*('Data - population'!$D$2:$D$2996)),"..")</f>
        <v>54988654</v>
      </c>
    </row>
    <row r="10" spans="1:14" x14ac:dyDescent="0.35">
      <c r="A10" t="s">
        <v>9</v>
      </c>
      <c r="B10" s="18" cm="1">
        <f t="array" ref="B10">IF(IF($B$3="Total dwelling fires",SUMPRODUCT(('Data - dwelling fires'!$A$2:$A$41941=B$4)*('Data - dwelling fires'!$B$2:$B$41941=$A10)*('Data - dwelling fires'!$D$2:$D$41941)),SUMPRODUCT(('Data - dwelling fires'!$A$2:$A$41941=B$4)*('Data - dwelling fires'!$B$2:$B$41941=$A10)*('Data - dwelling fires'!$C$2:$C$41941=$B$3)*('Data - dwelling fires'!$D$2:$D$41941)))=0,"..",IF($B$3="Total dwelling fires",SUMPRODUCT(('Data - dwelling fires'!$A$2:$A$41941=B$4)*('Data - dwelling fires'!$B$2:$B$41941=$A10)*('Data - dwelling fires'!$D$2:$D$41941)),SUMPRODUCT(('Data - dwelling fires'!$A$2:$A$41941=B$4)*('Data - dwelling fires'!$B$2:$B$41941=$A10)*('Data - dwelling fires'!$C$2:$C$41941=$B$3)*('Data - dwelling fires'!$D$2:$D$41941))))</f>
        <v>43641</v>
      </c>
      <c r="C10" s="18" t="str" cm="1">
        <f t="array" ref="C10">IF(IF($B$3="Total dwelling fires",SUMPRODUCT(('Data - dwelling fires'!$A$2:$A$41941=C$4)*('Data - dwelling fires'!$B$2:$B$41941=$A10)*('Data - dwelling fires'!$D$2:$D$41941)),SUMPRODUCT(('Data - dwelling fires'!$A$2:$A$41941=C$4)*('Data - dwelling fires'!$B$2:$B$41941=$A10)*('Data - dwelling fires'!$C$2:$C$41941=$B$3)*('Data - dwelling fires'!$D$2:$D$41941)))=0,"..",IF($B$3="Total dwelling fires",SUMPRODUCT(('Data - dwelling fires'!$A$2:$A$41941=C$4)*('Data - dwelling fires'!$B$2:$B$41941=$A10)*('Data - dwelling fires'!$D$2:$D$41941)),SUMPRODUCT(('Data - dwelling fires'!$A$2:$A$41941=C$4)*('Data - dwelling fires'!$B$2:$B$41941=$A10)*('Data - dwelling fires'!$C$2:$C$41941=$B$3)*('Data - dwelling fires'!$D$2:$D$41941))))</f>
        <v>..</v>
      </c>
      <c r="D10" s="18" t="str" cm="1">
        <f t="array" ref="D10">IF(IF($B$3="Total dwelling fires",SUMPRODUCT(('Data - dwelling fires'!$A$2:$A$41941=D$4)*('Data - dwelling fires'!$B$2:$B$41941=$A10)*('Data - dwelling fires'!$D$2:$D$41941)),SUMPRODUCT(('Data - dwelling fires'!$A$2:$A$41941=D$4)*('Data - dwelling fires'!$B$2:$B$41941=$A10)*('Data - dwelling fires'!$C$2:$C$41941=$B$3)*('Data - dwelling fires'!$D$2:$D$41941)))=0,"..",IF($B$3="Total dwelling fires",SUMPRODUCT(('Data - dwelling fires'!$A$2:$A$41941=D$4)*('Data - dwelling fires'!$B$2:$B$41941=$A10)*('Data - dwelling fires'!$D$2:$D$41941)),SUMPRODUCT(('Data - dwelling fires'!$A$2:$A$41941=D$4)*('Data - dwelling fires'!$B$2:$B$41941=$A10)*('Data - dwelling fires'!$C$2:$C$41941=$B$3)*('Data - dwelling fires'!$D$2:$D$41941))))</f>
        <v>..</v>
      </c>
      <c r="E10" s="18" t="str" cm="1">
        <f t="array" ref="E10">IF(OR(B10="..",C10="..",D10=".."),IF(SUMPRODUCT(('Data - dwelling fires'!$A$2:$A$41938=E$4)*('Data - dwelling fires'!$B$2:$B$41938=$A10)*('Data - dwelling fires'!$C$2:$C$41938=$B$3)*('Data - dwelling fires'!$D$2:$D$41938))=0,"..",SUMPRODUCT(('Data - dwelling fires'!$A$2:$A$41938=E$4)*('Data - dwelling fires'!$B$2:$B$41938=$A10)*('Data - dwelling fires'!$C$2:$C$41938=$B$3)*('Data - dwelling fires'!$D$2:$D$41938))),B10+C10+D10)</f>
        <v>..</v>
      </c>
      <c r="F10" s="23">
        <f t="shared" si="1"/>
        <v>925</v>
      </c>
      <c r="G10" s="23" t="str">
        <f t="shared" si="0"/>
        <v>..</v>
      </c>
      <c r="H10" s="23" t="str">
        <f t="shared" si="0"/>
        <v>..</v>
      </c>
      <c r="I10" s="23" t="str">
        <f t="shared" si="0"/>
        <v>..</v>
      </c>
      <c r="K10" s="24" cm="1">
        <f t="array" ref="K10">IF(SUMPRODUCT(('Data - population'!$B$2:$B$2996=$A10)*('Data - population'!$C$2:$C$2996=K$4)*('Data - population'!$D$2:$D$2996)),SUMPRODUCT(('Data - population'!$B$2:$B$2996=$A10)*('Data - population'!$C$2:$C$2996=K$4)*('Data - population'!$D$2:$D$2996)),"..")</f>
        <v>47187600</v>
      </c>
      <c r="L10" s="24" cm="1">
        <f t="array" ref="L10">IF(SUMPRODUCT(('Data - population'!$B$2:$B$2996=$A10)*('Data - population'!$C$2:$C$2996=L$4)*('Data - population'!$D$2:$D$2996)),SUMPRODUCT(('Data - population'!$B$2:$B$2996=$A10)*('Data - population'!$C$2:$C$2996=L$4)*('Data - population'!$D$2:$D$2996)),"..")</f>
        <v>5111800</v>
      </c>
      <c r="M10" s="24" cm="1">
        <f t="array" ref="M10">IF(SUMPRODUCT(('Data - population'!$B$2:$B$2996=$A10)*('Data - population'!$C$2:$C$2996=M$4)*('Data - population'!$D$2:$D$2996)),SUMPRODUCT(('Data - population'!$B$2:$B$2996=$A10)*('Data - population'!$C$2:$C$2996=M$4)*('Data - population'!$D$2:$D$2996)),"..")</f>
        <v>2810931</v>
      </c>
      <c r="N10" s="24" cm="1">
        <f t="array" ref="N10">IF(SUMPRODUCT(('Data - population'!$B$2:$B$2996=$A10)*('Data - population'!$C$2:$C$2996=N$4)*('Data - population'!$D$2:$D$2996)),SUMPRODUCT(('Data - population'!$B$2:$B$2996=$A10)*('Data - population'!$C$2:$C$2996=N$4)*('Data - population'!$D$2:$D$2996)),"..")</f>
        <v>55110331</v>
      </c>
    </row>
    <row r="11" spans="1:14" x14ac:dyDescent="0.35">
      <c r="A11" t="s">
        <v>10</v>
      </c>
      <c r="B11" s="18" cm="1">
        <f t="array" ref="B11">IF(IF($B$3="Total dwelling fires",SUMPRODUCT(('Data - dwelling fires'!$A$2:$A$41941=B$4)*('Data - dwelling fires'!$B$2:$B$41941=$A11)*('Data - dwelling fires'!$D$2:$D$41941)),SUMPRODUCT(('Data - dwelling fires'!$A$2:$A$41941=B$4)*('Data - dwelling fires'!$B$2:$B$41941=$A11)*('Data - dwelling fires'!$C$2:$C$41941=$B$3)*('Data - dwelling fires'!$D$2:$D$41941)))=0,"..",IF($B$3="Total dwelling fires",SUMPRODUCT(('Data - dwelling fires'!$A$2:$A$41941=B$4)*('Data - dwelling fires'!$B$2:$B$41941=$A11)*('Data - dwelling fires'!$D$2:$D$41941)),SUMPRODUCT(('Data - dwelling fires'!$A$2:$A$41941=B$4)*('Data - dwelling fires'!$B$2:$B$41941=$A11)*('Data - dwelling fires'!$C$2:$C$41941=$B$3)*('Data - dwelling fires'!$D$2:$D$41941))))</f>
        <v>42810</v>
      </c>
      <c r="C11" s="18" t="str" cm="1">
        <f t="array" ref="C11">IF(IF($B$3="Total dwelling fires",SUMPRODUCT(('Data - dwelling fires'!$A$2:$A$41941=C$4)*('Data - dwelling fires'!$B$2:$B$41941=$A11)*('Data - dwelling fires'!$D$2:$D$41941)),SUMPRODUCT(('Data - dwelling fires'!$A$2:$A$41941=C$4)*('Data - dwelling fires'!$B$2:$B$41941=$A11)*('Data - dwelling fires'!$C$2:$C$41941=$B$3)*('Data - dwelling fires'!$D$2:$D$41941)))=0,"..",IF($B$3="Total dwelling fires",SUMPRODUCT(('Data - dwelling fires'!$A$2:$A$41941=C$4)*('Data - dwelling fires'!$B$2:$B$41941=$A11)*('Data - dwelling fires'!$D$2:$D$41941)),SUMPRODUCT(('Data - dwelling fires'!$A$2:$A$41941=C$4)*('Data - dwelling fires'!$B$2:$B$41941=$A11)*('Data - dwelling fires'!$C$2:$C$41941=$B$3)*('Data - dwelling fires'!$D$2:$D$41941))))</f>
        <v>..</v>
      </c>
      <c r="D11" s="18" t="str" cm="1">
        <f t="array" ref="D11">IF(IF($B$3="Total dwelling fires",SUMPRODUCT(('Data - dwelling fires'!$A$2:$A$41941=D$4)*('Data - dwelling fires'!$B$2:$B$41941=$A11)*('Data - dwelling fires'!$D$2:$D$41941)),SUMPRODUCT(('Data - dwelling fires'!$A$2:$A$41941=D$4)*('Data - dwelling fires'!$B$2:$B$41941=$A11)*('Data - dwelling fires'!$C$2:$C$41941=$B$3)*('Data - dwelling fires'!$D$2:$D$41941)))=0,"..",IF($B$3="Total dwelling fires",SUMPRODUCT(('Data - dwelling fires'!$A$2:$A$41941=D$4)*('Data - dwelling fires'!$B$2:$B$41941=$A11)*('Data - dwelling fires'!$D$2:$D$41941)),SUMPRODUCT(('Data - dwelling fires'!$A$2:$A$41941=D$4)*('Data - dwelling fires'!$B$2:$B$41941=$A11)*('Data - dwelling fires'!$C$2:$C$41941=$B$3)*('Data - dwelling fires'!$D$2:$D$41941))))</f>
        <v>..</v>
      </c>
      <c r="E11" s="18" t="str" cm="1">
        <f t="array" ref="E11">IF(OR(B11="..",C11="..",D11=".."),IF(SUMPRODUCT(('Data - dwelling fires'!$A$2:$A$41938=E$4)*('Data - dwelling fires'!$B$2:$B$41938=$A11)*('Data - dwelling fires'!$C$2:$C$41938=$B$3)*('Data - dwelling fires'!$D$2:$D$41938))=0,"..",SUMPRODUCT(('Data - dwelling fires'!$A$2:$A$41938=E$4)*('Data - dwelling fires'!$B$2:$B$41938=$A11)*('Data - dwelling fires'!$C$2:$C$41938=$B$3)*('Data - dwelling fires'!$D$2:$D$41938))),B11+C11+D11)</f>
        <v>..</v>
      </c>
      <c r="F11" s="23">
        <f t="shared" si="1"/>
        <v>905</v>
      </c>
      <c r="G11" s="23" t="str">
        <f t="shared" si="0"/>
        <v>..</v>
      </c>
      <c r="H11" s="23" t="str">
        <f t="shared" si="0"/>
        <v>..</v>
      </c>
      <c r="I11" s="23" t="str">
        <f t="shared" si="0"/>
        <v>..</v>
      </c>
      <c r="K11" s="24" cm="1">
        <f t="array" ref="K11">IF(SUMPRODUCT(('Data - population'!$B$2:$B$2996=$A11)*('Data - population'!$C$2:$C$2996=K$4)*('Data - population'!$D$2:$D$2996)),SUMPRODUCT(('Data - population'!$B$2:$B$2996=$A11)*('Data - population'!$C$2:$C$2996=K$4)*('Data - population'!$D$2:$D$2996)),"..")</f>
        <v>47300400</v>
      </c>
      <c r="L11" s="24" cm="1">
        <f t="array" ref="L11">IF(SUMPRODUCT(('Data - population'!$B$2:$B$2996=$A11)*('Data - population'!$C$2:$C$2996=L$4)*('Data - population'!$D$2:$D$2996)),SUMPRODUCT(('Data - population'!$B$2:$B$2996=$A11)*('Data - population'!$C$2:$C$2996=L$4)*('Data - population'!$D$2:$D$2996)),"..")</f>
        <v>5099000</v>
      </c>
      <c r="M11" s="24" cm="1">
        <f t="array" ref="M11">IF(SUMPRODUCT(('Data - population'!$B$2:$B$2996=$A11)*('Data - population'!$C$2:$C$2996=M$4)*('Data - population'!$D$2:$D$2996)),SUMPRODUCT(('Data - population'!$B$2:$B$2996=$A11)*('Data - population'!$C$2:$C$2996=M$4)*('Data - population'!$D$2:$D$2996)),"..")</f>
        <v>2822565</v>
      </c>
      <c r="N11" s="24" cm="1">
        <f t="array" ref="N11">IF(SUMPRODUCT(('Data - population'!$B$2:$B$2996=$A11)*('Data - population'!$C$2:$C$2996=N$4)*('Data - population'!$D$2:$D$2996)),SUMPRODUCT(('Data - population'!$B$2:$B$2996=$A11)*('Data - population'!$C$2:$C$2996=N$4)*('Data - population'!$D$2:$D$2996)),"..")</f>
        <v>55221965</v>
      </c>
    </row>
    <row r="12" spans="1:14" x14ac:dyDescent="0.35">
      <c r="A12" t="s">
        <v>11</v>
      </c>
      <c r="B12" s="18" cm="1">
        <f t="array" ref="B12">IF(IF($B$3="Total dwelling fires",SUMPRODUCT(('Data - dwelling fires'!$A$2:$A$41941=B$4)*('Data - dwelling fires'!$B$2:$B$41941=$A12)*('Data - dwelling fires'!$D$2:$D$41941)),SUMPRODUCT(('Data - dwelling fires'!$A$2:$A$41941=B$4)*('Data - dwelling fires'!$B$2:$B$41941=$A12)*('Data - dwelling fires'!$C$2:$C$41941=$B$3)*('Data - dwelling fires'!$D$2:$D$41941)))=0,"..",IF($B$3="Total dwelling fires",SUMPRODUCT(('Data - dwelling fires'!$A$2:$A$41941=B$4)*('Data - dwelling fires'!$B$2:$B$41941=$A12)*('Data - dwelling fires'!$D$2:$D$41941)),SUMPRODUCT(('Data - dwelling fires'!$A$2:$A$41941=B$4)*('Data - dwelling fires'!$B$2:$B$41941=$A12)*('Data - dwelling fires'!$C$2:$C$41941=$B$3)*('Data - dwelling fires'!$D$2:$D$41941))))</f>
        <v>43271</v>
      </c>
      <c r="C12" s="18" t="str" cm="1">
        <f t="array" ref="C12">IF(IF($B$3="Total dwelling fires",SUMPRODUCT(('Data - dwelling fires'!$A$2:$A$41941=C$4)*('Data - dwelling fires'!$B$2:$B$41941=$A12)*('Data - dwelling fires'!$D$2:$D$41941)),SUMPRODUCT(('Data - dwelling fires'!$A$2:$A$41941=C$4)*('Data - dwelling fires'!$B$2:$B$41941=$A12)*('Data - dwelling fires'!$C$2:$C$41941=$B$3)*('Data - dwelling fires'!$D$2:$D$41941)))=0,"..",IF($B$3="Total dwelling fires",SUMPRODUCT(('Data - dwelling fires'!$A$2:$A$41941=C$4)*('Data - dwelling fires'!$B$2:$B$41941=$A12)*('Data - dwelling fires'!$D$2:$D$41941)),SUMPRODUCT(('Data - dwelling fires'!$A$2:$A$41941=C$4)*('Data - dwelling fires'!$B$2:$B$41941=$A12)*('Data - dwelling fires'!$C$2:$C$41941=$B$3)*('Data - dwelling fires'!$D$2:$D$41941))))</f>
        <v>..</v>
      </c>
      <c r="D12" s="18" t="str" cm="1">
        <f t="array" ref="D12">IF(IF($B$3="Total dwelling fires",SUMPRODUCT(('Data - dwelling fires'!$A$2:$A$41941=D$4)*('Data - dwelling fires'!$B$2:$B$41941=$A12)*('Data - dwelling fires'!$D$2:$D$41941)),SUMPRODUCT(('Data - dwelling fires'!$A$2:$A$41941=D$4)*('Data - dwelling fires'!$B$2:$B$41941=$A12)*('Data - dwelling fires'!$C$2:$C$41941=$B$3)*('Data - dwelling fires'!$D$2:$D$41941)))=0,"..",IF($B$3="Total dwelling fires",SUMPRODUCT(('Data - dwelling fires'!$A$2:$A$41941=D$4)*('Data - dwelling fires'!$B$2:$B$41941=$A12)*('Data - dwelling fires'!$D$2:$D$41941)),SUMPRODUCT(('Data - dwelling fires'!$A$2:$A$41941=D$4)*('Data - dwelling fires'!$B$2:$B$41941=$A12)*('Data - dwelling fires'!$C$2:$C$41941=$B$3)*('Data - dwelling fires'!$D$2:$D$41941))))</f>
        <v>..</v>
      </c>
      <c r="E12" s="18" t="str" cm="1">
        <f t="array" ref="E12">IF(OR(B12="..",C12="..",D12=".."),IF(SUMPRODUCT(('Data - dwelling fires'!$A$2:$A$41938=E$4)*('Data - dwelling fires'!$B$2:$B$41938=$A12)*('Data - dwelling fires'!$C$2:$C$41938=$B$3)*('Data - dwelling fires'!$D$2:$D$41938))=0,"..",SUMPRODUCT(('Data - dwelling fires'!$A$2:$A$41938=E$4)*('Data - dwelling fires'!$B$2:$B$41938=$A12)*('Data - dwelling fires'!$C$2:$C$41938=$B$3)*('Data - dwelling fires'!$D$2:$D$41938))),B12+C12+D12)</f>
        <v>..</v>
      </c>
      <c r="F12" s="23">
        <f t="shared" si="1"/>
        <v>913</v>
      </c>
      <c r="G12" s="23" t="str">
        <f t="shared" si="0"/>
        <v>..</v>
      </c>
      <c r="H12" s="23" t="str">
        <f t="shared" si="0"/>
        <v>..</v>
      </c>
      <c r="I12" s="23" t="str">
        <f t="shared" si="0"/>
        <v>..</v>
      </c>
      <c r="K12" s="24" cm="1">
        <f t="array" ref="K12">IF(SUMPRODUCT(('Data - population'!$B$2:$B$2996=$A12)*('Data - population'!$C$2:$C$2996=K$4)*('Data - population'!$D$2:$D$2996)),SUMPRODUCT(('Data - population'!$B$2:$B$2996=$A12)*('Data - population'!$C$2:$C$2996=K$4)*('Data - population'!$D$2:$D$2996)),"..")</f>
        <v>47412300</v>
      </c>
      <c r="L12" s="24" cm="1">
        <f t="array" ref="L12">IF(SUMPRODUCT(('Data - population'!$B$2:$B$2996=$A12)*('Data - population'!$C$2:$C$2996=L$4)*('Data - population'!$D$2:$D$2996)),SUMPRODUCT(('Data - population'!$B$2:$B$2996=$A12)*('Data - population'!$C$2:$C$2996=L$4)*('Data - population'!$D$2:$D$2996)),"..")</f>
        <v>5077400</v>
      </c>
      <c r="M12" s="24" cm="1">
        <f t="array" ref="M12">IF(SUMPRODUCT(('Data - population'!$B$2:$B$2996=$A12)*('Data - population'!$C$2:$C$2996=M$4)*('Data - population'!$D$2:$D$2996)),SUMPRODUCT(('Data - population'!$B$2:$B$2996=$A12)*('Data - population'!$C$2:$C$2996=M$4)*('Data - population'!$D$2:$D$2996)),"..")</f>
        <v>2841226</v>
      </c>
      <c r="N12" s="24" cm="1">
        <f t="array" ref="N12">IF(SUMPRODUCT(('Data - population'!$B$2:$B$2996=$A12)*('Data - population'!$C$2:$C$2996=N$4)*('Data - population'!$D$2:$D$2996)),SUMPRODUCT(('Data - population'!$B$2:$B$2996=$A12)*('Data - population'!$C$2:$C$2996=N$4)*('Data - population'!$D$2:$D$2996)),"..")</f>
        <v>55330926</v>
      </c>
    </row>
    <row r="13" spans="1:14" x14ac:dyDescent="0.35">
      <c r="A13" t="s">
        <v>12</v>
      </c>
      <c r="B13" s="18" cm="1">
        <f t="array" ref="B13">IF(IF($B$3="Total dwelling fires",SUMPRODUCT(('Data - dwelling fires'!$A$2:$A$41941=B$4)*('Data - dwelling fires'!$B$2:$B$41941=$A13)*('Data - dwelling fires'!$D$2:$D$41941)),SUMPRODUCT(('Data - dwelling fires'!$A$2:$A$41941=B$4)*('Data - dwelling fires'!$B$2:$B$41941=$A13)*('Data - dwelling fires'!$C$2:$C$41941=$B$3)*('Data - dwelling fires'!$D$2:$D$41941)))=0,"..",IF($B$3="Total dwelling fires",SUMPRODUCT(('Data - dwelling fires'!$A$2:$A$41941=B$4)*('Data - dwelling fires'!$B$2:$B$41941=$A13)*('Data - dwelling fires'!$D$2:$D$41941)),SUMPRODUCT(('Data - dwelling fires'!$A$2:$A$41941=B$4)*('Data - dwelling fires'!$B$2:$B$41941=$A13)*('Data - dwelling fires'!$C$2:$C$41941=$B$3)*('Data - dwelling fires'!$D$2:$D$41941))))</f>
        <v>42769</v>
      </c>
      <c r="C13" s="18" t="str" cm="1">
        <f t="array" ref="C13">IF(IF($B$3="Total dwelling fires",SUMPRODUCT(('Data - dwelling fires'!$A$2:$A$41941=C$4)*('Data - dwelling fires'!$B$2:$B$41941=$A13)*('Data - dwelling fires'!$D$2:$D$41941)),SUMPRODUCT(('Data - dwelling fires'!$A$2:$A$41941=C$4)*('Data - dwelling fires'!$B$2:$B$41941=$A13)*('Data - dwelling fires'!$C$2:$C$41941=$B$3)*('Data - dwelling fires'!$D$2:$D$41941)))=0,"..",IF($B$3="Total dwelling fires",SUMPRODUCT(('Data - dwelling fires'!$A$2:$A$41941=C$4)*('Data - dwelling fires'!$B$2:$B$41941=$A13)*('Data - dwelling fires'!$D$2:$D$41941)),SUMPRODUCT(('Data - dwelling fires'!$A$2:$A$41941=C$4)*('Data - dwelling fires'!$B$2:$B$41941=$A13)*('Data - dwelling fires'!$C$2:$C$41941=$B$3)*('Data - dwelling fires'!$D$2:$D$41941))))</f>
        <v>..</v>
      </c>
      <c r="D13" s="18" t="str" cm="1">
        <f t="array" ref="D13">IF(IF($B$3="Total dwelling fires",SUMPRODUCT(('Data - dwelling fires'!$A$2:$A$41941=D$4)*('Data - dwelling fires'!$B$2:$B$41941=$A13)*('Data - dwelling fires'!$D$2:$D$41941)),SUMPRODUCT(('Data - dwelling fires'!$A$2:$A$41941=D$4)*('Data - dwelling fires'!$B$2:$B$41941=$A13)*('Data - dwelling fires'!$C$2:$C$41941=$B$3)*('Data - dwelling fires'!$D$2:$D$41941)))=0,"..",IF($B$3="Total dwelling fires",SUMPRODUCT(('Data - dwelling fires'!$A$2:$A$41941=D$4)*('Data - dwelling fires'!$B$2:$B$41941=$A13)*('Data - dwelling fires'!$D$2:$D$41941)),SUMPRODUCT(('Data - dwelling fires'!$A$2:$A$41941=D$4)*('Data - dwelling fires'!$B$2:$B$41941=$A13)*('Data - dwelling fires'!$C$2:$C$41941=$B$3)*('Data - dwelling fires'!$D$2:$D$41941))))</f>
        <v>..</v>
      </c>
      <c r="E13" s="18" t="str" cm="1">
        <f t="array" ref="E13">IF(OR(B13="..",C13="..",D13=".."),IF(SUMPRODUCT(('Data - dwelling fires'!$A$2:$A$41938=E$4)*('Data - dwelling fires'!$B$2:$B$41938=$A13)*('Data - dwelling fires'!$C$2:$C$41938=$B$3)*('Data - dwelling fires'!$D$2:$D$41938))=0,"..",SUMPRODUCT(('Data - dwelling fires'!$A$2:$A$41938=E$4)*('Data - dwelling fires'!$B$2:$B$41938=$A13)*('Data - dwelling fires'!$C$2:$C$41938=$B$3)*('Data - dwelling fires'!$D$2:$D$41938))),B13+C13+D13)</f>
        <v>..</v>
      </c>
      <c r="F13" s="23">
        <f t="shared" si="1"/>
        <v>899</v>
      </c>
      <c r="G13" s="23" t="str">
        <f t="shared" si="0"/>
        <v>..</v>
      </c>
      <c r="H13" s="23" t="str">
        <f t="shared" si="0"/>
        <v>..</v>
      </c>
      <c r="I13" s="23" t="str">
        <f t="shared" si="0"/>
        <v>..</v>
      </c>
      <c r="K13" s="24" cm="1">
        <f t="array" ref="K13">IF(SUMPRODUCT(('Data - population'!$B$2:$B$2996=$A13)*('Data - population'!$C$2:$C$2996=K$4)*('Data - population'!$D$2:$D$2996)),SUMPRODUCT(('Data - population'!$B$2:$B$2996=$A13)*('Data - population'!$C$2:$C$2996=K$4)*('Data - population'!$D$2:$D$2996)),"..")</f>
        <v>47552700</v>
      </c>
      <c r="L13" s="24" cm="1">
        <f t="array" ref="L13">IF(SUMPRODUCT(('Data - population'!$B$2:$B$2996=$A13)*('Data - population'!$C$2:$C$2996=L$4)*('Data - population'!$D$2:$D$2996)),SUMPRODUCT(('Data - population'!$B$2:$B$2996=$A13)*('Data - population'!$C$2:$C$2996=L$4)*('Data - population'!$D$2:$D$2996)),"..")</f>
        <v>5078200</v>
      </c>
      <c r="M13" s="24" cm="1">
        <f t="array" ref="M13">IF(SUMPRODUCT(('Data - population'!$B$2:$B$2996=$A13)*('Data - population'!$C$2:$C$2996=M$4)*('Data - population'!$D$2:$D$2996)),SUMPRODUCT(('Data - population'!$B$2:$B$2996=$A13)*('Data - population'!$C$2:$C$2996=M$4)*('Data - population'!$D$2:$D$2996)),"..")</f>
        <v>2855175</v>
      </c>
      <c r="N13" s="24" cm="1">
        <f t="array" ref="N13">IF(SUMPRODUCT(('Data - population'!$B$2:$B$2996=$A13)*('Data - population'!$C$2:$C$2996=N$4)*('Data - population'!$D$2:$D$2996)),SUMPRODUCT(('Data - population'!$B$2:$B$2996=$A13)*('Data - population'!$C$2:$C$2996=N$4)*('Data - population'!$D$2:$D$2996)),"..")</f>
        <v>55486075</v>
      </c>
    </row>
    <row r="14" spans="1:14" x14ac:dyDescent="0.35">
      <c r="A14" t="s">
        <v>39</v>
      </c>
      <c r="B14" s="18" cm="1">
        <f t="array" ref="B14">IF(IF($B$3="Total dwelling fires",SUMPRODUCT(('Data - dwelling fires'!$A$2:$A$41941=B$4)*('Data - dwelling fires'!$B$2:$B$41941=$A14)*('Data - dwelling fires'!$D$2:$D$41941)),SUMPRODUCT(('Data - dwelling fires'!$A$2:$A$41941=B$4)*('Data - dwelling fires'!$B$2:$B$41941=$A14)*('Data - dwelling fires'!$C$2:$C$41941=$B$3)*('Data - dwelling fires'!$D$2:$D$41941)))=0,"..",IF($B$3="Total dwelling fires",SUMPRODUCT(('Data - dwelling fires'!$A$2:$A$41941=B$4)*('Data - dwelling fires'!$B$2:$B$41941=$A14)*('Data - dwelling fires'!$D$2:$D$41941)),SUMPRODUCT(('Data - dwelling fires'!$A$2:$A$41941=B$4)*('Data - dwelling fires'!$B$2:$B$41941=$A14)*('Data - dwelling fires'!$C$2:$C$41941=$B$3)*('Data - dwelling fires'!$D$2:$D$41941))))</f>
        <v>41455</v>
      </c>
      <c r="C14" s="18" t="str" cm="1">
        <f t="array" ref="C14">IF(IF($B$3="Total dwelling fires",SUMPRODUCT(('Data - dwelling fires'!$A$2:$A$41941=C$4)*('Data - dwelling fires'!$B$2:$B$41941=$A14)*('Data - dwelling fires'!$D$2:$D$41941)),SUMPRODUCT(('Data - dwelling fires'!$A$2:$A$41941=C$4)*('Data - dwelling fires'!$B$2:$B$41941=$A14)*('Data - dwelling fires'!$C$2:$C$41941=$B$3)*('Data - dwelling fires'!$D$2:$D$41941)))=0,"..",IF($B$3="Total dwelling fires",SUMPRODUCT(('Data - dwelling fires'!$A$2:$A$41941=C$4)*('Data - dwelling fires'!$B$2:$B$41941=$A14)*('Data - dwelling fires'!$D$2:$D$41941)),SUMPRODUCT(('Data - dwelling fires'!$A$2:$A$41941=C$4)*('Data - dwelling fires'!$B$2:$B$41941=$A14)*('Data - dwelling fires'!$C$2:$C$41941=$B$3)*('Data - dwelling fires'!$D$2:$D$41941))))</f>
        <v>..</v>
      </c>
      <c r="D14" s="18" t="str" cm="1">
        <f t="array" ref="D14">IF(IF($B$3="Total dwelling fires",SUMPRODUCT(('Data - dwelling fires'!$A$2:$A$41941=D$4)*('Data - dwelling fires'!$B$2:$B$41941=$A14)*('Data - dwelling fires'!$D$2:$D$41941)),SUMPRODUCT(('Data - dwelling fires'!$A$2:$A$41941=D$4)*('Data - dwelling fires'!$B$2:$B$41941=$A14)*('Data - dwelling fires'!$C$2:$C$41941=$B$3)*('Data - dwelling fires'!$D$2:$D$41941)))=0,"..",IF($B$3="Total dwelling fires",SUMPRODUCT(('Data - dwelling fires'!$A$2:$A$41941=D$4)*('Data - dwelling fires'!$B$2:$B$41941=$A14)*('Data - dwelling fires'!$D$2:$D$41941)),SUMPRODUCT(('Data - dwelling fires'!$A$2:$A$41941=D$4)*('Data - dwelling fires'!$B$2:$B$41941=$A14)*('Data - dwelling fires'!$C$2:$C$41941=$B$3)*('Data - dwelling fires'!$D$2:$D$41941))))</f>
        <v>..</v>
      </c>
      <c r="E14" s="18" t="str" cm="1">
        <f t="array" ref="E14">IF(OR(B14="..",C14="..",D14=".."),IF(SUMPRODUCT(('Data - dwelling fires'!$A$2:$A$41938=E$4)*('Data - dwelling fires'!$B$2:$B$41938=$A14)*('Data - dwelling fires'!$C$2:$C$41938=$B$3)*('Data - dwelling fires'!$D$2:$D$41938))=0,"..",SUMPRODUCT(('Data - dwelling fires'!$A$2:$A$41938=E$4)*('Data - dwelling fires'!$B$2:$B$41938=$A14)*('Data - dwelling fires'!$C$2:$C$41938=$B$3)*('Data - dwelling fires'!$D$2:$D$41938))),B14+C14+D14)</f>
        <v>..</v>
      </c>
      <c r="F14" s="23">
        <f t="shared" si="1"/>
        <v>869</v>
      </c>
      <c r="G14" s="23" t="str">
        <f t="shared" si="0"/>
        <v>..</v>
      </c>
      <c r="H14" s="23" t="str">
        <f t="shared" si="0"/>
        <v>..</v>
      </c>
      <c r="I14" s="23" t="str">
        <f t="shared" si="0"/>
        <v>..</v>
      </c>
      <c r="K14" s="24" cm="1">
        <f t="array" ref="K14">IF(SUMPRODUCT(('Data - population'!$B$2:$B$2996=$A14)*('Data - population'!$C$2:$C$2996=K$4)*('Data - population'!$D$2:$D$2996)),SUMPRODUCT(('Data - population'!$B$2:$B$2996=$A14)*('Data - population'!$C$2:$C$2996=K$4)*('Data - population'!$D$2:$D$2996)),"..")</f>
        <v>47699100</v>
      </c>
      <c r="L14" s="24" cm="1">
        <f t="array" ref="L14">IF(SUMPRODUCT(('Data - population'!$B$2:$B$2996=$A14)*('Data - population'!$C$2:$C$2996=L$4)*('Data - population'!$D$2:$D$2996)),SUMPRODUCT(('Data - population'!$B$2:$B$2996=$A14)*('Data - population'!$C$2:$C$2996=L$4)*('Data - population'!$D$2:$D$2996)),"..")</f>
        <v>5081300</v>
      </c>
      <c r="M14" s="24" cm="1">
        <f t="array" ref="M14">IF(SUMPRODUCT(('Data - population'!$B$2:$B$2996=$A14)*('Data - population'!$C$2:$C$2996=M$4)*('Data - population'!$D$2:$D$2996)),SUMPRODUCT(('Data - population'!$B$2:$B$2996=$A14)*('Data - population'!$C$2:$C$2996=M$4)*('Data - population'!$D$2:$D$2996)),"..")</f>
        <v>2861512</v>
      </c>
      <c r="N14" s="24" cm="1">
        <f t="array" ref="N14">IF(SUMPRODUCT(('Data - population'!$B$2:$B$2996=$A14)*('Data - population'!$C$2:$C$2996=N$4)*('Data - population'!$D$2:$D$2996)),SUMPRODUCT(('Data - population'!$B$2:$B$2996=$A14)*('Data - population'!$C$2:$C$2996=N$4)*('Data - population'!$D$2:$D$2996)),"..")</f>
        <v>55641912</v>
      </c>
    </row>
    <row r="15" spans="1:14" x14ac:dyDescent="0.35">
      <c r="A15" t="s">
        <v>40</v>
      </c>
      <c r="B15" s="18" cm="1">
        <f t="array" ref="B15">IF(IF($B$3="Total dwelling fires",SUMPRODUCT(('Data - dwelling fires'!$A$2:$A$41941=B$4)*('Data - dwelling fires'!$B$2:$B$41941=$A15)*('Data - dwelling fires'!$D$2:$D$41941)),SUMPRODUCT(('Data - dwelling fires'!$A$2:$A$41941=B$4)*('Data - dwelling fires'!$B$2:$B$41941=$A15)*('Data - dwelling fires'!$C$2:$C$41941=$B$3)*('Data - dwelling fires'!$D$2:$D$41941)))=0,"..",IF($B$3="Total dwelling fires",SUMPRODUCT(('Data - dwelling fires'!$A$2:$A$41941=B$4)*('Data - dwelling fires'!$B$2:$B$41941=$A15)*('Data - dwelling fires'!$D$2:$D$41941)),SUMPRODUCT(('Data - dwelling fires'!$A$2:$A$41941=B$4)*('Data - dwelling fires'!$B$2:$B$41941=$A15)*('Data - dwelling fires'!$C$2:$C$41941=$B$3)*('Data - dwelling fires'!$D$2:$D$41941))))</f>
        <v>41941</v>
      </c>
      <c r="C15" s="18" t="str" cm="1">
        <f t="array" ref="C15">IF(IF($B$3="Total dwelling fires",SUMPRODUCT(('Data - dwelling fires'!$A$2:$A$41941=C$4)*('Data - dwelling fires'!$B$2:$B$41941=$A15)*('Data - dwelling fires'!$D$2:$D$41941)),SUMPRODUCT(('Data - dwelling fires'!$A$2:$A$41941=C$4)*('Data - dwelling fires'!$B$2:$B$41941=$A15)*('Data - dwelling fires'!$C$2:$C$41941=$B$3)*('Data - dwelling fires'!$D$2:$D$41941)))=0,"..",IF($B$3="Total dwelling fires",SUMPRODUCT(('Data - dwelling fires'!$A$2:$A$41941=C$4)*('Data - dwelling fires'!$B$2:$B$41941=$A15)*('Data - dwelling fires'!$D$2:$D$41941)),SUMPRODUCT(('Data - dwelling fires'!$A$2:$A$41941=C$4)*('Data - dwelling fires'!$B$2:$B$41941=$A15)*('Data - dwelling fires'!$C$2:$C$41941=$B$3)*('Data - dwelling fires'!$D$2:$D$41941))))</f>
        <v>..</v>
      </c>
      <c r="D15" s="18" t="str" cm="1">
        <f t="array" ref="D15">IF(IF($B$3="Total dwelling fires",SUMPRODUCT(('Data - dwelling fires'!$A$2:$A$41941=D$4)*('Data - dwelling fires'!$B$2:$B$41941=$A15)*('Data - dwelling fires'!$D$2:$D$41941)),SUMPRODUCT(('Data - dwelling fires'!$A$2:$A$41941=D$4)*('Data - dwelling fires'!$B$2:$B$41941=$A15)*('Data - dwelling fires'!$C$2:$C$41941=$B$3)*('Data - dwelling fires'!$D$2:$D$41941)))=0,"..",IF($B$3="Total dwelling fires",SUMPRODUCT(('Data - dwelling fires'!$A$2:$A$41941=D$4)*('Data - dwelling fires'!$B$2:$B$41941=$A15)*('Data - dwelling fires'!$D$2:$D$41941)),SUMPRODUCT(('Data - dwelling fires'!$A$2:$A$41941=D$4)*('Data - dwelling fires'!$B$2:$B$41941=$A15)*('Data - dwelling fires'!$C$2:$C$41941=$B$3)*('Data - dwelling fires'!$D$2:$D$41941))))</f>
        <v>..</v>
      </c>
      <c r="E15" s="18" t="str" cm="1">
        <f t="array" ref="E15">IF(OR(B15="..",C15="..",D15=".."),IF(SUMPRODUCT(('Data - dwelling fires'!$A$2:$A$41938=E$4)*('Data - dwelling fires'!$B$2:$B$41938=$A15)*('Data - dwelling fires'!$C$2:$C$41938=$B$3)*('Data - dwelling fires'!$D$2:$D$41938))=0,"..",SUMPRODUCT(('Data - dwelling fires'!$A$2:$A$41938=E$4)*('Data - dwelling fires'!$B$2:$B$41938=$A15)*('Data - dwelling fires'!$C$2:$C$41938=$B$3)*('Data - dwelling fires'!$D$2:$D$41938))),B15+C15+D15)</f>
        <v>..</v>
      </c>
      <c r="F15" s="23">
        <f t="shared" si="1"/>
        <v>876</v>
      </c>
      <c r="G15" s="23" t="str">
        <f t="shared" si="0"/>
        <v>..</v>
      </c>
      <c r="H15" s="23" t="str">
        <f t="shared" si="0"/>
        <v>..</v>
      </c>
      <c r="I15" s="23" t="str">
        <f t="shared" si="0"/>
        <v>..</v>
      </c>
      <c r="K15" s="24" cm="1">
        <f t="array" ref="K15">IF(SUMPRODUCT(('Data - population'!$B$2:$B$2996=$A15)*('Data - population'!$C$2:$C$2996=K$4)*('Data - population'!$D$2:$D$2996)),SUMPRODUCT(('Data - population'!$B$2:$B$2996=$A15)*('Data - population'!$C$2:$C$2996=K$4)*('Data - population'!$D$2:$D$2996)),"..")</f>
        <v>47875000</v>
      </c>
      <c r="L15" s="24" cm="1">
        <f t="array" ref="L15">IF(SUMPRODUCT(('Data - population'!$B$2:$B$2996=$A15)*('Data - population'!$C$2:$C$2996=L$4)*('Data - population'!$D$2:$D$2996)),SUMPRODUCT(('Data - population'!$B$2:$B$2996=$A15)*('Data - population'!$C$2:$C$2996=L$4)*('Data - population'!$D$2:$D$2996)),"..")</f>
        <v>5083300</v>
      </c>
      <c r="M15" s="24" cm="1">
        <f t="array" ref="M15">IF(SUMPRODUCT(('Data - population'!$B$2:$B$2996=$A15)*('Data - population'!$C$2:$C$2996=M$4)*('Data - population'!$D$2:$D$2996)),SUMPRODUCT(('Data - population'!$B$2:$B$2996=$A15)*('Data - population'!$C$2:$C$2996=M$4)*('Data - population'!$D$2:$D$2996)),"..")</f>
        <v>2872998</v>
      </c>
      <c r="N15" s="24" cm="1">
        <f t="array" ref="N15">IF(SUMPRODUCT(('Data - population'!$B$2:$B$2996=$A15)*('Data - population'!$C$2:$C$2996=N$4)*('Data - population'!$D$2:$D$2996)),SUMPRODUCT(('Data - population'!$B$2:$B$2996=$A15)*('Data - population'!$C$2:$C$2996=N$4)*('Data - population'!$D$2:$D$2996)),"..")</f>
        <v>55831298</v>
      </c>
    </row>
    <row r="16" spans="1:14" x14ac:dyDescent="0.35">
      <c r="A16" t="s">
        <v>41</v>
      </c>
      <c r="B16" s="18" cm="1">
        <f t="array" ref="B16">IF(IF($B$3="Total dwelling fires",SUMPRODUCT(('Data - dwelling fires'!$A$2:$A$41941=B$4)*('Data - dwelling fires'!$B$2:$B$41941=$A16)*('Data - dwelling fires'!$D$2:$D$41941)),SUMPRODUCT(('Data - dwelling fires'!$A$2:$A$41941=B$4)*('Data - dwelling fires'!$B$2:$B$41941=$A16)*('Data - dwelling fires'!$C$2:$C$41941=$B$3)*('Data - dwelling fires'!$D$2:$D$41941)))=0,"..",IF($B$3="Total dwelling fires",SUMPRODUCT(('Data - dwelling fires'!$A$2:$A$41941=B$4)*('Data - dwelling fires'!$B$2:$B$41941=$A16)*('Data - dwelling fires'!$D$2:$D$41941)),SUMPRODUCT(('Data - dwelling fires'!$A$2:$A$41941=B$4)*('Data - dwelling fires'!$B$2:$B$41941=$A16)*('Data - dwelling fires'!$C$2:$C$41941=$B$3)*('Data - dwelling fires'!$D$2:$D$41941))))</f>
        <v>41920</v>
      </c>
      <c r="C16" s="18" t="str" cm="1">
        <f t="array" ref="C16">IF(IF($B$3="Total dwelling fires",SUMPRODUCT(('Data - dwelling fires'!$A$2:$A$41941=C$4)*('Data - dwelling fires'!$B$2:$B$41941=$A16)*('Data - dwelling fires'!$D$2:$D$41941)),SUMPRODUCT(('Data - dwelling fires'!$A$2:$A$41941=C$4)*('Data - dwelling fires'!$B$2:$B$41941=$A16)*('Data - dwelling fires'!$C$2:$C$41941=$B$3)*('Data - dwelling fires'!$D$2:$D$41941)))=0,"..",IF($B$3="Total dwelling fires",SUMPRODUCT(('Data - dwelling fires'!$A$2:$A$41941=C$4)*('Data - dwelling fires'!$B$2:$B$41941=$A16)*('Data - dwelling fires'!$D$2:$D$41941)),SUMPRODUCT(('Data - dwelling fires'!$A$2:$A$41941=C$4)*('Data - dwelling fires'!$B$2:$B$41941=$A16)*('Data - dwelling fires'!$C$2:$C$41941=$B$3)*('Data - dwelling fires'!$D$2:$D$41941))))</f>
        <v>..</v>
      </c>
      <c r="D16" s="18" t="str" cm="1">
        <f t="array" ref="D16">IF(IF($B$3="Total dwelling fires",SUMPRODUCT(('Data - dwelling fires'!$A$2:$A$41941=D$4)*('Data - dwelling fires'!$B$2:$B$41941=$A16)*('Data - dwelling fires'!$D$2:$D$41941)),SUMPRODUCT(('Data - dwelling fires'!$A$2:$A$41941=D$4)*('Data - dwelling fires'!$B$2:$B$41941=$A16)*('Data - dwelling fires'!$C$2:$C$41941=$B$3)*('Data - dwelling fires'!$D$2:$D$41941)))=0,"..",IF($B$3="Total dwelling fires",SUMPRODUCT(('Data - dwelling fires'!$A$2:$A$41941=D$4)*('Data - dwelling fires'!$B$2:$B$41941=$A16)*('Data - dwelling fires'!$D$2:$D$41941)),SUMPRODUCT(('Data - dwelling fires'!$A$2:$A$41941=D$4)*('Data - dwelling fires'!$B$2:$B$41941=$A16)*('Data - dwelling fires'!$C$2:$C$41941=$B$3)*('Data - dwelling fires'!$D$2:$D$41941))))</f>
        <v>..</v>
      </c>
      <c r="E16" s="18" t="str" cm="1">
        <f t="array" ref="E16">IF(OR(B16="..",C16="..",D16=".."),IF(SUMPRODUCT(('Data - dwelling fires'!$A$2:$A$41938=E$4)*('Data - dwelling fires'!$B$2:$B$41938=$A16)*('Data - dwelling fires'!$C$2:$C$41938=$B$3)*('Data - dwelling fires'!$D$2:$D$41938))=0,"..",SUMPRODUCT(('Data - dwelling fires'!$A$2:$A$41938=E$4)*('Data - dwelling fires'!$B$2:$B$41938=$A16)*('Data - dwelling fires'!$C$2:$C$41938=$B$3)*('Data - dwelling fires'!$D$2:$D$41938))),B16+C16+D16)</f>
        <v>..</v>
      </c>
      <c r="F16" s="23">
        <f t="shared" si="1"/>
        <v>873</v>
      </c>
      <c r="G16" s="23" t="str">
        <f t="shared" si="0"/>
        <v>..</v>
      </c>
      <c r="H16" s="23" t="str">
        <f t="shared" si="0"/>
        <v>..</v>
      </c>
      <c r="I16" s="23" t="str">
        <f t="shared" si="0"/>
        <v>..</v>
      </c>
      <c r="K16" s="24" cm="1">
        <f t="array" ref="K16">IF(SUMPRODUCT(('Data - population'!$B$2:$B$2996=$A16)*('Data - population'!$C$2:$C$2996=K$4)*('Data - population'!$D$2:$D$2996)),SUMPRODUCT(('Data - population'!$B$2:$B$2996=$A16)*('Data - population'!$C$2:$C$2996=K$4)*('Data - population'!$D$2:$D$2996)),"..")</f>
        <v>47998000</v>
      </c>
      <c r="L16" s="24" cm="1">
        <f t="array" ref="L16">IF(SUMPRODUCT(('Data - population'!$B$2:$B$2996=$A16)*('Data - population'!$C$2:$C$2996=L$4)*('Data - population'!$D$2:$D$2996)),SUMPRODUCT(('Data - population'!$B$2:$B$2996=$A16)*('Data - population'!$C$2:$C$2996=L$4)*('Data - population'!$D$2:$D$2996)),"..")</f>
        <v>5085600</v>
      </c>
      <c r="M16" s="24" cm="1">
        <f t="array" ref="M16">IF(SUMPRODUCT(('Data - population'!$B$2:$B$2996=$A16)*('Data - population'!$C$2:$C$2996=M$4)*('Data - population'!$D$2:$D$2996)),SUMPRODUCT(('Data - population'!$B$2:$B$2996=$A16)*('Data - population'!$C$2:$C$2996=M$4)*('Data - population'!$D$2:$D$2996)),"..")</f>
        <v>2877674</v>
      </c>
      <c r="N16" s="24" cm="1">
        <f t="array" ref="N16">IF(SUMPRODUCT(('Data - population'!$B$2:$B$2996=$A16)*('Data - population'!$C$2:$C$2996=N$4)*('Data - population'!$D$2:$D$2996)),SUMPRODUCT(('Data - population'!$B$2:$B$2996=$A16)*('Data - population'!$C$2:$C$2996=N$4)*('Data - population'!$D$2:$D$2996)),"..")</f>
        <v>55961274</v>
      </c>
    </row>
    <row r="17" spans="1:14" x14ac:dyDescent="0.35">
      <c r="A17" t="s">
        <v>42</v>
      </c>
      <c r="B17" s="18" cm="1">
        <f t="array" ref="B17">IF(IF($B$3="Total dwelling fires",SUMPRODUCT(('Data - dwelling fires'!$A$2:$A$41941=B$4)*('Data - dwelling fires'!$B$2:$B$41941=$A17)*('Data - dwelling fires'!$D$2:$D$41941)),SUMPRODUCT(('Data - dwelling fires'!$A$2:$A$41941=B$4)*('Data - dwelling fires'!$B$2:$B$41941=$A17)*('Data - dwelling fires'!$C$2:$C$41941=$B$3)*('Data - dwelling fires'!$D$2:$D$41941)))=0,"..",IF($B$3="Total dwelling fires",SUMPRODUCT(('Data - dwelling fires'!$A$2:$A$41941=B$4)*('Data - dwelling fires'!$B$2:$B$41941=$A17)*('Data - dwelling fires'!$D$2:$D$41941)),SUMPRODUCT(('Data - dwelling fires'!$A$2:$A$41941=B$4)*('Data - dwelling fires'!$B$2:$B$41941=$A17)*('Data - dwelling fires'!$C$2:$C$41941=$B$3)*('Data - dwelling fires'!$D$2:$D$41941))))</f>
        <v>42023</v>
      </c>
      <c r="C17" s="18" t="str" cm="1">
        <f t="array" ref="C17">IF(IF($B$3="Total dwelling fires",SUMPRODUCT(('Data - dwelling fires'!$A$2:$A$41941=C$4)*('Data - dwelling fires'!$B$2:$B$41941=$A17)*('Data - dwelling fires'!$D$2:$D$41941)),SUMPRODUCT(('Data - dwelling fires'!$A$2:$A$41941=C$4)*('Data - dwelling fires'!$B$2:$B$41941=$A17)*('Data - dwelling fires'!$C$2:$C$41941=$B$3)*('Data - dwelling fires'!$D$2:$D$41941)))=0,"..",IF($B$3="Total dwelling fires",SUMPRODUCT(('Data - dwelling fires'!$A$2:$A$41941=C$4)*('Data - dwelling fires'!$B$2:$B$41941=$A17)*('Data - dwelling fires'!$D$2:$D$41941)),SUMPRODUCT(('Data - dwelling fires'!$A$2:$A$41941=C$4)*('Data - dwelling fires'!$B$2:$B$41941=$A17)*('Data - dwelling fires'!$C$2:$C$41941=$B$3)*('Data - dwelling fires'!$D$2:$D$41941))))</f>
        <v>..</v>
      </c>
      <c r="D17" s="18" t="str" cm="1">
        <f t="array" ref="D17">IF(IF($B$3="Total dwelling fires",SUMPRODUCT(('Data - dwelling fires'!$A$2:$A$41941=D$4)*('Data - dwelling fires'!$B$2:$B$41941=$A17)*('Data - dwelling fires'!$D$2:$D$41941)),SUMPRODUCT(('Data - dwelling fires'!$A$2:$A$41941=D$4)*('Data - dwelling fires'!$B$2:$B$41941=$A17)*('Data - dwelling fires'!$C$2:$C$41941=$B$3)*('Data - dwelling fires'!$D$2:$D$41941)))=0,"..",IF($B$3="Total dwelling fires",SUMPRODUCT(('Data - dwelling fires'!$A$2:$A$41941=D$4)*('Data - dwelling fires'!$B$2:$B$41941=$A17)*('Data - dwelling fires'!$D$2:$D$41941)),SUMPRODUCT(('Data - dwelling fires'!$A$2:$A$41941=D$4)*('Data - dwelling fires'!$B$2:$B$41941=$A17)*('Data - dwelling fires'!$C$2:$C$41941=$B$3)*('Data - dwelling fires'!$D$2:$D$41941))))</f>
        <v>..</v>
      </c>
      <c r="E17" s="18" t="str" cm="1">
        <f t="array" ref="E17">IF(OR(B17="..",C17="..",D17=".."),IF(SUMPRODUCT(('Data - dwelling fires'!$A$2:$A$41938=E$4)*('Data - dwelling fires'!$B$2:$B$41938=$A17)*('Data - dwelling fires'!$C$2:$C$41938=$B$3)*('Data - dwelling fires'!$D$2:$D$41938))=0,"..",SUMPRODUCT(('Data - dwelling fires'!$A$2:$A$41938=E$4)*('Data - dwelling fires'!$B$2:$B$41938=$A17)*('Data - dwelling fires'!$C$2:$C$41938=$B$3)*('Data - dwelling fires'!$D$2:$D$41938))),B17+C17+D17)</f>
        <v>..</v>
      </c>
      <c r="F17" s="23">
        <f t="shared" si="1"/>
        <v>874</v>
      </c>
      <c r="G17" s="23" t="str">
        <f t="shared" si="0"/>
        <v>..</v>
      </c>
      <c r="H17" s="23" t="str">
        <f t="shared" si="0"/>
        <v>..</v>
      </c>
      <c r="I17" s="23" t="str">
        <f t="shared" si="0"/>
        <v>..</v>
      </c>
      <c r="K17" s="24" cm="1">
        <f t="array" ref="K17">IF(SUMPRODUCT(('Data - population'!$B$2:$B$2996=$A17)*('Data - population'!$C$2:$C$2996=K$4)*('Data - population'!$D$2:$D$2996)),SUMPRODUCT(('Data - population'!$B$2:$B$2996=$A17)*('Data - population'!$C$2:$C$2996=K$4)*('Data - population'!$D$2:$D$2996)),"..")</f>
        <v>48102300</v>
      </c>
      <c r="L17" s="24" cm="1">
        <f t="array" ref="L17">IF(SUMPRODUCT(('Data - population'!$B$2:$B$2996=$A17)*('Data - population'!$C$2:$C$2996=L$4)*('Data - population'!$D$2:$D$2996)),SUMPRODUCT(('Data - population'!$B$2:$B$2996=$A17)*('Data - population'!$C$2:$C$2996=L$4)*('Data - population'!$D$2:$D$2996)),"..")</f>
        <v>5092500</v>
      </c>
      <c r="M17" s="24" cm="1">
        <f t="array" ref="M17">IF(SUMPRODUCT(('Data - population'!$B$2:$B$2996=$A17)*('Data - population'!$C$2:$C$2996=M$4)*('Data - population'!$D$2:$D$2996)),SUMPRODUCT(('Data - population'!$B$2:$B$2996=$A17)*('Data - population'!$C$2:$C$2996=M$4)*('Data - population'!$D$2:$D$2996)),"..")</f>
        <v>2883558</v>
      </c>
      <c r="N17" s="24" cm="1">
        <f t="array" ref="N17">IF(SUMPRODUCT(('Data - population'!$B$2:$B$2996=$A17)*('Data - population'!$C$2:$C$2996=N$4)*('Data - population'!$D$2:$D$2996)),SUMPRODUCT(('Data - population'!$B$2:$B$2996=$A17)*('Data - population'!$C$2:$C$2996=N$4)*('Data - population'!$D$2:$D$2996)),"..")</f>
        <v>56078358</v>
      </c>
    </row>
    <row r="18" spans="1:14" x14ac:dyDescent="0.35">
      <c r="A18" t="s">
        <v>13</v>
      </c>
      <c r="B18" s="18" cm="1">
        <f t="array" ref="B18">IF(IF($B$3="Total dwelling fires",SUMPRODUCT(('Data - dwelling fires'!$A$2:$A$41941=B$4)*('Data - dwelling fires'!$B$2:$B$41941=$A18)*('Data - dwelling fires'!$D$2:$D$41941)),SUMPRODUCT(('Data - dwelling fires'!$A$2:$A$41941=B$4)*('Data - dwelling fires'!$B$2:$B$41941=$A18)*('Data - dwelling fires'!$C$2:$C$41941=$B$3)*('Data - dwelling fires'!$D$2:$D$41941)))=0,"..",IF($B$3="Total dwelling fires",SUMPRODUCT(('Data - dwelling fires'!$A$2:$A$41941=B$4)*('Data - dwelling fires'!$B$2:$B$41941=$A18)*('Data - dwelling fires'!$D$2:$D$41941)),SUMPRODUCT(('Data - dwelling fires'!$A$2:$A$41941=B$4)*('Data - dwelling fires'!$B$2:$B$41941=$A18)*('Data - dwelling fires'!$C$2:$C$41941=$B$3)*('Data - dwelling fires'!$D$2:$D$41941))))</f>
        <v>40851</v>
      </c>
      <c r="C18" s="18" t="str" cm="1">
        <f t="array" ref="C18">IF(IF($B$3="Total dwelling fires",SUMPRODUCT(('Data - dwelling fires'!$A$2:$A$41941=C$4)*('Data - dwelling fires'!$B$2:$B$41941=$A18)*('Data - dwelling fires'!$D$2:$D$41941)),SUMPRODUCT(('Data - dwelling fires'!$A$2:$A$41941=C$4)*('Data - dwelling fires'!$B$2:$B$41941=$A18)*('Data - dwelling fires'!$C$2:$C$41941=$B$3)*('Data - dwelling fires'!$D$2:$D$41941)))=0,"..",IF($B$3="Total dwelling fires",SUMPRODUCT(('Data - dwelling fires'!$A$2:$A$41941=C$4)*('Data - dwelling fires'!$B$2:$B$41941=$A18)*('Data - dwelling fires'!$D$2:$D$41941)),SUMPRODUCT(('Data - dwelling fires'!$A$2:$A$41941=C$4)*('Data - dwelling fires'!$B$2:$B$41941=$A18)*('Data - dwelling fires'!$C$2:$C$41941=$B$3)*('Data - dwelling fires'!$D$2:$D$41941))))</f>
        <v>..</v>
      </c>
      <c r="D18" s="18" t="str" cm="1">
        <f t="array" ref="D18">IF(IF($B$3="Total dwelling fires",SUMPRODUCT(('Data - dwelling fires'!$A$2:$A$41941=D$4)*('Data - dwelling fires'!$B$2:$B$41941=$A18)*('Data - dwelling fires'!$D$2:$D$41941)),SUMPRODUCT(('Data - dwelling fires'!$A$2:$A$41941=D$4)*('Data - dwelling fires'!$B$2:$B$41941=$A18)*('Data - dwelling fires'!$C$2:$C$41941=$B$3)*('Data - dwelling fires'!$D$2:$D$41941)))=0,"..",IF($B$3="Total dwelling fires",SUMPRODUCT(('Data - dwelling fires'!$A$2:$A$41941=D$4)*('Data - dwelling fires'!$B$2:$B$41941=$A18)*('Data - dwelling fires'!$D$2:$D$41941)),SUMPRODUCT(('Data - dwelling fires'!$A$2:$A$41941=D$4)*('Data - dwelling fires'!$B$2:$B$41941=$A18)*('Data - dwelling fires'!$C$2:$C$41941=$B$3)*('Data - dwelling fires'!$D$2:$D$41941))))</f>
        <v>..</v>
      </c>
      <c r="E18" s="18" t="str" cm="1">
        <f t="array" ref="E18">IF(OR(B18="..",C18="..",D18=".."),IF(SUMPRODUCT(('Data - dwelling fires'!$A$2:$A$41938=E$4)*('Data - dwelling fires'!$B$2:$B$41938=$A18)*('Data - dwelling fires'!$C$2:$C$41938=$B$3)*('Data - dwelling fires'!$D$2:$D$41938))=0,"..",SUMPRODUCT(('Data - dwelling fires'!$A$2:$A$41938=E$4)*('Data - dwelling fires'!$B$2:$B$41938=$A18)*('Data - dwelling fires'!$C$2:$C$41938=$B$3)*('Data - dwelling fires'!$D$2:$D$41938))),B18+C18+D18)</f>
        <v>..</v>
      </c>
      <c r="F18" s="23">
        <f t="shared" si="1"/>
        <v>847</v>
      </c>
      <c r="G18" s="23" t="str">
        <f t="shared" si="0"/>
        <v>..</v>
      </c>
      <c r="H18" s="23" t="str">
        <f t="shared" si="0"/>
        <v>..</v>
      </c>
      <c r="I18" s="23" t="str">
        <f t="shared" si="0"/>
        <v>..</v>
      </c>
      <c r="K18" s="24" cm="1">
        <f t="array" ref="K18">IF(SUMPRODUCT(('Data - population'!$B$2:$B$2996=$A18)*('Data - population'!$C$2:$C$2996=K$4)*('Data - population'!$D$2:$D$2996)),SUMPRODUCT(('Data - population'!$B$2:$B$2996=$A18)*('Data - population'!$C$2:$C$2996=K$4)*('Data - population'!$D$2:$D$2996)),"..")</f>
        <v>48228800</v>
      </c>
      <c r="L18" s="24" cm="1">
        <f t="array" ref="L18">IF(SUMPRODUCT(('Data - population'!$B$2:$B$2996=$A18)*('Data - population'!$C$2:$C$2996=L$4)*('Data - population'!$D$2:$D$2996)),SUMPRODUCT(('Data - population'!$B$2:$B$2996=$A18)*('Data - population'!$C$2:$C$2996=L$4)*('Data - population'!$D$2:$D$2996)),"..")</f>
        <v>5102200</v>
      </c>
      <c r="M18" s="24" cm="1">
        <f t="array" ref="M18">IF(SUMPRODUCT(('Data - population'!$B$2:$B$2996=$A18)*('Data - population'!$C$2:$C$2996=M$4)*('Data - population'!$D$2:$D$2996)),SUMPRODUCT(('Data - population'!$B$2:$B$2996=$A18)*('Data - population'!$C$2:$C$2996=M$4)*('Data - population'!$D$2:$D$2996)),"..")</f>
        <v>2887447</v>
      </c>
      <c r="N18" s="24" cm="1">
        <f t="array" ref="N18">IF(SUMPRODUCT(('Data - population'!$B$2:$B$2996=$A18)*('Data - population'!$C$2:$C$2996=N$4)*('Data - population'!$D$2:$D$2996)),SUMPRODUCT(('Data - population'!$B$2:$B$2996=$A18)*('Data - population'!$C$2:$C$2996=N$4)*('Data - population'!$D$2:$D$2996)),"..")</f>
        <v>56218447</v>
      </c>
    </row>
    <row r="19" spans="1:14" x14ac:dyDescent="0.35">
      <c r="A19" t="s">
        <v>14</v>
      </c>
      <c r="B19" s="18" cm="1">
        <f t="array" ref="B19">IF(IF($B$3="Total dwelling fires",SUMPRODUCT(('Data - dwelling fires'!$A$2:$A$41941=B$4)*('Data - dwelling fires'!$B$2:$B$41941=$A19)*('Data - dwelling fires'!$D$2:$D$41941)),SUMPRODUCT(('Data - dwelling fires'!$A$2:$A$41941=B$4)*('Data - dwelling fires'!$B$2:$B$41941=$A19)*('Data - dwelling fires'!$C$2:$C$41941=$B$3)*('Data - dwelling fires'!$D$2:$D$41941)))=0,"..",IF($B$3="Total dwelling fires",SUMPRODUCT(('Data - dwelling fires'!$A$2:$A$41941=B$4)*('Data - dwelling fires'!$B$2:$B$41941=$A19)*('Data - dwelling fires'!$D$2:$D$41941)),SUMPRODUCT(('Data - dwelling fires'!$A$2:$A$41941=B$4)*('Data - dwelling fires'!$B$2:$B$41941=$A19)*('Data - dwelling fires'!$C$2:$C$41941=$B$3)*('Data - dwelling fires'!$D$2:$D$41941))))</f>
        <v>42438</v>
      </c>
      <c r="C19" s="18" t="str" cm="1">
        <f t="array" ref="C19">IF(IF($B$3="Total dwelling fires",SUMPRODUCT(('Data - dwelling fires'!$A$2:$A$41941=C$4)*('Data - dwelling fires'!$B$2:$B$41941=$A19)*('Data - dwelling fires'!$D$2:$D$41941)),SUMPRODUCT(('Data - dwelling fires'!$A$2:$A$41941=C$4)*('Data - dwelling fires'!$B$2:$B$41941=$A19)*('Data - dwelling fires'!$C$2:$C$41941=$B$3)*('Data - dwelling fires'!$D$2:$D$41941)))=0,"..",IF($B$3="Total dwelling fires",SUMPRODUCT(('Data - dwelling fires'!$A$2:$A$41941=C$4)*('Data - dwelling fires'!$B$2:$B$41941=$A19)*('Data - dwelling fires'!$D$2:$D$41941)),SUMPRODUCT(('Data - dwelling fires'!$A$2:$A$41941=C$4)*('Data - dwelling fires'!$B$2:$B$41941=$A19)*('Data - dwelling fires'!$C$2:$C$41941=$B$3)*('Data - dwelling fires'!$D$2:$D$41941))))</f>
        <v>..</v>
      </c>
      <c r="D19" s="18" t="str" cm="1">
        <f t="array" ref="D19">IF(IF($B$3="Total dwelling fires",SUMPRODUCT(('Data - dwelling fires'!$A$2:$A$41941=D$4)*('Data - dwelling fires'!$B$2:$B$41941=$A19)*('Data - dwelling fires'!$D$2:$D$41941)),SUMPRODUCT(('Data - dwelling fires'!$A$2:$A$41941=D$4)*('Data - dwelling fires'!$B$2:$B$41941=$A19)*('Data - dwelling fires'!$C$2:$C$41941=$B$3)*('Data - dwelling fires'!$D$2:$D$41941)))=0,"..",IF($B$3="Total dwelling fires",SUMPRODUCT(('Data - dwelling fires'!$A$2:$A$41941=D$4)*('Data - dwelling fires'!$B$2:$B$41941=$A19)*('Data - dwelling fires'!$D$2:$D$41941)),SUMPRODUCT(('Data - dwelling fires'!$A$2:$A$41941=D$4)*('Data - dwelling fires'!$B$2:$B$41941=$A19)*('Data - dwelling fires'!$C$2:$C$41941=$B$3)*('Data - dwelling fires'!$D$2:$D$41941))))</f>
        <v>..</v>
      </c>
      <c r="E19" s="18" t="str" cm="1">
        <f t="array" ref="E19">IF(OR(B19="..",C19="..",D19=".."),IF(SUMPRODUCT(('Data - dwelling fires'!$A$2:$A$41938=E$4)*('Data - dwelling fires'!$B$2:$B$41938=$A19)*('Data - dwelling fires'!$C$2:$C$41938=$B$3)*('Data - dwelling fires'!$D$2:$D$41938))=0,"..",SUMPRODUCT(('Data - dwelling fires'!$A$2:$A$41938=E$4)*('Data - dwelling fires'!$B$2:$B$41938=$A19)*('Data - dwelling fires'!$C$2:$C$41938=$B$3)*('Data - dwelling fires'!$D$2:$D$41938))),B19+C19+D19)</f>
        <v>..</v>
      </c>
      <c r="F19" s="23">
        <f t="shared" si="1"/>
        <v>877</v>
      </c>
      <c r="G19" s="23" t="str">
        <f t="shared" si="0"/>
        <v>..</v>
      </c>
      <c r="H19" s="23" t="str">
        <f t="shared" si="0"/>
        <v>..</v>
      </c>
      <c r="I19" s="23" t="str">
        <f t="shared" si="0"/>
        <v>..</v>
      </c>
      <c r="K19" s="24" cm="1">
        <f t="array" ref="K19">IF(SUMPRODUCT(('Data - population'!$B$2:$B$2996=$A19)*('Data - population'!$C$2:$C$2996=K$4)*('Data - population'!$D$2:$D$2996)),SUMPRODUCT(('Data - population'!$B$2:$B$2996=$A19)*('Data - population'!$C$2:$C$2996=K$4)*('Data - population'!$D$2:$D$2996)),"..")</f>
        <v>48383500</v>
      </c>
      <c r="L19" s="24" cm="1">
        <f t="array" ref="L19">IF(SUMPRODUCT(('Data - population'!$B$2:$B$2996=$A19)*('Data - population'!$C$2:$C$2996=L$4)*('Data - population'!$D$2:$D$2996)),SUMPRODUCT(('Data - population'!$B$2:$B$2996=$A19)*('Data - population'!$C$2:$C$2996=L$4)*('Data - population'!$D$2:$D$2996)),"..")</f>
        <v>5103700</v>
      </c>
      <c r="M19" s="24" cm="1">
        <f t="array" ref="M19">IF(SUMPRODUCT(('Data - population'!$B$2:$B$2996=$A19)*('Data - population'!$C$2:$C$2996=M$4)*('Data - population'!$D$2:$D$2996)),SUMPRODUCT(('Data - population'!$B$2:$B$2996=$A19)*('Data - population'!$C$2:$C$2996=M$4)*('Data - population'!$D$2:$D$2996)),"..")</f>
        <v>2888517</v>
      </c>
      <c r="N19" s="24" cm="1">
        <f t="array" ref="N19">IF(SUMPRODUCT(('Data - population'!$B$2:$B$2996=$A19)*('Data - population'!$C$2:$C$2996=N$4)*('Data - population'!$D$2:$D$2996)),SUMPRODUCT(('Data - population'!$B$2:$B$2996=$A19)*('Data - population'!$C$2:$C$2996=N$4)*('Data - population'!$D$2:$D$2996)),"..")</f>
        <v>56375717</v>
      </c>
    </row>
    <row r="20" spans="1:14" x14ac:dyDescent="0.35">
      <c r="A20" t="s">
        <v>15</v>
      </c>
      <c r="B20" s="18" cm="1">
        <f t="array" ref="B20">IF(IF($B$3="Total dwelling fires",SUMPRODUCT(('Data - dwelling fires'!$A$2:$A$41941=B$4)*('Data - dwelling fires'!$B$2:$B$41941=$A20)*('Data - dwelling fires'!$D$2:$D$41941)),SUMPRODUCT(('Data - dwelling fires'!$A$2:$A$41941=B$4)*('Data - dwelling fires'!$B$2:$B$41941=$A20)*('Data - dwelling fires'!$C$2:$C$41941=$B$3)*('Data - dwelling fires'!$D$2:$D$41941)))=0,"..",IF($B$3="Total dwelling fires",SUMPRODUCT(('Data - dwelling fires'!$A$2:$A$41941=B$4)*('Data - dwelling fires'!$B$2:$B$41941=$A20)*('Data - dwelling fires'!$D$2:$D$41941)),SUMPRODUCT(('Data - dwelling fires'!$A$2:$A$41941=B$4)*('Data - dwelling fires'!$B$2:$B$41941=$A20)*('Data - dwelling fires'!$C$2:$C$41941=$B$3)*('Data - dwelling fires'!$D$2:$D$41941))))</f>
        <v>45448</v>
      </c>
      <c r="C20" s="18" t="str" cm="1">
        <f t="array" ref="C20">IF(IF($B$3="Total dwelling fires",SUMPRODUCT(('Data - dwelling fires'!$A$2:$A$41941=C$4)*('Data - dwelling fires'!$B$2:$B$41941=$A20)*('Data - dwelling fires'!$D$2:$D$41941)),SUMPRODUCT(('Data - dwelling fires'!$A$2:$A$41941=C$4)*('Data - dwelling fires'!$B$2:$B$41941=$A20)*('Data - dwelling fires'!$C$2:$C$41941=$B$3)*('Data - dwelling fires'!$D$2:$D$41941)))=0,"..",IF($B$3="Total dwelling fires",SUMPRODUCT(('Data - dwelling fires'!$A$2:$A$41941=C$4)*('Data - dwelling fires'!$B$2:$B$41941=$A20)*('Data - dwelling fires'!$D$2:$D$41941)),SUMPRODUCT(('Data - dwelling fires'!$A$2:$A$41941=C$4)*('Data - dwelling fires'!$B$2:$B$41941=$A20)*('Data - dwelling fires'!$C$2:$C$41941=$B$3)*('Data - dwelling fires'!$D$2:$D$41941))))</f>
        <v>..</v>
      </c>
      <c r="D20" s="18" t="str" cm="1">
        <f t="array" ref="D20">IF(IF($B$3="Total dwelling fires",SUMPRODUCT(('Data - dwelling fires'!$A$2:$A$41941=D$4)*('Data - dwelling fires'!$B$2:$B$41941=$A20)*('Data - dwelling fires'!$D$2:$D$41941)),SUMPRODUCT(('Data - dwelling fires'!$A$2:$A$41941=D$4)*('Data - dwelling fires'!$B$2:$B$41941=$A20)*('Data - dwelling fires'!$C$2:$C$41941=$B$3)*('Data - dwelling fires'!$D$2:$D$41941)))=0,"..",IF($B$3="Total dwelling fires",SUMPRODUCT(('Data - dwelling fires'!$A$2:$A$41941=D$4)*('Data - dwelling fires'!$B$2:$B$41941=$A20)*('Data - dwelling fires'!$D$2:$D$41941)),SUMPRODUCT(('Data - dwelling fires'!$A$2:$A$41941=D$4)*('Data - dwelling fires'!$B$2:$B$41941=$A20)*('Data - dwelling fires'!$C$2:$C$41941=$B$3)*('Data - dwelling fires'!$D$2:$D$41941))))</f>
        <v>..</v>
      </c>
      <c r="E20" s="18" t="str" cm="1">
        <f t="array" ref="E20">IF(OR(B20="..",C20="..",D20=".."),IF(SUMPRODUCT(('Data - dwelling fires'!$A$2:$A$41938=E$4)*('Data - dwelling fires'!$B$2:$B$41938=$A20)*('Data - dwelling fires'!$C$2:$C$41938=$B$3)*('Data - dwelling fires'!$D$2:$D$41938))=0,"..",SUMPRODUCT(('Data - dwelling fires'!$A$2:$A$41938=E$4)*('Data - dwelling fires'!$B$2:$B$41938=$A20)*('Data - dwelling fires'!$C$2:$C$41938=$B$3)*('Data - dwelling fires'!$D$2:$D$41938))),B20+C20+D20)</f>
        <v>..</v>
      </c>
      <c r="F20" s="23">
        <f t="shared" si="1"/>
        <v>937</v>
      </c>
      <c r="G20" s="23" t="str">
        <f t="shared" si="0"/>
        <v>..</v>
      </c>
      <c r="H20" s="23" t="str">
        <f t="shared" si="0"/>
        <v>..</v>
      </c>
      <c r="I20" s="23" t="str">
        <f t="shared" si="0"/>
        <v>..</v>
      </c>
      <c r="K20" s="24" cm="1">
        <f t="array" ref="K20">IF(SUMPRODUCT(('Data - population'!$B$2:$B$2996=$A20)*('Data - population'!$C$2:$C$2996=K$4)*('Data - population'!$D$2:$D$2996)),SUMPRODUCT(('Data - population'!$B$2:$B$2996=$A20)*('Data - population'!$C$2:$C$2996=K$4)*('Data - population'!$D$2:$D$2996)),"..")</f>
        <v>48519100</v>
      </c>
      <c r="L20" s="24" cm="1">
        <f t="array" ref="L20">IF(SUMPRODUCT(('Data - population'!$B$2:$B$2996=$A20)*('Data - population'!$C$2:$C$2996=L$4)*('Data - population'!$D$2:$D$2996)),SUMPRODUCT(('Data - population'!$B$2:$B$2996=$A20)*('Data - population'!$C$2:$C$2996=L$4)*('Data - population'!$D$2:$D$2996)),"..")</f>
        <v>5092200</v>
      </c>
      <c r="M20" s="24" cm="1">
        <f t="array" ref="M20">IF(SUMPRODUCT(('Data - population'!$B$2:$B$2996=$A20)*('Data - population'!$C$2:$C$2996=M$4)*('Data - population'!$D$2:$D$2996)),SUMPRODUCT(('Data - population'!$B$2:$B$2996=$A20)*('Data - population'!$C$2:$C$2996=M$4)*('Data - population'!$D$2:$D$2996)),"..")</f>
        <v>2891304</v>
      </c>
      <c r="N20" s="24" cm="1">
        <f t="array" ref="N20">IF(SUMPRODUCT(('Data - population'!$B$2:$B$2996=$A20)*('Data - population'!$C$2:$C$2996=N$4)*('Data - population'!$D$2:$D$2996)),SUMPRODUCT(('Data - population'!$B$2:$B$2996=$A20)*('Data - population'!$C$2:$C$2996=N$4)*('Data - population'!$D$2:$D$2996)),"..")</f>
        <v>56502604</v>
      </c>
    </row>
    <row r="21" spans="1:14" x14ac:dyDescent="0.35">
      <c r="A21" t="s">
        <v>16</v>
      </c>
      <c r="B21" s="18" cm="1">
        <f t="array" ref="B21">IF(IF($B$3="Total dwelling fires",SUMPRODUCT(('Data - dwelling fires'!$A$2:$A$41941=B$4)*('Data - dwelling fires'!$B$2:$B$41941=$A21)*('Data - dwelling fires'!$D$2:$D$41941)),SUMPRODUCT(('Data - dwelling fires'!$A$2:$A$41941=B$4)*('Data - dwelling fires'!$B$2:$B$41941=$A21)*('Data - dwelling fires'!$C$2:$C$41941=$B$3)*('Data - dwelling fires'!$D$2:$D$41941)))=0,"..",IF($B$3="Total dwelling fires",SUMPRODUCT(('Data - dwelling fires'!$A$2:$A$41941=B$4)*('Data - dwelling fires'!$B$2:$B$41941=$A21)*('Data - dwelling fires'!$D$2:$D$41941)),SUMPRODUCT(('Data - dwelling fires'!$A$2:$A$41941=B$4)*('Data - dwelling fires'!$B$2:$B$41941=$A21)*('Data - dwelling fires'!$C$2:$C$41941=$B$3)*('Data - dwelling fires'!$D$2:$D$41941))))</f>
        <v>46717</v>
      </c>
      <c r="C21" s="18" t="str" cm="1">
        <f t="array" ref="C21">IF(IF($B$3="Total dwelling fires",SUMPRODUCT(('Data - dwelling fires'!$A$2:$A$41941=C$4)*('Data - dwelling fires'!$B$2:$B$41941=$A21)*('Data - dwelling fires'!$D$2:$D$41941)),SUMPRODUCT(('Data - dwelling fires'!$A$2:$A$41941=C$4)*('Data - dwelling fires'!$B$2:$B$41941=$A21)*('Data - dwelling fires'!$C$2:$C$41941=$B$3)*('Data - dwelling fires'!$D$2:$D$41941)))=0,"..",IF($B$3="Total dwelling fires",SUMPRODUCT(('Data - dwelling fires'!$A$2:$A$41941=C$4)*('Data - dwelling fires'!$B$2:$B$41941=$A21)*('Data - dwelling fires'!$D$2:$D$41941)),SUMPRODUCT(('Data - dwelling fires'!$A$2:$A$41941=C$4)*('Data - dwelling fires'!$B$2:$B$41941=$A21)*('Data - dwelling fires'!$C$2:$C$41941=$B$3)*('Data - dwelling fires'!$D$2:$D$41941))))</f>
        <v>..</v>
      </c>
      <c r="D21" s="18" t="str" cm="1">
        <f t="array" ref="D21">IF(IF($B$3="Total dwelling fires",SUMPRODUCT(('Data - dwelling fires'!$A$2:$A$41941=D$4)*('Data - dwelling fires'!$B$2:$B$41941=$A21)*('Data - dwelling fires'!$D$2:$D$41941)),SUMPRODUCT(('Data - dwelling fires'!$A$2:$A$41941=D$4)*('Data - dwelling fires'!$B$2:$B$41941=$A21)*('Data - dwelling fires'!$C$2:$C$41941=$B$3)*('Data - dwelling fires'!$D$2:$D$41941)))=0,"..",IF($B$3="Total dwelling fires",SUMPRODUCT(('Data - dwelling fires'!$A$2:$A$41941=D$4)*('Data - dwelling fires'!$B$2:$B$41941=$A21)*('Data - dwelling fires'!$D$2:$D$41941)),SUMPRODUCT(('Data - dwelling fires'!$A$2:$A$41941=D$4)*('Data - dwelling fires'!$B$2:$B$41941=$A21)*('Data - dwelling fires'!$C$2:$C$41941=$B$3)*('Data - dwelling fires'!$D$2:$D$41941))))</f>
        <v>..</v>
      </c>
      <c r="E21" s="18" t="str" cm="1">
        <f t="array" ref="E21">IF(OR(B21="..",C21="..",D21=".."),IF(SUMPRODUCT(('Data - dwelling fires'!$A$2:$A$41938=E$4)*('Data - dwelling fires'!$B$2:$B$41938=$A21)*('Data - dwelling fires'!$C$2:$C$41938=$B$3)*('Data - dwelling fires'!$D$2:$D$41938))=0,"..",SUMPRODUCT(('Data - dwelling fires'!$A$2:$A$41938=E$4)*('Data - dwelling fires'!$B$2:$B$41938=$A21)*('Data - dwelling fires'!$C$2:$C$41938=$B$3)*('Data - dwelling fires'!$D$2:$D$41938))),B21+C21+D21)</f>
        <v>..</v>
      </c>
      <c r="F21" s="23">
        <f t="shared" si="1"/>
        <v>960</v>
      </c>
      <c r="G21" s="23" t="str">
        <f t="shared" si="1"/>
        <v>..</v>
      </c>
      <c r="H21" s="23" t="str">
        <f t="shared" si="1"/>
        <v>..</v>
      </c>
      <c r="I21" s="23" t="str">
        <f t="shared" si="1"/>
        <v>..</v>
      </c>
      <c r="K21" s="24" cm="1">
        <f t="array" ref="K21">IF(SUMPRODUCT(('Data - population'!$B$2:$B$2996=$A21)*('Data - population'!$C$2:$C$2996=K$4)*('Data - population'!$D$2:$D$2996)),SUMPRODUCT(('Data - population'!$B$2:$B$2996=$A21)*('Data - population'!$C$2:$C$2996=K$4)*('Data - population'!$D$2:$D$2996)),"..")</f>
        <v>48664800</v>
      </c>
      <c r="L21" s="24" cm="1">
        <f t="array" ref="L21">IF(SUMPRODUCT(('Data - population'!$B$2:$B$2996=$A21)*('Data - population'!$C$2:$C$2996=L$4)*('Data - population'!$D$2:$D$2996)),SUMPRODUCT(('Data - population'!$B$2:$B$2996=$A21)*('Data - population'!$C$2:$C$2996=L$4)*('Data - population'!$D$2:$D$2996)),"..")</f>
        <v>5083300</v>
      </c>
      <c r="M21" s="24" cm="1">
        <f t="array" ref="M21">IF(SUMPRODUCT(('Data - population'!$B$2:$B$2996=$A21)*('Data - population'!$C$2:$C$2996=M$4)*('Data - population'!$D$2:$D$2996)),SUMPRODUCT(('Data - population'!$B$2:$B$2996=$A21)*('Data - population'!$C$2:$C$2996=M$4)*('Data - population'!$D$2:$D$2996)),"..")</f>
        <v>2894871</v>
      </c>
      <c r="N21" s="24" cm="1">
        <f t="array" ref="N21">IF(SUMPRODUCT(('Data - population'!$B$2:$B$2996=$A21)*('Data - population'!$C$2:$C$2996=N$4)*('Data - population'!$D$2:$D$2996)),SUMPRODUCT(('Data - population'!$B$2:$B$2996=$A21)*('Data - population'!$C$2:$C$2996=N$4)*('Data - population'!$D$2:$D$2996)),"..")</f>
        <v>56642971</v>
      </c>
    </row>
    <row r="22" spans="1:14" x14ac:dyDescent="0.35">
      <c r="A22" t="s">
        <v>17</v>
      </c>
      <c r="B22" s="18" cm="1">
        <f t="array" ref="B22">IF(IF($B$3="Total dwelling fires",SUMPRODUCT(('Data - dwelling fires'!$A$2:$A$41941=B$4)*('Data - dwelling fires'!$B$2:$B$41941=$A22)*('Data - dwelling fires'!$D$2:$D$41941)),SUMPRODUCT(('Data - dwelling fires'!$A$2:$A$41941=B$4)*('Data - dwelling fires'!$B$2:$B$41941=$A22)*('Data - dwelling fires'!$C$2:$C$41941=$B$3)*('Data - dwelling fires'!$D$2:$D$41941)))=0,"..",IF($B$3="Total dwelling fires",SUMPRODUCT(('Data - dwelling fires'!$A$2:$A$41941=B$4)*('Data - dwelling fires'!$B$2:$B$41941=$A22)*('Data - dwelling fires'!$D$2:$D$41941)),SUMPRODUCT(('Data - dwelling fires'!$A$2:$A$41941=B$4)*('Data - dwelling fires'!$B$2:$B$41941=$A22)*('Data - dwelling fires'!$C$2:$C$41941=$B$3)*('Data - dwelling fires'!$D$2:$D$41941))))</f>
        <v>45698</v>
      </c>
      <c r="C22" s="18" t="str" cm="1">
        <f t="array" ref="C22">IF(IF($B$3="Total dwelling fires",SUMPRODUCT(('Data - dwelling fires'!$A$2:$A$41941=C$4)*('Data - dwelling fires'!$B$2:$B$41941=$A22)*('Data - dwelling fires'!$D$2:$D$41941)),SUMPRODUCT(('Data - dwelling fires'!$A$2:$A$41941=C$4)*('Data - dwelling fires'!$B$2:$B$41941=$A22)*('Data - dwelling fires'!$C$2:$C$41941=$B$3)*('Data - dwelling fires'!$D$2:$D$41941)))=0,"..",IF($B$3="Total dwelling fires",SUMPRODUCT(('Data - dwelling fires'!$A$2:$A$41941=C$4)*('Data - dwelling fires'!$B$2:$B$41941=$A22)*('Data - dwelling fires'!$D$2:$D$41941)),SUMPRODUCT(('Data - dwelling fires'!$A$2:$A$41941=C$4)*('Data - dwelling fires'!$B$2:$B$41941=$A22)*('Data - dwelling fires'!$C$2:$C$41941=$B$3)*('Data - dwelling fires'!$D$2:$D$41941))))</f>
        <v>..</v>
      </c>
      <c r="D22" s="18" t="str" cm="1">
        <f t="array" ref="D22">IF(IF($B$3="Total dwelling fires",SUMPRODUCT(('Data - dwelling fires'!$A$2:$A$41941=D$4)*('Data - dwelling fires'!$B$2:$B$41941=$A22)*('Data - dwelling fires'!$D$2:$D$41941)),SUMPRODUCT(('Data - dwelling fires'!$A$2:$A$41941=D$4)*('Data - dwelling fires'!$B$2:$B$41941=$A22)*('Data - dwelling fires'!$C$2:$C$41941=$B$3)*('Data - dwelling fires'!$D$2:$D$41941)))=0,"..",IF($B$3="Total dwelling fires",SUMPRODUCT(('Data - dwelling fires'!$A$2:$A$41941=D$4)*('Data - dwelling fires'!$B$2:$B$41941=$A22)*('Data - dwelling fires'!$D$2:$D$41941)),SUMPRODUCT(('Data - dwelling fires'!$A$2:$A$41941=D$4)*('Data - dwelling fires'!$B$2:$B$41941=$A22)*('Data - dwelling fires'!$C$2:$C$41941=$B$3)*('Data - dwelling fires'!$D$2:$D$41941))))</f>
        <v>..</v>
      </c>
      <c r="E22" s="18" t="str" cm="1">
        <f t="array" ref="E22">IF(OR(B22="..",C22="..",D22=".."),IF(SUMPRODUCT(('Data - dwelling fires'!$A$2:$A$41938=E$4)*('Data - dwelling fires'!$B$2:$B$41938=$A22)*('Data - dwelling fires'!$C$2:$C$41938=$B$3)*('Data - dwelling fires'!$D$2:$D$41938))=0,"..",SUMPRODUCT(('Data - dwelling fires'!$A$2:$A$41938=E$4)*('Data - dwelling fires'!$B$2:$B$41938=$A22)*('Data - dwelling fires'!$C$2:$C$41938=$B$3)*('Data - dwelling fires'!$D$2:$D$41938))),B22+C22+D22)</f>
        <v>..</v>
      </c>
      <c r="F22" s="23">
        <f t="shared" si="1"/>
        <v>936</v>
      </c>
      <c r="G22" s="23" t="str">
        <f t="shared" si="1"/>
        <v>..</v>
      </c>
      <c r="H22" s="23" t="str">
        <f t="shared" si="1"/>
        <v>..</v>
      </c>
      <c r="I22" s="23" t="str">
        <f t="shared" si="1"/>
        <v>..</v>
      </c>
      <c r="K22" s="24" cm="1">
        <f t="array" ref="K22">IF(SUMPRODUCT(('Data - population'!$B$2:$B$2996=$A22)*('Data - population'!$C$2:$C$2996=K$4)*('Data - population'!$D$2:$D$2996)),SUMPRODUCT(('Data - population'!$B$2:$B$2996=$A22)*('Data - population'!$C$2:$C$2996=K$4)*('Data - population'!$D$2:$D$2996)),"..")</f>
        <v>48820600</v>
      </c>
      <c r="L22" s="24" cm="1">
        <f t="array" ref="L22">IF(SUMPRODUCT(('Data - population'!$B$2:$B$2996=$A22)*('Data - population'!$C$2:$C$2996=L$4)*('Data - population'!$D$2:$D$2996)),SUMPRODUCT(('Data - population'!$B$2:$B$2996=$A22)*('Data - population'!$C$2:$C$2996=L$4)*('Data - population'!$D$2:$D$2996)),"..")</f>
        <v>5077100</v>
      </c>
      <c r="M22" s="24" cm="1">
        <f t="array" ref="M22">IF(SUMPRODUCT(('Data - population'!$B$2:$B$2996=$A22)*('Data - population'!$C$2:$C$2996=M$4)*('Data - population'!$D$2:$D$2996)),SUMPRODUCT(('Data - population'!$B$2:$B$2996=$A22)*('Data - population'!$C$2:$C$2996=M$4)*('Data - population'!$D$2:$D$2996)),"..")</f>
        <v>2899521</v>
      </c>
      <c r="N22" s="24" cm="1">
        <f t="array" ref="N22">IF(SUMPRODUCT(('Data - population'!$B$2:$B$2996=$A22)*('Data - population'!$C$2:$C$2996=N$4)*('Data - population'!$D$2:$D$2996)),SUMPRODUCT(('Data - population'!$B$2:$B$2996=$A22)*('Data - population'!$C$2:$C$2996=N$4)*('Data - population'!$D$2:$D$2996)),"..")</f>
        <v>56797221</v>
      </c>
    </row>
    <row r="23" spans="1:14" x14ac:dyDescent="0.35">
      <c r="A23" t="s">
        <v>18</v>
      </c>
      <c r="B23" s="18" cm="1">
        <f t="array" ref="B23">IF(IF($B$3="Total dwelling fires",SUMPRODUCT(('Data - dwelling fires'!$A$2:$A$41941=B$4)*('Data - dwelling fires'!$B$2:$B$41941=$A23)*('Data - dwelling fires'!$D$2:$D$41941)),SUMPRODUCT(('Data - dwelling fires'!$A$2:$A$41941=B$4)*('Data - dwelling fires'!$B$2:$B$41941=$A23)*('Data - dwelling fires'!$C$2:$C$41941=$B$3)*('Data - dwelling fires'!$D$2:$D$41941)))=0,"..",IF($B$3="Total dwelling fires",SUMPRODUCT(('Data - dwelling fires'!$A$2:$A$41941=B$4)*('Data - dwelling fires'!$B$2:$B$41941=$A23)*('Data - dwelling fires'!$D$2:$D$41941)),SUMPRODUCT(('Data - dwelling fires'!$A$2:$A$41941=B$4)*('Data - dwelling fires'!$B$2:$B$41941=$A23)*('Data - dwelling fires'!$C$2:$C$41941=$B$3)*('Data - dwelling fires'!$D$2:$D$41941))))</f>
        <v>47350</v>
      </c>
      <c r="C23" s="18" t="str" cm="1">
        <f t="array" ref="C23">IF(IF($B$3="Total dwelling fires",SUMPRODUCT(('Data - dwelling fires'!$A$2:$A$41941=C$4)*('Data - dwelling fires'!$B$2:$B$41941=$A23)*('Data - dwelling fires'!$D$2:$D$41941)),SUMPRODUCT(('Data - dwelling fires'!$A$2:$A$41941=C$4)*('Data - dwelling fires'!$B$2:$B$41941=$A23)*('Data - dwelling fires'!$C$2:$C$41941=$B$3)*('Data - dwelling fires'!$D$2:$D$41941)))=0,"..",IF($B$3="Total dwelling fires",SUMPRODUCT(('Data - dwelling fires'!$A$2:$A$41941=C$4)*('Data - dwelling fires'!$B$2:$B$41941=$A23)*('Data - dwelling fires'!$D$2:$D$41941)),SUMPRODUCT(('Data - dwelling fires'!$A$2:$A$41941=C$4)*('Data - dwelling fires'!$B$2:$B$41941=$A23)*('Data - dwelling fires'!$C$2:$C$41941=$B$3)*('Data - dwelling fires'!$D$2:$D$41941))))</f>
        <v>..</v>
      </c>
      <c r="D23" s="18" t="str" cm="1">
        <f t="array" ref="D23">IF(IF($B$3="Total dwelling fires",SUMPRODUCT(('Data - dwelling fires'!$A$2:$A$41941=D$4)*('Data - dwelling fires'!$B$2:$B$41941=$A23)*('Data - dwelling fires'!$D$2:$D$41941)),SUMPRODUCT(('Data - dwelling fires'!$A$2:$A$41941=D$4)*('Data - dwelling fires'!$B$2:$B$41941=$A23)*('Data - dwelling fires'!$C$2:$C$41941=$B$3)*('Data - dwelling fires'!$D$2:$D$41941)))=0,"..",IF($B$3="Total dwelling fires",SUMPRODUCT(('Data - dwelling fires'!$A$2:$A$41941=D$4)*('Data - dwelling fires'!$B$2:$B$41941=$A23)*('Data - dwelling fires'!$D$2:$D$41941)),SUMPRODUCT(('Data - dwelling fires'!$A$2:$A$41941=D$4)*('Data - dwelling fires'!$B$2:$B$41941=$A23)*('Data - dwelling fires'!$C$2:$C$41941=$B$3)*('Data - dwelling fires'!$D$2:$D$41941))))</f>
        <v>..</v>
      </c>
      <c r="E23" s="18" t="str" cm="1">
        <f t="array" ref="E23">IF(OR(B23="..",C23="..",D23=".."),IF(SUMPRODUCT(('Data - dwelling fires'!$A$2:$A$41938=E$4)*('Data - dwelling fires'!$B$2:$B$41938=$A23)*('Data - dwelling fires'!$C$2:$C$41938=$B$3)*('Data - dwelling fires'!$D$2:$D$41938))=0,"..",SUMPRODUCT(('Data - dwelling fires'!$A$2:$A$41938=E$4)*('Data - dwelling fires'!$B$2:$B$41938=$A23)*('Data - dwelling fires'!$C$2:$C$41938=$B$3)*('Data - dwelling fires'!$D$2:$D$41938))),B23+C23+D23)</f>
        <v>..</v>
      </c>
      <c r="F23" s="23">
        <f t="shared" si="1"/>
        <v>966</v>
      </c>
      <c r="G23" s="23" t="str">
        <f t="shared" si="1"/>
        <v>..</v>
      </c>
      <c r="H23" s="23" t="str">
        <f t="shared" si="1"/>
        <v>..</v>
      </c>
      <c r="I23" s="23" t="str">
        <f t="shared" si="1"/>
        <v>..</v>
      </c>
      <c r="K23" s="24" cm="1">
        <f t="array" ref="K23">IF(SUMPRODUCT(('Data - population'!$B$2:$B$2996=$A23)*('Data - population'!$C$2:$C$2996=K$4)*('Data - population'!$D$2:$D$2996)),SUMPRODUCT(('Data - population'!$B$2:$B$2996=$A23)*('Data - population'!$C$2:$C$2996=K$4)*('Data - population'!$D$2:$D$2996)),"..")</f>
        <v>49032900</v>
      </c>
      <c r="L23" s="24" cm="1">
        <f t="array" ref="L23">IF(SUMPRODUCT(('Data - population'!$B$2:$B$2996=$A23)*('Data - population'!$C$2:$C$2996=L$4)*('Data - population'!$D$2:$D$2996)),SUMPRODUCT(('Data - population'!$B$2:$B$2996=$A23)*('Data - population'!$C$2:$C$2996=L$4)*('Data - population'!$D$2:$D$2996)),"..")</f>
        <v>5072000</v>
      </c>
      <c r="M23" s="24" cm="1">
        <f t="array" ref="M23">IF(SUMPRODUCT(('Data - population'!$B$2:$B$2996=$A23)*('Data - population'!$C$2:$C$2996=M$4)*('Data - population'!$D$2:$D$2996)),SUMPRODUCT(('Data - population'!$B$2:$B$2996=$A23)*('Data - population'!$C$2:$C$2996=M$4)*('Data - population'!$D$2:$D$2996)),"..")</f>
        <v>2900599</v>
      </c>
      <c r="N23" s="24" cm="1">
        <f t="array" ref="N23">IF(SUMPRODUCT(('Data - population'!$B$2:$B$2996=$A23)*('Data - population'!$C$2:$C$2996=N$4)*('Data - population'!$D$2:$D$2996)),SUMPRODUCT(('Data - population'!$B$2:$B$2996=$A23)*('Data - population'!$C$2:$C$2996=N$4)*('Data - population'!$D$2:$D$2996)),"..")</f>
        <v>57005499</v>
      </c>
    </row>
    <row r="24" spans="1:14" x14ac:dyDescent="0.35">
      <c r="A24" t="s">
        <v>19</v>
      </c>
      <c r="B24" s="18" cm="1">
        <f t="array" ref="B24">IF(IF($B$3="Total dwelling fires",SUMPRODUCT(('Data - dwelling fires'!$A$2:$A$41941=B$4)*('Data - dwelling fires'!$B$2:$B$41941=$A24)*('Data - dwelling fires'!$D$2:$D$41941)),SUMPRODUCT(('Data - dwelling fires'!$A$2:$A$41941=B$4)*('Data - dwelling fires'!$B$2:$B$41941=$A24)*('Data - dwelling fires'!$C$2:$C$41941=$B$3)*('Data - dwelling fires'!$D$2:$D$41941)))=0,"..",IF($B$3="Total dwelling fires",SUMPRODUCT(('Data - dwelling fires'!$A$2:$A$41941=B$4)*('Data - dwelling fires'!$B$2:$B$41941=$A24)*('Data - dwelling fires'!$D$2:$D$41941)),SUMPRODUCT(('Data - dwelling fires'!$A$2:$A$41941=B$4)*('Data - dwelling fires'!$B$2:$B$41941=$A24)*('Data - dwelling fires'!$C$2:$C$41941=$B$3)*('Data - dwelling fires'!$D$2:$D$41941))))</f>
        <v>44287</v>
      </c>
      <c r="C24" s="18" t="str" cm="1">
        <f t="array" ref="C24">IF(IF($B$3="Total dwelling fires",SUMPRODUCT(('Data - dwelling fires'!$A$2:$A$41941=C$4)*('Data - dwelling fires'!$B$2:$B$41941=$A24)*('Data - dwelling fires'!$D$2:$D$41941)),SUMPRODUCT(('Data - dwelling fires'!$A$2:$A$41941=C$4)*('Data - dwelling fires'!$B$2:$B$41941=$A24)*('Data - dwelling fires'!$C$2:$C$41941=$B$3)*('Data - dwelling fires'!$D$2:$D$41941)))=0,"..",IF($B$3="Total dwelling fires",SUMPRODUCT(('Data - dwelling fires'!$A$2:$A$41941=C$4)*('Data - dwelling fires'!$B$2:$B$41941=$A24)*('Data - dwelling fires'!$D$2:$D$41941)),SUMPRODUCT(('Data - dwelling fires'!$A$2:$A$41941=C$4)*('Data - dwelling fires'!$B$2:$B$41941=$A24)*('Data - dwelling fires'!$C$2:$C$41941=$B$3)*('Data - dwelling fires'!$D$2:$D$41941))))</f>
        <v>..</v>
      </c>
      <c r="D24" s="18" t="str" cm="1">
        <f t="array" ref="D24">IF(IF($B$3="Total dwelling fires",SUMPRODUCT(('Data - dwelling fires'!$A$2:$A$41941=D$4)*('Data - dwelling fires'!$B$2:$B$41941=$A24)*('Data - dwelling fires'!$D$2:$D$41941)),SUMPRODUCT(('Data - dwelling fires'!$A$2:$A$41941=D$4)*('Data - dwelling fires'!$B$2:$B$41941=$A24)*('Data - dwelling fires'!$C$2:$C$41941=$B$3)*('Data - dwelling fires'!$D$2:$D$41941)))=0,"..",IF($B$3="Total dwelling fires",SUMPRODUCT(('Data - dwelling fires'!$A$2:$A$41941=D$4)*('Data - dwelling fires'!$B$2:$B$41941=$A24)*('Data - dwelling fires'!$D$2:$D$41941)),SUMPRODUCT(('Data - dwelling fires'!$A$2:$A$41941=D$4)*('Data - dwelling fires'!$B$2:$B$41941=$A24)*('Data - dwelling fires'!$C$2:$C$41941=$B$3)*('Data - dwelling fires'!$D$2:$D$41941))))</f>
        <v>..</v>
      </c>
      <c r="E24" s="18" t="str" cm="1">
        <f t="array" ref="E24">IF(OR(B24="..",C24="..",D24=".."),IF(SUMPRODUCT(('Data - dwelling fires'!$A$2:$A$41938=E$4)*('Data - dwelling fires'!$B$2:$B$41938=$A24)*('Data - dwelling fires'!$C$2:$C$41938=$B$3)*('Data - dwelling fires'!$D$2:$D$41938))=0,"..",SUMPRODUCT(('Data - dwelling fires'!$A$2:$A$41938=E$4)*('Data - dwelling fires'!$B$2:$B$41938=$A24)*('Data - dwelling fires'!$C$2:$C$41938=$B$3)*('Data - dwelling fires'!$D$2:$D$41938))),B24+C24+D24)</f>
        <v>..</v>
      </c>
      <c r="F24" s="23">
        <f t="shared" si="1"/>
        <v>900</v>
      </c>
      <c r="G24" s="23" t="str">
        <f t="shared" si="1"/>
        <v>..</v>
      </c>
      <c r="H24" s="23" t="str">
        <f t="shared" si="1"/>
        <v>..</v>
      </c>
      <c r="I24" s="23" t="str">
        <f t="shared" si="1"/>
        <v>..</v>
      </c>
      <c r="K24" s="24" cm="1">
        <f t="array" ref="K24">IF(SUMPRODUCT(('Data - population'!$B$2:$B$2996=$A24)*('Data - population'!$C$2:$C$2996=K$4)*('Data - population'!$D$2:$D$2996)),SUMPRODUCT(('Data - population'!$B$2:$B$2996=$A24)*('Data - population'!$C$2:$C$2996=K$4)*('Data - population'!$D$2:$D$2996)),"..")</f>
        <v>49233300</v>
      </c>
      <c r="L24" s="24" cm="1">
        <f t="array" ref="L24">IF(SUMPRODUCT(('Data - population'!$B$2:$B$2996=$A24)*('Data - population'!$C$2:$C$2996=L$4)*('Data - population'!$D$2:$D$2996)),SUMPRODUCT(('Data - population'!$B$2:$B$2996=$A24)*('Data - population'!$C$2:$C$2996=L$4)*('Data - population'!$D$2:$D$2996)),"..")</f>
        <v>5062900</v>
      </c>
      <c r="M24" s="24" cm="1">
        <f t="array" ref="M24">IF(SUMPRODUCT(('Data - population'!$B$2:$B$2996=$A24)*('Data - population'!$C$2:$C$2996=M$4)*('Data - population'!$D$2:$D$2996)),SUMPRODUCT(('Data - population'!$B$2:$B$2996=$A24)*('Data - population'!$C$2:$C$2996=M$4)*('Data - population'!$D$2:$D$2996)),"..")</f>
        <v>2906870</v>
      </c>
      <c r="N24" s="24" cm="1">
        <f t="array" ref="N24">IF(SUMPRODUCT(('Data - population'!$B$2:$B$2996=$A24)*('Data - population'!$C$2:$C$2996=N$4)*('Data - population'!$D$2:$D$2996)),SUMPRODUCT(('Data - population'!$B$2:$B$2996=$A24)*('Data - population'!$C$2:$C$2996=N$4)*('Data - population'!$D$2:$D$2996)),"..")</f>
        <v>57203070</v>
      </c>
    </row>
    <row r="25" spans="1:14" x14ac:dyDescent="0.35">
      <c r="A25" t="s">
        <v>20</v>
      </c>
      <c r="B25" s="18" cm="1">
        <f t="array" ref="B25">IF(IF($B$3="Total dwelling fires",SUMPRODUCT(('Data - dwelling fires'!$A$2:$A$41941=B$4)*('Data - dwelling fires'!$B$2:$B$41941=$A25)*('Data - dwelling fires'!$D$2:$D$41941)),SUMPRODUCT(('Data - dwelling fires'!$A$2:$A$41941=B$4)*('Data - dwelling fires'!$B$2:$B$41941=$A25)*('Data - dwelling fires'!$C$2:$C$41941=$B$3)*('Data - dwelling fires'!$D$2:$D$41941)))=0,"..",IF($B$3="Total dwelling fires",SUMPRODUCT(('Data - dwelling fires'!$A$2:$A$41941=B$4)*('Data - dwelling fires'!$B$2:$B$41941=$A25)*('Data - dwelling fires'!$D$2:$D$41941)),SUMPRODUCT(('Data - dwelling fires'!$A$2:$A$41941=B$4)*('Data - dwelling fires'!$B$2:$B$41941=$A25)*('Data - dwelling fires'!$C$2:$C$41941=$B$3)*('Data - dwelling fires'!$D$2:$D$41941))))</f>
        <v>42850</v>
      </c>
      <c r="C25" s="18" t="str" cm="1">
        <f t="array" ref="C25">IF(IF($B$3="Total dwelling fires",SUMPRODUCT(('Data - dwelling fires'!$A$2:$A$41941=C$4)*('Data - dwelling fires'!$B$2:$B$41941=$A25)*('Data - dwelling fires'!$D$2:$D$41941)),SUMPRODUCT(('Data - dwelling fires'!$A$2:$A$41941=C$4)*('Data - dwelling fires'!$B$2:$B$41941=$A25)*('Data - dwelling fires'!$C$2:$C$41941=$B$3)*('Data - dwelling fires'!$D$2:$D$41941)))=0,"..",IF($B$3="Total dwelling fires",SUMPRODUCT(('Data - dwelling fires'!$A$2:$A$41941=C$4)*('Data - dwelling fires'!$B$2:$B$41941=$A25)*('Data - dwelling fires'!$D$2:$D$41941)),SUMPRODUCT(('Data - dwelling fires'!$A$2:$A$41941=C$4)*('Data - dwelling fires'!$B$2:$B$41941=$A25)*('Data - dwelling fires'!$C$2:$C$41941=$B$3)*('Data - dwelling fires'!$D$2:$D$41941))))</f>
        <v>..</v>
      </c>
      <c r="D25" s="18" cm="1">
        <f t="array" ref="D25">IF(IF($B$3="Total dwelling fires",SUMPRODUCT(('Data - dwelling fires'!$A$2:$A$41941=D$4)*('Data - dwelling fires'!$B$2:$B$41941=$A25)*('Data - dwelling fires'!$D$2:$D$41941)),SUMPRODUCT(('Data - dwelling fires'!$A$2:$A$41941=D$4)*('Data - dwelling fires'!$B$2:$B$41941=$A25)*('Data - dwelling fires'!$C$2:$C$41941=$B$3)*('Data - dwelling fires'!$D$2:$D$41941)))=0,"..",IF($B$3="Total dwelling fires",SUMPRODUCT(('Data - dwelling fires'!$A$2:$A$41941=D$4)*('Data - dwelling fires'!$B$2:$B$41941=$A25)*('Data - dwelling fires'!$D$2:$D$41941)),SUMPRODUCT(('Data - dwelling fires'!$A$2:$A$41941=D$4)*('Data - dwelling fires'!$B$2:$B$41941=$A25)*('Data - dwelling fires'!$C$2:$C$41941=$B$3)*('Data - dwelling fires'!$D$2:$D$41941))))</f>
        <v>2490</v>
      </c>
      <c r="E25" s="18" t="str" cm="1">
        <f t="array" ref="E25">IF(OR(B25="..",C25="..",D25=".."),IF(SUMPRODUCT(('Data - dwelling fires'!$A$2:$A$41938=E$4)*('Data - dwelling fires'!$B$2:$B$41938=$A25)*('Data - dwelling fires'!$C$2:$C$41938=$B$3)*('Data - dwelling fires'!$D$2:$D$41938))=0,"..",SUMPRODUCT(('Data - dwelling fires'!$A$2:$A$41938=E$4)*('Data - dwelling fires'!$B$2:$B$41938=$A25)*('Data - dwelling fires'!$C$2:$C$41938=$B$3)*('Data - dwelling fires'!$D$2:$D$41938))),B25+C25+D25)</f>
        <v>..</v>
      </c>
      <c r="F25" s="23">
        <f t="shared" si="1"/>
        <v>867</v>
      </c>
      <c r="G25" s="23" t="str">
        <f t="shared" si="1"/>
        <v>..</v>
      </c>
      <c r="H25" s="23">
        <f t="shared" si="1"/>
        <v>856</v>
      </c>
      <c r="I25" s="23" t="str">
        <f t="shared" si="1"/>
        <v>..</v>
      </c>
      <c r="K25" s="24" cm="1">
        <f t="array" ref="K25">IF(SUMPRODUCT(('Data - population'!$B$2:$B$2996=$A25)*('Data - population'!$C$2:$C$2996=K$4)*('Data - population'!$D$2:$D$2996)),SUMPRODUCT(('Data - population'!$B$2:$B$2996=$A25)*('Data - population'!$C$2:$C$2996=K$4)*('Data - population'!$D$2:$D$2996)),"..")</f>
        <v>49449746</v>
      </c>
      <c r="L25" s="24" cm="1">
        <f t="array" ref="L25">IF(SUMPRODUCT(('Data - population'!$B$2:$B$2996=$A25)*('Data - population'!$C$2:$C$2996=L$4)*('Data - population'!$D$2:$D$2996)),SUMPRODUCT(('Data - population'!$B$2:$B$2996=$A25)*('Data - population'!$C$2:$C$2996=L$4)*('Data - population'!$D$2:$D$2996)),"..")</f>
        <v>5064200</v>
      </c>
      <c r="M25" s="24" cm="1">
        <f t="array" ref="M25">IF(SUMPRODUCT(('Data - population'!$B$2:$B$2996=$A25)*('Data - population'!$C$2:$C$2996=M$4)*('Data - population'!$D$2:$D$2996)),SUMPRODUCT(('Data - population'!$B$2:$B$2996=$A25)*('Data - population'!$C$2:$C$2996=M$4)*('Data - population'!$D$2:$D$2996)),"..")</f>
        <v>2910232</v>
      </c>
      <c r="N25" s="24" cm="1">
        <f t="array" ref="N25">IF(SUMPRODUCT(('Data - population'!$B$2:$B$2996=$A25)*('Data - population'!$C$2:$C$2996=N$4)*('Data - population'!$D$2:$D$2996)),SUMPRODUCT(('Data - population'!$B$2:$B$2996=$A25)*('Data - population'!$C$2:$C$2996=N$4)*('Data - population'!$D$2:$D$2996)),"..")</f>
        <v>57424178</v>
      </c>
    </row>
    <row r="26" spans="1:14" x14ac:dyDescent="0.35">
      <c r="A26" t="s">
        <v>21</v>
      </c>
      <c r="B26" s="18" cm="1">
        <f t="array" ref="B26">IF(IF($B$3="Total dwelling fires",SUMPRODUCT(('Data - dwelling fires'!$A$2:$A$41941=B$4)*('Data - dwelling fires'!$B$2:$B$41941=$A26)*('Data - dwelling fires'!$D$2:$D$41941)),SUMPRODUCT(('Data - dwelling fires'!$A$2:$A$41941=B$4)*('Data - dwelling fires'!$B$2:$B$41941=$A26)*('Data - dwelling fires'!$C$2:$C$41941=$B$3)*('Data - dwelling fires'!$D$2:$D$41941)))=0,"..",IF($B$3="Total dwelling fires",SUMPRODUCT(('Data - dwelling fires'!$A$2:$A$41941=B$4)*('Data - dwelling fires'!$B$2:$B$41941=$A26)*('Data - dwelling fires'!$D$2:$D$41941)),SUMPRODUCT(('Data - dwelling fires'!$A$2:$A$41941=B$4)*('Data - dwelling fires'!$B$2:$B$41941=$A26)*('Data - dwelling fires'!$C$2:$C$41941=$B$3)*('Data - dwelling fires'!$D$2:$D$41941))))</f>
        <v>38652</v>
      </c>
      <c r="C26" s="18" t="str" cm="1">
        <f t="array" ref="C26">IF(IF($B$3="Total dwelling fires",SUMPRODUCT(('Data - dwelling fires'!$A$2:$A$41941=C$4)*('Data - dwelling fires'!$B$2:$B$41941=$A26)*('Data - dwelling fires'!$D$2:$D$41941)),SUMPRODUCT(('Data - dwelling fires'!$A$2:$A$41941=C$4)*('Data - dwelling fires'!$B$2:$B$41941=$A26)*('Data - dwelling fires'!$C$2:$C$41941=$B$3)*('Data - dwelling fires'!$D$2:$D$41941)))=0,"..",IF($B$3="Total dwelling fires",SUMPRODUCT(('Data - dwelling fires'!$A$2:$A$41941=C$4)*('Data - dwelling fires'!$B$2:$B$41941=$A26)*('Data - dwelling fires'!$D$2:$D$41941)),SUMPRODUCT(('Data - dwelling fires'!$A$2:$A$41941=C$4)*('Data - dwelling fires'!$B$2:$B$41941=$A26)*('Data - dwelling fires'!$C$2:$C$41941=$B$3)*('Data - dwelling fires'!$D$2:$D$41941))))</f>
        <v>..</v>
      </c>
      <c r="D26" s="18" cm="1">
        <f t="array" ref="D26">IF(IF($B$3="Total dwelling fires",SUMPRODUCT(('Data - dwelling fires'!$A$2:$A$41941=D$4)*('Data - dwelling fires'!$B$2:$B$41941=$A26)*('Data - dwelling fires'!$D$2:$D$41941)),SUMPRODUCT(('Data - dwelling fires'!$A$2:$A$41941=D$4)*('Data - dwelling fires'!$B$2:$B$41941=$A26)*('Data - dwelling fires'!$C$2:$C$41941=$B$3)*('Data - dwelling fires'!$D$2:$D$41941)))=0,"..",IF($B$3="Total dwelling fires",SUMPRODUCT(('Data - dwelling fires'!$A$2:$A$41941=D$4)*('Data - dwelling fires'!$B$2:$B$41941=$A26)*('Data - dwelling fires'!$D$2:$D$41941)),SUMPRODUCT(('Data - dwelling fires'!$A$2:$A$41941=D$4)*('Data - dwelling fires'!$B$2:$B$41941=$A26)*('Data - dwelling fires'!$C$2:$C$41941=$B$3)*('Data - dwelling fires'!$D$2:$D$41941))))</f>
        <v>2377</v>
      </c>
      <c r="E26" s="18" t="str" cm="1">
        <f t="array" ref="E26">IF(OR(B26="..",C26="..",D26=".."),IF(SUMPRODUCT(('Data - dwelling fires'!$A$2:$A$41938=E$4)*('Data - dwelling fires'!$B$2:$B$41938=$A26)*('Data - dwelling fires'!$C$2:$C$41938=$B$3)*('Data - dwelling fires'!$D$2:$D$41938))=0,"..",SUMPRODUCT(('Data - dwelling fires'!$A$2:$A$41938=E$4)*('Data - dwelling fires'!$B$2:$B$41938=$A26)*('Data - dwelling fires'!$C$2:$C$41938=$B$3)*('Data - dwelling fires'!$D$2:$D$41938))),B26+C26+D26)</f>
        <v>..</v>
      </c>
      <c r="F26" s="23">
        <f t="shared" si="1"/>
        <v>778</v>
      </c>
      <c r="G26" s="23" t="str">
        <f t="shared" si="1"/>
        <v>..</v>
      </c>
      <c r="H26" s="23">
        <f t="shared" si="1"/>
        <v>813</v>
      </c>
      <c r="I26" s="23" t="str">
        <f t="shared" si="1"/>
        <v>..</v>
      </c>
      <c r="K26" s="24" cm="1">
        <f t="array" ref="K26">IF(SUMPRODUCT(('Data - population'!$B$2:$B$2996=$A26)*('Data - population'!$C$2:$C$2996=K$4)*('Data - population'!$D$2:$D$2996)),SUMPRODUCT(('Data - population'!$B$2:$B$2996=$A26)*('Data - population'!$C$2:$C$2996=K$4)*('Data - population'!$D$2:$D$2996)),"..")</f>
        <v>49679267</v>
      </c>
      <c r="L26" s="24" cm="1">
        <f t="array" ref="L26">IF(SUMPRODUCT(('Data - population'!$B$2:$B$2996=$A26)*('Data - population'!$C$2:$C$2996=L$4)*('Data - population'!$D$2:$D$2996)),SUMPRODUCT(('Data - population'!$B$2:$B$2996=$A26)*('Data - population'!$C$2:$C$2996=L$4)*('Data - population'!$D$2:$D$2996)),"..")</f>
        <v>5066000</v>
      </c>
      <c r="M26" s="24" cm="1">
        <f t="array" ref="M26">IF(SUMPRODUCT(('Data - population'!$B$2:$B$2996=$A26)*('Data - population'!$C$2:$C$2996=M$4)*('Data - population'!$D$2:$D$2996)),SUMPRODUCT(('Data - population'!$B$2:$B$2996=$A26)*('Data - population'!$C$2:$C$2996=M$4)*('Data - population'!$D$2:$D$2996)),"..")</f>
        <v>2922876</v>
      </c>
      <c r="N26" s="24" cm="1">
        <f t="array" ref="N26">IF(SUMPRODUCT(('Data - population'!$B$2:$B$2996=$A26)*('Data - population'!$C$2:$C$2996=N$4)*('Data - population'!$D$2:$D$2996)),SUMPRODUCT(('Data - population'!$B$2:$B$2996=$A26)*('Data - population'!$C$2:$C$2996=N$4)*('Data - population'!$D$2:$D$2996)),"..")</f>
        <v>57668143</v>
      </c>
    </row>
    <row r="27" spans="1:14" x14ac:dyDescent="0.35">
      <c r="A27" t="s">
        <v>22</v>
      </c>
      <c r="B27" s="18" cm="1">
        <f t="array" ref="B27">IF(IF($B$3="Total dwelling fires",SUMPRODUCT(('Data - dwelling fires'!$A$2:$A$41941=B$4)*('Data - dwelling fires'!$B$2:$B$41941=$A27)*('Data - dwelling fires'!$D$2:$D$41941)),SUMPRODUCT(('Data - dwelling fires'!$A$2:$A$41941=B$4)*('Data - dwelling fires'!$B$2:$B$41941=$A27)*('Data - dwelling fires'!$C$2:$C$41941=$B$3)*('Data - dwelling fires'!$D$2:$D$41941)))=0,"..",IF($B$3="Total dwelling fires",SUMPRODUCT(('Data - dwelling fires'!$A$2:$A$41941=B$4)*('Data - dwelling fires'!$B$2:$B$41941=$A27)*('Data - dwelling fires'!$D$2:$D$41941)),SUMPRODUCT(('Data - dwelling fires'!$A$2:$A$41941=B$4)*('Data - dwelling fires'!$B$2:$B$41941=$A27)*('Data - dwelling fires'!$C$2:$C$41941=$B$3)*('Data - dwelling fires'!$D$2:$D$41941))))</f>
        <v>40029</v>
      </c>
      <c r="C27" s="18" t="str" cm="1">
        <f t="array" ref="C27">IF(IF($B$3="Total dwelling fires",SUMPRODUCT(('Data - dwelling fires'!$A$2:$A$41941=C$4)*('Data - dwelling fires'!$B$2:$B$41941=$A27)*('Data - dwelling fires'!$D$2:$D$41941)),SUMPRODUCT(('Data - dwelling fires'!$A$2:$A$41941=C$4)*('Data - dwelling fires'!$B$2:$B$41941=$A27)*('Data - dwelling fires'!$C$2:$C$41941=$B$3)*('Data - dwelling fires'!$D$2:$D$41941)))=0,"..",IF($B$3="Total dwelling fires",SUMPRODUCT(('Data - dwelling fires'!$A$2:$A$41941=C$4)*('Data - dwelling fires'!$B$2:$B$41941=$A27)*('Data - dwelling fires'!$D$2:$D$41941)),SUMPRODUCT(('Data - dwelling fires'!$A$2:$A$41941=C$4)*('Data - dwelling fires'!$B$2:$B$41941=$A27)*('Data - dwelling fires'!$C$2:$C$41941=$B$3)*('Data - dwelling fires'!$D$2:$D$41941))))</f>
        <v>..</v>
      </c>
      <c r="D27" s="18" cm="1">
        <f t="array" ref="D27">IF(IF($B$3="Total dwelling fires",SUMPRODUCT(('Data - dwelling fires'!$A$2:$A$41941=D$4)*('Data - dwelling fires'!$B$2:$B$41941=$A27)*('Data - dwelling fires'!$D$2:$D$41941)),SUMPRODUCT(('Data - dwelling fires'!$A$2:$A$41941=D$4)*('Data - dwelling fires'!$B$2:$B$41941=$A27)*('Data - dwelling fires'!$C$2:$C$41941=$B$3)*('Data - dwelling fires'!$D$2:$D$41941)))=0,"..",IF($B$3="Total dwelling fires",SUMPRODUCT(('Data - dwelling fires'!$A$2:$A$41941=D$4)*('Data - dwelling fires'!$B$2:$B$41941=$A27)*('Data - dwelling fires'!$D$2:$D$41941)),SUMPRODUCT(('Data - dwelling fires'!$A$2:$A$41941=D$4)*('Data - dwelling fires'!$B$2:$B$41941=$A27)*('Data - dwelling fires'!$C$2:$C$41941=$B$3)*('Data - dwelling fires'!$D$2:$D$41941))))</f>
        <v>2279</v>
      </c>
      <c r="E27" s="18" t="str" cm="1">
        <f t="array" ref="E27">IF(OR(B27="..",C27="..",D27=".."),IF(SUMPRODUCT(('Data - dwelling fires'!$A$2:$A$41938=E$4)*('Data - dwelling fires'!$B$2:$B$41938=$A27)*('Data - dwelling fires'!$C$2:$C$41938=$B$3)*('Data - dwelling fires'!$D$2:$D$41938))=0,"..",SUMPRODUCT(('Data - dwelling fires'!$A$2:$A$41938=E$4)*('Data - dwelling fires'!$B$2:$B$41938=$A27)*('Data - dwelling fires'!$C$2:$C$41938=$B$3)*('Data - dwelling fires'!$D$2:$D$41938))),B27+C27+D27)</f>
        <v>..</v>
      </c>
      <c r="F27" s="23">
        <f t="shared" si="1"/>
        <v>802</v>
      </c>
      <c r="G27" s="23" t="str">
        <f t="shared" si="1"/>
        <v>..</v>
      </c>
      <c r="H27" s="23">
        <f t="shared" si="1"/>
        <v>776</v>
      </c>
      <c r="I27" s="23" t="str">
        <f t="shared" si="1"/>
        <v>..</v>
      </c>
      <c r="K27" s="24" cm="1">
        <f t="array" ref="K27">IF(SUMPRODUCT(('Data - population'!$B$2:$B$2996=$A27)*('Data - population'!$C$2:$C$2996=K$4)*('Data - population'!$D$2:$D$2996)),SUMPRODUCT(('Data - population'!$B$2:$B$2996=$A27)*('Data - population'!$C$2:$C$2996=K$4)*('Data - population'!$D$2:$D$2996)),"..")</f>
        <v>49925517</v>
      </c>
      <c r="L27" s="24" cm="1">
        <f t="array" ref="L27">IF(SUMPRODUCT(('Data - population'!$B$2:$B$2996=$A27)*('Data - population'!$C$2:$C$2996=L$4)*('Data - population'!$D$2:$D$2996)),SUMPRODUCT(('Data - population'!$B$2:$B$2996=$A27)*('Data - population'!$C$2:$C$2996=L$4)*('Data - population'!$D$2:$D$2996)),"..")</f>
        <v>5068500</v>
      </c>
      <c r="M27" s="24" cm="1">
        <f t="array" ref="M27">IF(SUMPRODUCT(('Data - population'!$B$2:$B$2996=$A27)*('Data - population'!$C$2:$C$2996=M$4)*('Data - population'!$D$2:$D$2996)),SUMPRODUCT(('Data - population'!$B$2:$B$2996=$A27)*('Data - population'!$C$2:$C$2996=M$4)*('Data - population'!$D$2:$D$2996)),"..")</f>
        <v>2937721</v>
      </c>
      <c r="N27" s="24" cm="1">
        <f t="array" ref="N27">IF(SUMPRODUCT(('Data - population'!$B$2:$B$2996=$A27)*('Data - population'!$C$2:$C$2996=N$4)*('Data - population'!$D$2:$D$2996)),SUMPRODUCT(('Data - population'!$B$2:$B$2996=$A27)*('Data - population'!$C$2:$C$2996=N$4)*('Data - population'!$D$2:$D$2996)),"..")</f>
        <v>57931738</v>
      </c>
    </row>
    <row r="28" spans="1:14" x14ac:dyDescent="0.35">
      <c r="A28" t="s">
        <v>23</v>
      </c>
      <c r="B28" s="18" cm="1">
        <f t="array" ref="B28">IF(IF($B$3="Total dwelling fires",SUMPRODUCT(('Data - dwelling fires'!$A$2:$A$41941=B$4)*('Data - dwelling fires'!$B$2:$B$41941=$A28)*('Data - dwelling fires'!$D$2:$D$41941)),SUMPRODUCT(('Data - dwelling fires'!$A$2:$A$41941=B$4)*('Data - dwelling fires'!$B$2:$B$41941=$A28)*('Data - dwelling fires'!$C$2:$C$41941=$B$3)*('Data - dwelling fires'!$D$2:$D$41941)))=0,"..",IF($B$3="Total dwelling fires",SUMPRODUCT(('Data - dwelling fires'!$A$2:$A$41941=B$4)*('Data - dwelling fires'!$B$2:$B$41941=$A28)*('Data - dwelling fires'!$D$2:$D$41941)),SUMPRODUCT(('Data - dwelling fires'!$A$2:$A$41941=B$4)*('Data - dwelling fires'!$B$2:$B$41941=$A28)*('Data - dwelling fires'!$C$2:$C$41941=$B$3)*('Data - dwelling fires'!$D$2:$D$41941))))</f>
        <v>38288</v>
      </c>
      <c r="C28" s="18" t="str" cm="1">
        <f t="array" ref="C28">IF(IF($B$3="Total dwelling fires",SUMPRODUCT(('Data - dwelling fires'!$A$2:$A$41941=C$4)*('Data - dwelling fires'!$B$2:$B$41941=$A28)*('Data - dwelling fires'!$D$2:$D$41941)),SUMPRODUCT(('Data - dwelling fires'!$A$2:$A$41941=C$4)*('Data - dwelling fires'!$B$2:$B$41941=$A28)*('Data - dwelling fires'!$C$2:$C$41941=$B$3)*('Data - dwelling fires'!$D$2:$D$41941)))=0,"..",IF($B$3="Total dwelling fires",SUMPRODUCT(('Data - dwelling fires'!$A$2:$A$41941=C$4)*('Data - dwelling fires'!$B$2:$B$41941=$A28)*('Data - dwelling fires'!$D$2:$D$41941)),SUMPRODUCT(('Data - dwelling fires'!$A$2:$A$41941=C$4)*('Data - dwelling fires'!$B$2:$B$41941=$A28)*('Data - dwelling fires'!$C$2:$C$41941=$B$3)*('Data - dwelling fires'!$D$2:$D$41941))))</f>
        <v>..</v>
      </c>
      <c r="D28" s="18" cm="1">
        <f t="array" ref="D28">IF(IF($B$3="Total dwelling fires",SUMPRODUCT(('Data - dwelling fires'!$A$2:$A$41941=D$4)*('Data - dwelling fires'!$B$2:$B$41941=$A28)*('Data - dwelling fires'!$D$2:$D$41941)),SUMPRODUCT(('Data - dwelling fires'!$A$2:$A$41941=D$4)*('Data - dwelling fires'!$B$2:$B$41941=$A28)*('Data - dwelling fires'!$C$2:$C$41941=$B$3)*('Data - dwelling fires'!$D$2:$D$41941)))=0,"..",IF($B$3="Total dwelling fires",SUMPRODUCT(('Data - dwelling fires'!$A$2:$A$41941=D$4)*('Data - dwelling fires'!$B$2:$B$41941=$A28)*('Data - dwelling fires'!$D$2:$D$41941)),SUMPRODUCT(('Data - dwelling fires'!$A$2:$A$41941=D$4)*('Data - dwelling fires'!$B$2:$B$41941=$A28)*('Data - dwelling fires'!$C$2:$C$41941=$B$3)*('Data - dwelling fires'!$D$2:$D$41941))))</f>
        <v>2150</v>
      </c>
      <c r="E28" s="18" t="str" cm="1">
        <f t="array" ref="E28">IF(OR(B28="..",C28="..",D28=".."),IF(SUMPRODUCT(('Data - dwelling fires'!$A$2:$A$41938=E$4)*('Data - dwelling fires'!$B$2:$B$41938=$A28)*('Data - dwelling fires'!$C$2:$C$41938=$B$3)*('Data - dwelling fires'!$D$2:$D$41938))=0,"..",SUMPRODUCT(('Data - dwelling fires'!$A$2:$A$41938=E$4)*('Data - dwelling fires'!$B$2:$B$41938=$A28)*('Data - dwelling fires'!$C$2:$C$41938=$B$3)*('Data - dwelling fires'!$D$2:$D$41938))),B28+C28+D28)</f>
        <v>..</v>
      </c>
      <c r="F28" s="23">
        <f t="shared" si="1"/>
        <v>763</v>
      </c>
      <c r="G28" s="23" t="str">
        <f t="shared" si="1"/>
        <v>..</v>
      </c>
      <c r="H28" s="23">
        <f t="shared" si="1"/>
        <v>727</v>
      </c>
      <c r="I28" s="23" t="str">
        <f t="shared" si="1"/>
        <v>..</v>
      </c>
      <c r="K28" s="24" cm="1">
        <f t="array" ref="K28">IF(SUMPRODUCT(('Data - population'!$B$2:$B$2996=$A28)*('Data - population'!$C$2:$C$2996=K$4)*('Data - population'!$D$2:$D$2996)),SUMPRODUCT(('Data - population'!$B$2:$B$2996=$A28)*('Data - population'!$C$2:$C$2996=K$4)*('Data - population'!$D$2:$D$2996)),"..")</f>
        <v>50194600</v>
      </c>
      <c r="L28" s="24" cm="1">
        <f t="array" ref="L28">IF(SUMPRODUCT(('Data - population'!$B$2:$B$2996=$A28)*('Data - population'!$C$2:$C$2996=L$4)*('Data - population'!$D$2:$D$2996)),SUMPRODUCT(('Data - population'!$B$2:$B$2996=$A28)*('Data - population'!$C$2:$C$2996=L$4)*('Data - population'!$D$2:$D$2996)),"..")</f>
        <v>5084300</v>
      </c>
      <c r="M28" s="24" cm="1">
        <f t="array" ref="M28">IF(SUMPRODUCT(('Data - population'!$B$2:$B$2996=$A28)*('Data - population'!$C$2:$C$2996=M$4)*('Data - population'!$D$2:$D$2996)),SUMPRODUCT(('Data - population'!$B$2:$B$2996=$A28)*('Data - population'!$C$2:$C$2996=M$4)*('Data - population'!$D$2:$D$2996)),"..")</f>
        <v>2957422</v>
      </c>
      <c r="N28" s="24" cm="1">
        <f t="array" ref="N28">IF(SUMPRODUCT(('Data - population'!$B$2:$B$2996=$A28)*('Data - population'!$C$2:$C$2996=N$4)*('Data - population'!$D$2:$D$2996)),SUMPRODUCT(('Data - population'!$B$2:$B$2996=$A28)*('Data - population'!$C$2:$C$2996=N$4)*('Data - population'!$D$2:$D$2996)),"..")</f>
        <v>58236322</v>
      </c>
    </row>
    <row r="29" spans="1:14" x14ac:dyDescent="0.35">
      <c r="A29" t="s">
        <v>24</v>
      </c>
      <c r="B29" s="18" cm="1">
        <f t="array" ref="B29">IF(IF($B$3="Total dwelling fires",SUMPRODUCT(('Data - dwelling fires'!$A$2:$A$41941=B$4)*('Data - dwelling fires'!$B$2:$B$41941=$A29)*('Data - dwelling fires'!$D$2:$D$41941)),SUMPRODUCT(('Data - dwelling fires'!$A$2:$A$41941=B$4)*('Data - dwelling fires'!$B$2:$B$41941=$A29)*('Data - dwelling fires'!$C$2:$C$41941=$B$3)*('Data - dwelling fires'!$D$2:$D$41941)))=0,"..",IF($B$3="Total dwelling fires",SUMPRODUCT(('Data - dwelling fires'!$A$2:$A$41941=B$4)*('Data - dwelling fires'!$B$2:$B$41941=$A29)*('Data - dwelling fires'!$D$2:$D$41941)),SUMPRODUCT(('Data - dwelling fires'!$A$2:$A$41941=B$4)*('Data - dwelling fires'!$B$2:$B$41941=$A29)*('Data - dwelling fires'!$C$2:$C$41941=$B$3)*('Data - dwelling fires'!$D$2:$D$41941))))</f>
        <v>38307</v>
      </c>
      <c r="C29" s="18" cm="1">
        <f t="array" ref="C29">IF(IF($B$3="Total dwelling fires",SUMPRODUCT(('Data - dwelling fires'!$A$2:$A$41941=C$4)*('Data - dwelling fires'!$B$2:$B$41941=$A29)*('Data - dwelling fires'!$D$2:$D$41941)),SUMPRODUCT(('Data - dwelling fires'!$A$2:$A$41941=C$4)*('Data - dwelling fires'!$B$2:$B$41941=$A29)*('Data - dwelling fires'!$C$2:$C$41941=$B$3)*('Data - dwelling fires'!$D$2:$D$41941)))=0,"..",IF($B$3="Total dwelling fires",SUMPRODUCT(('Data - dwelling fires'!$A$2:$A$41941=C$4)*('Data - dwelling fires'!$B$2:$B$41941=$A29)*('Data - dwelling fires'!$D$2:$D$41941)),SUMPRODUCT(('Data - dwelling fires'!$A$2:$A$41941=C$4)*('Data - dwelling fires'!$B$2:$B$41941=$A29)*('Data - dwelling fires'!$C$2:$C$41941=$B$3)*('Data - dwelling fires'!$D$2:$D$41941))))</f>
        <v>5628</v>
      </c>
      <c r="D29" s="18" cm="1">
        <f t="array" ref="D29">IF(IF($B$3="Total dwelling fires",SUMPRODUCT(('Data - dwelling fires'!$A$2:$A$41941=D$4)*('Data - dwelling fires'!$B$2:$B$41941=$A29)*('Data - dwelling fires'!$D$2:$D$41941)),SUMPRODUCT(('Data - dwelling fires'!$A$2:$A$41941=D$4)*('Data - dwelling fires'!$B$2:$B$41941=$A29)*('Data - dwelling fires'!$C$2:$C$41941=$B$3)*('Data - dwelling fires'!$D$2:$D$41941)))=0,"..",IF($B$3="Total dwelling fires",SUMPRODUCT(('Data - dwelling fires'!$A$2:$A$41941=D$4)*('Data - dwelling fires'!$B$2:$B$41941=$A29)*('Data - dwelling fires'!$D$2:$D$41941)),SUMPRODUCT(('Data - dwelling fires'!$A$2:$A$41941=D$4)*('Data - dwelling fires'!$B$2:$B$41941=$A29)*('Data - dwelling fires'!$C$2:$C$41941=$B$3)*('Data - dwelling fires'!$D$2:$D$41941))))</f>
        <v>2172</v>
      </c>
      <c r="E29" s="18" cm="1">
        <f t="array" ref="E29">IF(OR(B29="..",C29="..",D29=".."),IF(SUMPRODUCT(('Data - dwelling fires'!$A$2:$A$41938=E$4)*('Data - dwelling fires'!$B$2:$B$41938=$A29)*('Data - dwelling fires'!$C$2:$C$41938=$B$3)*('Data - dwelling fires'!$D$2:$D$41938))=0,"..",SUMPRODUCT(('Data - dwelling fires'!$A$2:$A$41938=E$4)*('Data - dwelling fires'!$B$2:$B$41938=$A29)*('Data - dwelling fires'!$C$2:$C$41938=$B$3)*('Data - dwelling fires'!$D$2:$D$41938))),B29+C29+D29)</f>
        <v>46107</v>
      </c>
      <c r="F29" s="23">
        <f t="shared" si="1"/>
        <v>757</v>
      </c>
      <c r="G29" s="23">
        <f t="shared" si="1"/>
        <v>1101</v>
      </c>
      <c r="H29" s="23">
        <f t="shared" si="1"/>
        <v>731</v>
      </c>
      <c r="I29" s="23">
        <f t="shared" si="1"/>
        <v>786</v>
      </c>
      <c r="K29" s="24" cm="1">
        <f t="array" ref="K29">IF(SUMPRODUCT(('Data - population'!$B$2:$B$2996=$A29)*('Data - population'!$C$2:$C$2996=K$4)*('Data - population'!$D$2:$D$2996)),SUMPRODUCT(('Data - population'!$B$2:$B$2996=$A29)*('Data - population'!$C$2:$C$2996=K$4)*('Data - population'!$D$2:$D$2996)),"..")</f>
        <v>50606034</v>
      </c>
      <c r="L29" s="24" cm="1">
        <f t="array" ref="L29">IF(SUMPRODUCT(('Data - population'!$B$2:$B$2996=$A29)*('Data - population'!$C$2:$C$2996=L$4)*('Data - population'!$D$2:$D$2996)),SUMPRODUCT(('Data - population'!$B$2:$B$2996=$A29)*('Data - population'!$C$2:$C$2996=L$4)*('Data - population'!$D$2:$D$2996)),"..")</f>
        <v>5110200</v>
      </c>
      <c r="M29" s="24" cm="1">
        <f t="array" ref="M29">IF(SUMPRODUCT(('Data - population'!$B$2:$B$2996=$A29)*('Data - population'!$C$2:$C$2996=M$4)*('Data - population'!$D$2:$D$2996)),SUMPRODUCT(('Data - population'!$B$2:$B$2996=$A29)*('Data - population'!$C$2:$C$2996=M$4)*('Data - population'!$D$2:$D$2996)),"..")</f>
        <v>2969309</v>
      </c>
      <c r="N29" s="24" cm="1">
        <f t="array" ref="N29">IF(SUMPRODUCT(('Data - population'!$B$2:$B$2996=$A29)*('Data - population'!$C$2:$C$2996=N$4)*('Data - population'!$D$2:$D$2996)),SUMPRODUCT(('Data - population'!$B$2:$B$2996=$A29)*('Data - population'!$C$2:$C$2996=N$4)*('Data - population'!$D$2:$D$2996)),"..")</f>
        <v>58685543</v>
      </c>
    </row>
    <row r="30" spans="1:14" x14ac:dyDescent="0.35">
      <c r="A30" t="s">
        <v>25</v>
      </c>
      <c r="B30" s="18" cm="1">
        <f t="array" ref="B30">IF(IF($B$3="Total dwelling fires",SUMPRODUCT(('Data - dwelling fires'!$A$2:$A$41941=B$4)*('Data - dwelling fires'!$B$2:$B$41941=$A30)*('Data - dwelling fires'!$D$2:$D$41941)),SUMPRODUCT(('Data - dwelling fires'!$A$2:$A$41941=B$4)*('Data - dwelling fires'!$B$2:$B$41941=$A30)*('Data - dwelling fires'!$C$2:$C$41941=$B$3)*('Data - dwelling fires'!$D$2:$D$41941)))=0,"..",IF($B$3="Total dwelling fires",SUMPRODUCT(('Data - dwelling fires'!$A$2:$A$41941=B$4)*('Data - dwelling fires'!$B$2:$B$41941=$A30)*('Data - dwelling fires'!$D$2:$D$41941)),SUMPRODUCT(('Data - dwelling fires'!$A$2:$A$41941=B$4)*('Data - dwelling fires'!$B$2:$B$41941=$A30)*('Data - dwelling fires'!$C$2:$C$41941=$B$3)*('Data - dwelling fires'!$D$2:$D$41941))))</f>
        <v>36660</v>
      </c>
      <c r="C30" s="18" cm="1">
        <f t="array" ref="C30">IF(IF($B$3="Total dwelling fires",SUMPRODUCT(('Data - dwelling fires'!$A$2:$A$41941=C$4)*('Data - dwelling fires'!$B$2:$B$41941=$A30)*('Data - dwelling fires'!$D$2:$D$41941)),SUMPRODUCT(('Data - dwelling fires'!$A$2:$A$41941=C$4)*('Data - dwelling fires'!$B$2:$B$41941=$A30)*('Data - dwelling fires'!$C$2:$C$41941=$B$3)*('Data - dwelling fires'!$D$2:$D$41941)))=0,"..",IF($B$3="Total dwelling fires",SUMPRODUCT(('Data - dwelling fires'!$A$2:$A$41941=C$4)*('Data - dwelling fires'!$B$2:$B$41941=$A30)*('Data - dwelling fires'!$D$2:$D$41941)),SUMPRODUCT(('Data - dwelling fires'!$A$2:$A$41941=C$4)*('Data - dwelling fires'!$B$2:$B$41941=$A30)*('Data - dwelling fires'!$C$2:$C$41941=$B$3)*('Data - dwelling fires'!$D$2:$D$41941))))</f>
        <v>5594</v>
      </c>
      <c r="D30" s="18" cm="1">
        <f t="array" ref="D30">IF(IF($B$3="Total dwelling fires",SUMPRODUCT(('Data - dwelling fires'!$A$2:$A$41941=D$4)*('Data - dwelling fires'!$B$2:$B$41941=$A30)*('Data - dwelling fires'!$D$2:$D$41941)),SUMPRODUCT(('Data - dwelling fires'!$A$2:$A$41941=D$4)*('Data - dwelling fires'!$B$2:$B$41941=$A30)*('Data - dwelling fires'!$C$2:$C$41941=$B$3)*('Data - dwelling fires'!$D$2:$D$41941)))=0,"..",IF($B$3="Total dwelling fires",SUMPRODUCT(('Data - dwelling fires'!$A$2:$A$41941=D$4)*('Data - dwelling fires'!$B$2:$B$41941=$A30)*('Data - dwelling fires'!$D$2:$D$41941)),SUMPRODUCT(('Data - dwelling fires'!$A$2:$A$41941=D$4)*('Data - dwelling fires'!$B$2:$B$41941=$A30)*('Data - dwelling fires'!$C$2:$C$41941=$B$3)*('Data - dwelling fires'!$D$2:$D$41941))))</f>
        <v>1990</v>
      </c>
      <c r="E30" s="18" cm="1">
        <f t="array" ref="E30">IF(OR(B30="..",C30="..",D30=".."),IF(SUMPRODUCT(('Data - dwelling fires'!$A$2:$A$41938=E$4)*('Data - dwelling fires'!$B$2:$B$41938=$A30)*('Data - dwelling fires'!$C$2:$C$41938=$B$3)*('Data - dwelling fires'!$D$2:$D$41938))=0,"..",SUMPRODUCT(('Data - dwelling fires'!$A$2:$A$41938=E$4)*('Data - dwelling fires'!$B$2:$B$41938=$A30)*('Data - dwelling fires'!$C$2:$C$41938=$B$3)*('Data - dwelling fires'!$D$2:$D$41938))),B30+C30+D30)</f>
        <v>44244</v>
      </c>
      <c r="F30" s="23">
        <f t="shared" si="1"/>
        <v>719</v>
      </c>
      <c r="G30" s="23">
        <f t="shared" si="1"/>
        <v>1090</v>
      </c>
      <c r="H30" s="23">
        <f t="shared" si="1"/>
        <v>667</v>
      </c>
      <c r="I30" s="23">
        <f t="shared" si="1"/>
        <v>749</v>
      </c>
      <c r="K30" s="24" cm="1">
        <f t="array" ref="K30">IF(SUMPRODUCT(('Data - population'!$B$2:$B$2996=$A30)*('Data - population'!$C$2:$C$2996=K$4)*('Data - population'!$D$2:$D$2996)),SUMPRODUCT(('Data - population'!$B$2:$B$2996=$A30)*('Data - population'!$C$2:$C$2996=K$4)*('Data - population'!$D$2:$D$2996)),"..")</f>
        <v>50965186</v>
      </c>
      <c r="L30" s="24" cm="1">
        <f t="array" ref="L30">IF(SUMPRODUCT(('Data - population'!$B$2:$B$2996=$A30)*('Data - population'!$C$2:$C$2996=L$4)*('Data - population'!$D$2:$D$2996)),SUMPRODUCT(('Data - population'!$B$2:$B$2996=$A30)*('Data - population'!$C$2:$C$2996=L$4)*('Data - population'!$D$2:$D$2996)),"..")</f>
        <v>5133100</v>
      </c>
      <c r="M30" s="24" cm="1">
        <f t="array" ref="M30">IF(SUMPRODUCT(('Data - population'!$B$2:$B$2996=$A30)*('Data - population'!$C$2:$C$2996=M$4)*('Data - population'!$D$2:$D$2996)),SUMPRODUCT(('Data - population'!$B$2:$B$2996=$A30)*('Data - population'!$C$2:$C$2996=M$4)*('Data - population'!$D$2:$D$2996)),"..")</f>
        <v>2985668</v>
      </c>
      <c r="N30" s="24" cm="1">
        <f t="array" ref="N30">IF(SUMPRODUCT(('Data - population'!$B$2:$B$2996=$A30)*('Data - population'!$C$2:$C$2996=N$4)*('Data - population'!$D$2:$D$2996)),SUMPRODUCT(('Data - population'!$B$2:$B$2996=$A30)*('Data - population'!$C$2:$C$2996=N$4)*('Data - population'!$D$2:$D$2996)),"..")</f>
        <v>59083954</v>
      </c>
    </row>
    <row r="31" spans="1:14" x14ac:dyDescent="0.35">
      <c r="A31" t="s">
        <v>26</v>
      </c>
      <c r="B31" s="18" cm="1">
        <f t="array" ref="B31">IF(IF($B$3="Total dwelling fires",SUMPRODUCT(('Data - dwelling fires'!$A$2:$A$41941=B$4)*('Data - dwelling fires'!$B$2:$B$41941=$A31)*('Data - dwelling fires'!$D$2:$D$41941)),SUMPRODUCT(('Data - dwelling fires'!$A$2:$A$41941=B$4)*('Data - dwelling fires'!$B$2:$B$41941=$A31)*('Data - dwelling fires'!$C$2:$C$41941=$B$3)*('Data - dwelling fires'!$D$2:$D$41941)))=0,"..",IF($B$3="Total dwelling fires",SUMPRODUCT(('Data - dwelling fires'!$A$2:$A$41941=B$4)*('Data - dwelling fires'!$B$2:$B$41941=$A31)*('Data - dwelling fires'!$D$2:$D$41941)),SUMPRODUCT(('Data - dwelling fires'!$A$2:$A$41941=B$4)*('Data - dwelling fires'!$B$2:$B$41941=$A31)*('Data - dwelling fires'!$C$2:$C$41941=$B$3)*('Data - dwelling fires'!$D$2:$D$41941))))</f>
        <v>34258</v>
      </c>
      <c r="C31" s="18" cm="1">
        <f t="array" ref="C31">IF(IF($B$3="Total dwelling fires",SUMPRODUCT(('Data - dwelling fires'!$A$2:$A$41941=C$4)*('Data - dwelling fires'!$B$2:$B$41941=$A31)*('Data - dwelling fires'!$D$2:$D$41941)),SUMPRODUCT(('Data - dwelling fires'!$A$2:$A$41941=C$4)*('Data - dwelling fires'!$B$2:$B$41941=$A31)*('Data - dwelling fires'!$C$2:$C$41941=$B$3)*('Data - dwelling fires'!$D$2:$D$41941)))=0,"..",IF($B$3="Total dwelling fires",SUMPRODUCT(('Data - dwelling fires'!$A$2:$A$41941=C$4)*('Data - dwelling fires'!$B$2:$B$41941=$A31)*('Data - dwelling fires'!$D$2:$D$41941)),SUMPRODUCT(('Data - dwelling fires'!$A$2:$A$41941=C$4)*('Data - dwelling fires'!$B$2:$B$41941=$A31)*('Data - dwelling fires'!$C$2:$C$41941=$B$3)*('Data - dwelling fires'!$D$2:$D$41941))))</f>
        <v>5479</v>
      </c>
      <c r="D31" s="18" cm="1">
        <f t="array" ref="D31">IF(IF($B$3="Total dwelling fires",SUMPRODUCT(('Data - dwelling fires'!$A$2:$A$41941=D$4)*('Data - dwelling fires'!$B$2:$B$41941=$A31)*('Data - dwelling fires'!$D$2:$D$41941)),SUMPRODUCT(('Data - dwelling fires'!$A$2:$A$41941=D$4)*('Data - dwelling fires'!$B$2:$B$41941=$A31)*('Data - dwelling fires'!$C$2:$C$41941=$B$3)*('Data - dwelling fires'!$D$2:$D$41941)))=0,"..",IF($B$3="Total dwelling fires",SUMPRODUCT(('Data - dwelling fires'!$A$2:$A$41941=D$4)*('Data - dwelling fires'!$B$2:$B$41941=$A31)*('Data - dwelling fires'!$D$2:$D$41941)),SUMPRODUCT(('Data - dwelling fires'!$A$2:$A$41941=D$4)*('Data - dwelling fires'!$B$2:$B$41941=$A31)*('Data - dwelling fires'!$C$2:$C$41941=$B$3)*('Data - dwelling fires'!$D$2:$D$41941))))</f>
        <v>2035</v>
      </c>
      <c r="E31" s="18" cm="1">
        <f t="array" ref="E31">IF(OR(B31="..",C31="..",D31=".."),IF(SUMPRODUCT(('Data - dwelling fires'!$A$2:$A$41938=E$4)*('Data - dwelling fires'!$B$2:$B$41938=$A31)*('Data - dwelling fires'!$C$2:$C$41938=$B$3)*('Data - dwelling fires'!$D$2:$D$41938))=0,"..",SUMPRODUCT(('Data - dwelling fires'!$A$2:$A$41938=E$4)*('Data - dwelling fires'!$B$2:$B$41938=$A31)*('Data - dwelling fires'!$C$2:$C$41938=$B$3)*('Data - dwelling fires'!$D$2:$D$41938))),B31+C31+D31)</f>
        <v>41772</v>
      </c>
      <c r="F31" s="23">
        <f t="shared" si="1"/>
        <v>667</v>
      </c>
      <c r="G31" s="23">
        <f t="shared" si="1"/>
        <v>1060</v>
      </c>
      <c r="H31" s="23">
        <f t="shared" si="1"/>
        <v>677</v>
      </c>
      <c r="I31" s="23">
        <f t="shared" si="1"/>
        <v>701</v>
      </c>
      <c r="K31" s="24" cm="1">
        <f t="array" ref="K31">IF(SUMPRODUCT(('Data - population'!$B$2:$B$2996=$A31)*('Data - population'!$C$2:$C$2996=K$4)*('Data - population'!$D$2:$D$2996)),SUMPRODUCT(('Data - population'!$B$2:$B$2996=$A31)*('Data - population'!$C$2:$C$2996=K$4)*('Data - population'!$D$2:$D$2996)),"..")</f>
        <v>51381093</v>
      </c>
      <c r="L31" s="24" cm="1">
        <f t="array" ref="L31">IF(SUMPRODUCT(('Data - population'!$B$2:$B$2996=$A31)*('Data - population'!$C$2:$C$2996=L$4)*('Data - population'!$D$2:$D$2996)),SUMPRODUCT(('Data - population'!$B$2:$B$2996=$A31)*('Data - population'!$C$2:$C$2996=L$4)*('Data - population'!$D$2:$D$2996)),"..")</f>
        <v>5170000</v>
      </c>
      <c r="M31" s="24" cm="1">
        <f t="array" ref="M31">IF(SUMPRODUCT(('Data - population'!$B$2:$B$2996=$A31)*('Data - population'!$C$2:$C$2996=M$4)*('Data - population'!$D$2:$D$2996)),SUMPRODUCT(('Data - population'!$B$2:$B$2996=$A31)*('Data - population'!$C$2:$C$2996=M$4)*('Data - population'!$D$2:$D$2996)),"..")</f>
        <v>3006299</v>
      </c>
      <c r="N31" s="24" cm="1">
        <f t="array" ref="N31">IF(SUMPRODUCT(('Data - population'!$B$2:$B$2996=$A31)*('Data - population'!$C$2:$C$2996=N$4)*('Data - population'!$D$2:$D$2996)),SUMPRODUCT(('Data - population'!$B$2:$B$2996=$A31)*('Data - population'!$C$2:$C$2996=N$4)*('Data - population'!$D$2:$D$2996)),"..")</f>
        <v>59557392</v>
      </c>
    </row>
    <row r="32" spans="1:14" x14ac:dyDescent="0.35">
      <c r="A32" t="s">
        <v>27</v>
      </c>
      <c r="B32" s="18" cm="1">
        <f t="array" ref="B32">IF(IF($B$3="Total dwelling fires",SUMPRODUCT(('Data - dwelling fires'!$A$2:$A$41941=B$4)*('Data - dwelling fires'!$B$2:$B$41941=$A32)*('Data - dwelling fires'!$D$2:$D$41941)),SUMPRODUCT(('Data - dwelling fires'!$A$2:$A$41941=B$4)*('Data - dwelling fires'!$B$2:$B$41941=$A32)*('Data - dwelling fires'!$C$2:$C$41941=$B$3)*('Data - dwelling fires'!$D$2:$D$41941)))=0,"..",IF($B$3="Total dwelling fires",SUMPRODUCT(('Data - dwelling fires'!$A$2:$A$41941=B$4)*('Data - dwelling fires'!$B$2:$B$41941=$A32)*('Data - dwelling fires'!$D$2:$D$41941)),SUMPRODUCT(('Data - dwelling fires'!$A$2:$A$41941=B$4)*('Data - dwelling fires'!$B$2:$B$41941=$A32)*('Data - dwelling fires'!$C$2:$C$41941=$B$3)*('Data - dwelling fires'!$D$2:$D$41941))))</f>
        <v>32428</v>
      </c>
      <c r="C32" s="18" cm="1">
        <f t="array" ref="C32">IF(IF($B$3="Total dwelling fires",SUMPRODUCT(('Data - dwelling fires'!$A$2:$A$41941=C$4)*('Data - dwelling fires'!$B$2:$B$41941=$A32)*('Data - dwelling fires'!$D$2:$D$41941)),SUMPRODUCT(('Data - dwelling fires'!$A$2:$A$41941=C$4)*('Data - dwelling fires'!$B$2:$B$41941=$A32)*('Data - dwelling fires'!$C$2:$C$41941=$B$3)*('Data - dwelling fires'!$D$2:$D$41941)))=0,"..",IF($B$3="Total dwelling fires",SUMPRODUCT(('Data - dwelling fires'!$A$2:$A$41941=C$4)*('Data - dwelling fires'!$B$2:$B$41941=$A32)*('Data - dwelling fires'!$D$2:$D$41941)),SUMPRODUCT(('Data - dwelling fires'!$A$2:$A$41941=C$4)*('Data - dwelling fires'!$B$2:$B$41941=$A32)*('Data - dwelling fires'!$C$2:$C$41941=$B$3)*('Data - dwelling fires'!$D$2:$D$41941))))</f>
        <v>5397</v>
      </c>
      <c r="D32" s="18" cm="1">
        <f t="array" ref="D32">IF(IF($B$3="Total dwelling fires",SUMPRODUCT(('Data - dwelling fires'!$A$2:$A$41941=D$4)*('Data - dwelling fires'!$B$2:$B$41941=$A32)*('Data - dwelling fires'!$D$2:$D$41941)),SUMPRODUCT(('Data - dwelling fires'!$A$2:$A$41941=D$4)*('Data - dwelling fires'!$B$2:$B$41941=$A32)*('Data - dwelling fires'!$C$2:$C$41941=$B$3)*('Data - dwelling fires'!$D$2:$D$41941)))=0,"..",IF($B$3="Total dwelling fires",SUMPRODUCT(('Data - dwelling fires'!$A$2:$A$41941=D$4)*('Data - dwelling fires'!$B$2:$B$41941=$A32)*('Data - dwelling fires'!$D$2:$D$41941)),SUMPRODUCT(('Data - dwelling fires'!$A$2:$A$41941=D$4)*('Data - dwelling fires'!$B$2:$B$41941=$A32)*('Data - dwelling fires'!$C$2:$C$41941=$B$3)*('Data - dwelling fires'!$D$2:$D$41941))))</f>
        <v>1919</v>
      </c>
      <c r="E32" s="18" cm="1">
        <f t="array" ref="E32">IF(OR(B32="..",C32="..",D32=".."),IF(SUMPRODUCT(('Data - dwelling fires'!$A$2:$A$41938=E$4)*('Data - dwelling fires'!$B$2:$B$41938=$A32)*('Data - dwelling fires'!$C$2:$C$41938=$B$3)*('Data - dwelling fires'!$D$2:$D$41938))=0,"..",SUMPRODUCT(('Data - dwelling fires'!$A$2:$A$41938=E$4)*('Data - dwelling fires'!$B$2:$B$41938=$A32)*('Data - dwelling fires'!$C$2:$C$41938=$B$3)*('Data - dwelling fires'!$D$2:$D$41938))),B32+C32+D32)</f>
        <v>39744</v>
      </c>
      <c r="F32" s="23">
        <f t="shared" si="1"/>
        <v>626</v>
      </c>
      <c r="G32" s="23">
        <f t="shared" si="1"/>
        <v>1037</v>
      </c>
      <c r="H32" s="23">
        <f t="shared" si="1"/>
        <v>634</v>
      </c>
      <c r="I32" s="23">
        <f t="shared" si="1"/>
        <v>662</v>
      </c>
      <c r="K32" s="24" cm="1">
        <f t="array" ref="K32">IF(SUMPRODUCT(('Data - population'!$B$2:$B$2996=$A32)*('Data - population'!$C$2:$C$2996=K$4)*('Data - population'!$D$2:$D$2996)),SUMPRODUCT(('Data - population'!$B$2:$B$2996=$A32)*('Data - population'!$C$2:$C$2996=K$4)*('Data - population'!$D$2:$D$2996)),"..")</f>
        <v>51815853</v>
      </c>
      <c r="L32" s="24" cm="1">
        <f t="array" ref="L32">IF(SUMPRODUCT(('Data - population'!$B$2:$B$2996=$A32)*('Data - population'!$C$2:$C$2996=L$4)*('Data - population'!$D$2:$D$2996)),SUMPRODUCT(('Data - population'!$B$2:$B$2996=$A32)*('Data - population'!$C$2:$C$2996=L$4)*('Data - population'!$D$2:$D$2996)),"..")</f>
        <v>5202900</v>
      </c>
      <c r="M32" s="24" cm="1">
        <f t="array" ref="M32">IF(SUMPRODUCT(('Data - population'!$B$2:$B$2996=$A32)*('Data - population'!$C$2:$C$2996=M$4)*('Data - population'!$D$2:$D$2996)),SUMPRODUCT(('Data - population'!$B$2:$B$2996=$A32)*('Data - population'!$C$2:$C$2996=M$4)*('Data - population'!$D$2:$D$2996)),"..")</f>
        <v>3025867</v>
      </c>
      <c r="N32" s="24" cm="1">
        <f t="array" ref="N32">IF(SUMPRODUCT(('Data - population'!$B$2:$B$2996=$A32)*('Data - population'!$C$2:$C$2996=N$4)*('Data - population'!$D$2:$D$2996)),SUMPRODUCT(('Data - population'!$B$2:$B$2996=$A32)*('Data - population'!$C$2:$C$2996=N$4)*('Data - population'!$D$2:$D$2996)),"..")</f>
        <v>60044620</v>
      </c>
    </row>
    <row r="33" spans="1:14" x14ac:dyDescent="0.35">
      <c r="A33" s="25" t="s">
        <v>28</v>
      </c>
      <c r="B33" s="26" cm="1">
        <f t="array" ref="B33">IF(IF($B$3="Total dwelling fires",SUMPRODUCT(('Data - dwelling fires'!$A$2:$A$41941=B$4)*('Data - dwelling fires'!$B$2:$B$41941=$A33)*('Data - dwelling fires'!$D$2:$D$41941)),SUMPRODUCT(('Data - dwelling fires'!$A$2:$A$41941=B$4)*('Data - dwelling fires'!$B$2:$B$41941=$A33)*('Data - dwelling fires'!$C$2:$C$41941=$B$3)*('Data - dwelling fires'!$D$2:$D$41941)))=0,"..",IF($B$3="Total dwelling fires",SUMPRODUCT(('Data - dwelling fires'!$A$2:$A$41941=B$4)*('Data - dwelling fires'!$B$2:$B$41941=$A33)*('Data - dwelling fires'!$D$2:$D$41941)),SUMPRODUCT(('Data - dwelling fires'!$A$2:$A$41941=B$4)*('Data - dwelling fires'!$B$2:$B$41941=$A33)*('Data - dwelling fires'!$C$2:$C$41941=$B$3)*('Data - dwelling fires'!$D$2:$D$41941))))</f>
        <v>33032</v>
      </c>
      <c r="C33" s="26" cm="1">
        <f t="array" ref="C33">IF(IF($B$3="Total dwelling fires",SUMPRODUCT(('Data - dwelling fires'!$A$2:$A$41941=C$4)*('Data - dwelling fires'!$B$2:$B$41941=$A33)*('Data - dwelling fires'!$D$2:$D$41941)),SUMPRODUCT(('Data - dwelling fires'!$A$2:$A$41941=C$4)*('Data - dwelling fires'!$B$2:$B$41941=$A33)*('Data - dwelling fires'!$C$2:$C$41941=$B$3)*('Data - dwelling fires'!$D$2:$D$41941)))=0,"..",IF($B$3="Total dwelling fires",SUMPRODUCT(('Data - dwelling fires'!$A$2:$A$41941=C$4)*('Data - dwelling fires'!$B$2:$B$41941=$A33)*('Data - dwelling fires'!$D$2:$D$41941)),SUMPRODUCT(('Data - dwelling fires'!$A$2:$A$41941=C$4)*('Data - dwelling fires'!$B$2:$B$41941=$A33)*('Data - dwelling fires'!$C$2:$C$41941=$B$3)*('Data - dwelling fires'!$D$2:$D$41941))))</f>
        <v>5367</v>
      </c>
      <c r="D33" s="26" cm="1">
        <f t="array" ref="D33">IF(IF($B$3="Total dwelling fires",SUMPRODUCT(('Data - dwelling fires'!$A$2:$A$41941=D$4)*('Data - dwelling fires'!$B$2:$B$41941=$A33)*('Data - dwelling fires'!$D$2:$D$41941)),SUMPRODUCT(('Data - dwelling fires'!$A$2:$A$41941=D$4)*('Data - dwelling fires'!$B$2:$B$41941=$A33)*('Data - dwelling fires'!$C$2:$C$41941=$B$3)*('Data - dwelling fires'!$D$2:$D$41941)))=0,"..",IF($B$3="Total dwelling fires",SUMPRODUCT(('Data - dwelling fires'!$A$2:$A$41941=D$4)*('Data - dwelling fires'!$B$2:$B$41941=$A33)*('Data - dwelling fires'!$D$2:$D$41941)),SUMPRODUCT(('Data - dwelling fires'!$A$2:$A$41941=D$4)*('Data - dwelling fires'!$B$2:$B$41941=$A33)*('Data - dwelling fires'!$C$2:$C$41941=$B$3)*('Data - dwelling fires'!$D$2:$D$41941))))</f>
        <v>1864</v>
      </c>
      <c r="E33" s="26" cm="1">
        <f t="array" ref="E33">IF(OR(B33="..",C33="..",D33=".."),IF(SUMPRODUCT(('Data - dwelling fires'!$A$2:$A$41938=E$4)*('Data - dwelling fires'!$B$2:$B$41938=$A33)*('Data - dwelling fires'!$C$2:$C$41938=$B$3)*('Data - dwelling fires'!$D$2:$D$41938))=0,"..",SUMPRODUCT(('Data - dwelling fires'!$A$2:$A$41938=E$4)*('Data - dwelling fires'!$B$2:$B$41938=$A33)*('Data - dwelling fires'!$C$2:$C$41938=$B$3)*('Data - dwelling fires'!$D$2:$D$41938))),B33+C33+D33)</f>
        <v>40263</v>
      </c>
      <c r="F33" s="23">
        <f t="shared" si="1"/>
        <v>633</v>
      </c>
      <c r="G33" s="23">
        <f t="shared" si="1"/>
        <v>1026</v>
      </c>
      <c r="H33" s="23">
        <f t="shared" si="1"/>
        <v>613</v>
      </c>
      <c r="I33" s="23">
        <f t="shared" si="1"/>
        <v>666</v>
      </c>
      <c r="K33" s="24" cm="1">
        <f t="array" ref="K33">IF(SUMPRODUCT(('Data - population'!$B$2:$B$2996=$A33)*('Data - population'!$C$2:$C$2996=K$4)*('Data - population'!$D$2:$D$2996)),SUMPRODUCT(('Data - population'!$B$2:$B$2996=$A33)*('Data - population'!$C$2:$C$2996=K$4)*('Data - population'!$D$2:$D$2996)),"..")</f>
        <v>52196381</v>
      </c>
      <c r="L33" s="24" cm="1">
        <f t="array" ref="L33">IF(SUMPRODUCT(('Data - population'!$B$2:$B$2996=$A33)*('Data - population'!$C$2:$C$2996=L$4)*('Data - population'!$D$2:$D$2996)),SUMPRODUCT(('Data - population'!$B$2:$B$2996=$A33)*('Data - population'!$C$2:$C$2996=L$4)*('Data - population'!$D$2:$D$2996)),"..")</f>
        <v>5231900</v>
      </c>
      <c r="M33" s="24" cm="1">
        <f t="array" ref="M33">IF(SUMPRODUCT(('Data - population'!$B$2:$B$2996=$A33)*('Data - population'!$C$2:$C$2996=M$4)*('Data - population'!$D$2:$D$2996)),SUMPRODUCT(('Data - population'!$B$2:$B$2996=$A33)*('Data - population'!$C$2:$C$2996=M$4)*('Data - population'!$D$2:$D$2996)),"..")</f>
        <v>3038872</v>
      </c>
      <c r="N33" s="24" cm="1">
        <f t="array" ref="N33">IF(SUMPRODUCT(('Data - population'!$B$2:$B$2996=$A33)*('Data - population'!$C$2:$C$2996=N$4)*('Data - population'!$D$2:$D$2996)),SUMPRODUCT(('Data - population'!$B$2:$B$2996=$A33)*('Data - population'!$C$2:$C$2996=N$4)*('Data - population'!$D$2:$D$2996)),"..")</f>
        <v>60467153</v>
      </c>
    </row>
    <row r="34" spans="1:14" x14ac:dyDescent="0.35">
      <c r="A34" s="25" t="s">
        <v>29</v>
      </c>
      <c r="B34" s="26" cm="1">
        <f t="array" ref="B34">IF(IF($B$3="Total dwelling fires",SUMPRODUCT(('Data - dwelling fires'!$A$2:$A$41941=B$4)*('Data - dwelling fires'!$B$2:$B$41941=$A34)*('Data - dwelling fires'!$D$2:$D$41941)),SUMPRODUCT(('Data - dwelling fires'!$A$2:$A$41941=B$4)*('Data - dwelling fires'!$B$2:$B$41941=$A34)*('Data - dwelling fires'!$C$2:$C$41941=$B$3)*('Data - dwelling fires'!$D$2:$D$41941)))=0,"..",IF($B$3="Total dwelling fires",SUMPRODUCT(('Data - dwelling fires'!$A$2:$A$41941=B$4)*('Data - dwelling fires'!$B$2:$B$41941=$A34)*('Data - dwelling fires'!$D$2:$D$41941)),SUMPRODUCT(('Data - dwelling fires'!$A$2:$A$41941=B$4)*('Data - dwelling fires'!$B$2:$B$41941=$A34)*('Data - dwelling fires'!$C$2:$C$41941=$B$3)*('Data - dwelling fires'!$D$2:$D$41941))))</f>
        <v>31718</v>
      </c>
      <c r="C34" s="26" cm="1">
        <f t="array" ref="C34">IF(IF($B$3="Total dwelling fires",SUMPRODUCT(('Data - dwelling fires'!$A$2:$A$41941=C$4)*('Data - dwelling fires'!$B$2:$B$41941=$A34)*('Data - dwelling fires'!$D$2:$D$41941)),SUMPRODUCT(('Data - dwelling fires'!$A$2:$A$41941=C$4)*('Data - dwelling fires'!$B$2:$B$41941=$A34)*('Data - dwelling fires'!$C$2:$C$41941=$B$3)*('Data - dwelling fires'!$D$2:$D$41941)))=0,"..",IF($B$3="Total dwelling fires",SUMPRODUCT(('Data - dwelling fires'!$A$2:$A$41941=C$4)*('Data - dwelling fires'!$B$2:$B$41941=$A34)*('Data - dwelling fires'!$D$2:$D$41941)),SUMPRODUCT(('Data - dwelling fires'!$A$2:$A$41941=C$4)*('Data - dwelling fires'!$B$2:$B$41941=$A34)*('Data - dwelling fires'!$C$2:$C$41941=$B$3)*('Data - dwelling fires'!$D$2:$D$41941))))</f>
        <v>5209</v>
      </c>
      <c r="D34" s="26" cm="1">
        <f t="array" ref="D34">IF(IF($B$3="Total dwelling fires",SUMPRODUCT(('Data - dwelling fires'!$A$2:$A$41941=D$4)*('Data - dwelling fires'!$B$2:$B$41941=$A34)*('Data - dwelling fires'!$D$2:$D$41941)),SUMPRODUCT(('Data - dwelling fires'!$A$2:$A$41941=D$4)*('Data - dwelling fires'!$B$2:$B$41941=$A34)*('Data - dwelling fires'!$C$2:$C$41941=$B$3)*('Data - dwelling fires'!$D$2:$D$41941)))=0,"..",IF($B$3="Total dwelling fires",SUMPRODUCT(('Data - dwelling fires'!$A$2:$A$41941=D$4)*('Data - dwelling fires'!$B$2:$B$41941=$A34)*('Data - dwelling fires'!$D$2:$D$41941)),SUMPRODUCT(('Data - dwelling fires'!$A$2:$A$41941=D$4)*('Data - dwelling fires'!$B$2:$B$41941=$A34)*('Data - dwelling fires'!$C$2:$C$41941=$B$3)*('Data - dwelling fires'!$D$2:$D$41941))))</f>
        <v>1826</v>
      </c>
      <c r="E34" s="26" cm="1">
        <f t="array" ref="E34">IF(OR(B34="..",C34="..",D34=".."),IF(SUMPRODUCT(('Data - dwelling fires'!$A$2:$A$41938=E$4)*('Data - dwelling fires'!$B$2:$B$41938=$A34)*('Data - dwelling fires'!$C$2:$C$41938=$B$3)*('Data - dwelling fires'!$D$2:$D$41938))=0,"..",SUMPRODUCT(('Data - dwelling fires'!$A$2:$A$41938=E$4)*('Data - dwelling fires'!$B$2:$B$41938=$A34)*('Data - dwelling fires'!$C$2:$C$41938=$B$3)*('Data - dwelling fires'!$D$2:$D$41938))),B34+C34+D34)</f>
        <v>38753</v>
      </c>
      <c r="F34" s="23">
        <f t="shared" si="1"/>
        <v>603</v>
      </c>
      <c r="G34" s="23">
        <f t="shared" si="1"/>
        <v>990</v>
      </c>
      <c r="H34" s="23">
        <f t="shared" si="1"/>
        <v>599</v>
      </c>
      <c r="I34" s="23">
        <f t="shared" si="1"/>
        <v>636</v>
      </c>
      <c r="K34" s="24" cm="1">
        <f t="array" ref="K34">IF(SUMPRODUCT(('Data - population'!$B$2:$B$2996=$A34)*('Data - population'!$C$2:$C$2996=K$4)*('Data - population'!$D$2:$D$2996)),SUMPRODUCT(('Data - population'!$B$2:$B$2996=$A34)*('Data - population'!$C$2:$C$2996=K$4)*('Data - population'!$D$2:$D$2996)),"..")</f>
        <v>52642452</v>
      </c>
      <c r="L34" s="24" cm="1">
        <f t="array" ref="L34">IF(SUMPRODUCT(('Data - population'!$B$2:$B$2996=$A34)*('Data - population'!$C$2:$C$2996=L$4)*('Data - population'!$D$2:$D$2996)),SUMPRODUCT(('Data - population'!$B$2:$B$2996=$A34)*('Data - population'!$C$2:$C$2996=L$4)*('Data - population'!$D$2:$D$2996)),"..")</f>
        <v>5262200</v>
      </c>
      <c r="M34" s="24" cm="1">
        <f t="array" ref="M34">IF(SUMPRODUCT(('Data - population'!$B$2:$B$2996=$A34)*('Data - population'!$C$2:$C$2996=M$4)*('Data - population'!$D$2:$D$2996)),SUMPRODUCT(('Data - population'!$B$2:$B$2996=$A34)*('Data - population'!$C$2:$C$2996=M$4)*('Data - population'!$D$2:$D$2996)),"..")</f>
        <v>3049971</v>
      </c>
      <c r="N34" s="24" cm="1">
        <f t="array" ref="N34">IF(SUMPRODUCT(('Data - population'!$B$2:$B$2996=$A34)*('Data - population'!$C$2:$C$2996=N$4)*('Data - population'!$D$2:$D$2996)),SUMPRODUCT(('Data - population'!$B$2:$B$2996=$A34)*('Data - population'!$C$2:$C$2996=N$4)*('Data - population'!$D$2:$D$2996)),"..")</f>
        <v>60954623</v>
      </c>
    </row>
    <row r="35" spans="1:14" x14ac:dyDescent="0.35">
      <c r="A35" s="25" t="s">
        <v>30</v>
      </c>
      <c r="B35" s="26" cm="1">
        <f t="array" ref="B35">IF(IF($B$3="Total dwelling fires",SUMPRODUCT(('Data - dwelling fires'!$A$2:$A$41941=B$4)*('Data - dwelling fires'!$B$2:$B$41941=$A35)*('Data - dwelling fires'!$D$2:$D$41941)),SUMPRODUCT(('Data - dwelling fires'!$A$2:$A$41941=B$4)*('Data - dwelling fires'!$B$2:$B$41941=$A35)*('Data - dwelling fires'!$C$2:$C$41941=$B$3)*('Data - dwelling fires'!$D$2:$D$41941)))=0,"..",IF($B$3="Total dwelling fires",SUMPRODUCT(('Data - dwelling fires'!$A$2:$A$41941=B$4)*('Data - dwelling fires'!$B$2:$B$41941=$A35)*('Data - dwelling fires'!$D$2:$D$41941)),SUMPRODUCT(('Data - dwelling fires'!$A$2:$A$41941=B$4)*('Data - dwelling fires'!$B$2:$B$41941=$A35)*('Data - dwelling fires'!$C$2:$C$41941=$B$3)*('Data - dwelling fires'!$D$2:$D$41941))))</f>
        <v>30802</v>
      </c>
      <c r="C35" s="26" cm="1">
        <f t="array" ref="C35">IF(IF($B$3="Total dwelling fires",SUMPRODUCT(('Data - dwelling fires'!$A$2:$A$41941=C$4)*('Data - dwelling fires'!$B$2:$B$41941=$A35)*('Data - dwelling fires'!$D$2:$D$41941)),SUMPRODUCT(('Data - dwelling fires'!$A$2:$A$41941=C$4)*('Data - dwelling fires'!$B$2:$B$41941=$A35)*('Data - dwelling fires'!$C$2:$C$41941=$B$3)*('Data - dwelling fires'!$D$2:$D$41941)))=0,"..",IF($B$3="Total dwelling fires",SUMPRODUCT(('Data - dwelling fires'!$A$2:$A$41941=C$4)*('Data - dwelling fires'!$B$2:$B$41941=$A35)*('Data - dwelling fires'!$D$2:$D$41941)),SUMPRODUCT(('Data - dwelling fires'!$A$2:$A$41941=C$4)*('Data - dwelling fires'!$B$2:$B$41941=$A35)*('Data - dwelling fires'!$C$2:$C$41941=$B$3)*('Data - dwelling fires'!$D$2:$D$41941))))</f>
        <v>5117</v>
      </c>
      <c r="D35" s="26" cm="1">
        <f t="array" ref="D35">IF(IF($B$3="Total dwelling fires",SUMPRODUCT(('Data - dwelling fires'!$A$2:$A$41941=D$4)*('Data - dwelling fires'!$B$2:$B$41941=$A35)*('Data - dwelling fires'!$D$2:$D$41941)),SUMPRODUCT(('Data - dwelling fires'!$A$2:$A$41941=D$4)*('Data - dwelling fires'!$B$2:$B$41941=$A35)*('Data - dwelling fires'!$C$2:$C$41941=$B$3)*('Data - dwelling fires'!$D$2:$D$41941)))=0,"..",IF($B$3="Total dwelling fires",SUMPRODUCT(('Data - dwelling fires'!$A$2:$A$41941=D$4)*('Data - dwelling fires'!$B$2:$B$41941=$A35)*('Data - dwelling fires'!$D$2:$D$41941)),SUMPRODUCT(('Data - dwelling fires'!$A$2:$A$41941=D$4)*('Data - dwelling fires'!$B$2:$B$41941=$A35)*('Data - dwelling fires'!$C$2:$C$41941=$B$3)*('Data - dwelling fires'!$D$2:$D$41941))))</f>
        <v>1789</v>
      </c>
      <c r="E35" s="26" cm="1">
        <f t="array" ref="E35">IF(OR(B35="..",C35="..",D35=".."),IF(SUMPRODUCT(('Data - dwelling fires'!$A$2:$A$41938=E$4)*('Data - dwelling fires'!$B$2:$B$41938=$A35)*('Data - dwelling fires'!$C$2:$C$41938=$B$3)*('Data - dwelling fires'!$D$2:$D$41938))=0,"..",SUMPRODUCT(('Data - dwelling fires'!$A$2:$A$41938=E$4)*('Data - dwelling fires'!$B$2:$B$41938=$A35)*('Data - dwelling fires'!$C$2:$C$41938=$B$3)*('Data - dwelling fires'!$D$2:$D$41938))),B35+C35+D35)</f>
        <v>37708</v>
      </c>
      <c r="F35" s="23">
        <f t="shared" si="1"/>
        <v>580</v>
      </c>
      <c r="G35" s="23">
        <f t="shared" si="1"/>
        <v>965</v>
      </c>
      <c r="H35" s="23">
        <f t="shared" si="1"/>
        <v>584</v>
      </c>
      <c r="I35" s="23">
        <f t="shared" si="1"/>
        <v>613</v>
      </c>
      <c r="K35" s="24" cm="1">
        <f t="array" ref="K35">IF(SUMPRODUCT(('Data - population'!$B$2:$B$2996=$A35)*('Data - population'!$C$2:$C$2996=K$4)*('Data - population'!$D$2:$D$2996)),SUMPRODUCT(('Data - population'!$B$2:$B$2996=$A35)*('Data - population'!$C$2:$C$2996=K$4)*('Data - population'!$D$2:$D$2996)),"..")</f>
        <v>53107169</v>
      </c>
      <c r="L35" s="24" cm="1">
        <f t="array" ref="L35">IF(SUMPRODUCT(('Data - population'!$B$2:$B$2996=$A35)*('Data - population'!$C$2:$C$2996=L$4)*('Data - population'!$D$2:$D$2996)),SUMPRODUCT(('Data - population'!$B$2:$B$2996=$A35)*('Data - population'!$C$2:$C$2996=L$4)*('Data - population'!$D$2:$D$2996)),"..")</f>
        <v>5299900</v>
      </c>
      <c r="M35" s="24" cm="1">
        <f t="array" ref="M35">IF(SUMPRODUCT(('Data - population'!$B$2:$B$2996=$A35)*('Data - population'!$C$2:$C$2996=M$4)*('Data - population'!$D$2:$D$2996)),SUMPRODUCT(('Data - population'!$B$2:$B$2996=$A35)*('Data - population'!$C$2:$C$2996=M$4)*('Data - population'!$D$2:$D$2996)),"..")</f>
        <v>3063758</v>
      </c>
      <c r="N35" s="24" cm="1">
        <f t="array" ref="N35">IF(SUMPRODUCT(('Data - population'!$B$2:$B$2996=$A35)*('Data - population'!$C$2:$C$2996=N$4)*('Data - population'!$D$2:$D$2996)),SUMPRODUCT(('Data - population'!$B$2:$B$2996=$A35)*('Data - population'!$C$2:$C$2996=N$4)*('Data - population'!$D$2:$D$2996)),"..")</f>
        <v>61470827</v>
      </c>
    </row>
    <row r="36" spans="1:14" x14ac:dyDescent="0.35">
      <c r="A36" s="25" t="s">
        <v>31</v>
      </c>
      <c r="B36" s="26" cm="1">
        <f t="array" ref="B36">IF(IF($B$3="Total dwelling fires",SUMPRODUCT(('Data - dwelling fires'!$A$2:$A$41941=B$4)*('Data - dwelling fires'!$B$2:$B$41941=$A36)*('Data - dwelling fires'!$D$2:$D$41941)),SUMPRODUCT(('Data - dwelling fires'!$A$2:$A$41941=B$4)*('Data - dwelling fires'!$B$2:$B$41941=$A36)*('Data - dwelling fires'!$C$2:$C$41941=$B$3)*('Data - dwelling fires'!$D$2:$D$41941)))=0,"..",IF($B$3="Total dwelling fires",SUMPRODUCT(('Data - dwelling fires'!$A$2:$A$41941=B$4)*('Data - dwelling fires'!$B$2:$B$41941=$A36)*('Data - dwelling fires'!$D$2:$D$41941)),SUMPRODUCT(('Data - dwelling fires'!$A$2:$A$41941=B$4)*('Data - dwelling fires'!$B$2:$B$41941=$A36)*('Data - dwelling fires'!$C$2:$C$41941=$B$3)*('Data - dwelling fires'!$D$2:$D$41941))))</f>
        <v>29674</v>
      </c>
      <c r="C36" s="26" cm="1">
        <f t="array" ref="C36">IF(IF($B$3="Total dwelling fires",SUMPRODUCT(('Data - dwelling fires'!$A$2:$A$41941=C$4)*('Data - dwelling fires'!$B$2:$B$41941=$A36)*('Data - dwelling fires'!$D$2:$D$41941)),SUMPRODUCT(('Data - dwelling fires'!$A$2:$A$41941=C$4)*('Data - dwelling fires'!$B$2:$B$41941=$A36)*('Data - dwelling fires'!$C$2:$C$41941=$B$3)*('Data - dwelling fires'!$D$2:$D$41941)))=0,"..",IF($B$3="Total dwelling fires",SUMPRODUCT(('Data - dwelling fires'!$A$2:$A$41941=C$4)*('Data - dwelling fires'!$B$2:$B$41941=$A36)*('Data - dwelling fires'!$D$2:$D$41941)),SUMPRODUCT(('Data - dwelling fires'!$A$2:$A$41941=C$4)*('Data - dwelling fires'!$B$2:$B$41941=$A36)*('Data - dwelling fires'!$C$2:$C$41941=$B$3)*('Data - dwelling fires'!$D$2:$D$41941))))</f>
        <v>4997</v>
      </c>
      <c r="D36" s="26" cm="1">
        <f t="array" ref="D36">IF(IF($B$3="Total dwelling fires",SUMPRODUCT(('Data - dwelling fires'!$A$2:$A$41941=D$4)*('Data - dwelling fires'!$B$2:$B$41941=$A36)*('Data - dwelling fires'!$D$2:$D$41941)),SUMPRODUCT(('Data - dwelling fires'!$A$2:$A$41941=D$4)*('Data - dwelling fires'!$B$2:$B$41941=$A36)*('Data - dwelling fires'!$C$2:$C$41941=$B$3)*('Data - dwelling fires'!$D$2:$D$41941)))=0,"..",IF($B$3="Total dwelling fires",SUMPRODUCT(('Data - dwelling fires'!$A$2:$A$41941=D$4)*('Data - dwelling fires'!$B$2:$B$41941=$A36)*('Data - dwelling fires'!$D$2:$D$41941)),SUMPRODUCT(('Data - dwelling fires'!$A$2:$A$41941=D$4)*('Data - dwelling fires'!$B$2:$B$41941=$A36)*('Data - dwelling fires'!$C$2:$C$41941=$B$3)*('Data - dwelling fires'!$D$2:$D$41941))))</f>
        <v>1725</v>
      </c>
      <c r="E36" s="26" cm="1">
        <f t="array" ref="E36">IF(OR(B36="..",C36="..",D36=".."),IF(SUMPRODUCT(('Data - dwelling fires'!$A$2:$A$41938=E$4)*('Data - dwelling fires'!$B$2:$B$41938=$A36)*('Data - dwelling fires'!$C$2:$C$41938=$B$3)*('Data - dwelling fires'!$D$2:$D$41938))=0,"..",SUMPRODUCT(('Data - dwelling fires'!$A$2:$A$41938=E$4)*('Data - dwelling fires'!$B$2:$B$41938=$A36)*('Data - dwelling fires'!$C$2:$C$41938=$B$3)*('Data - dwelling fires'!$D$2:$D$41938))),B36+C36+D36)</f>
        <v>36396</v>
      </c>
      <c r="F36" s="23">
        <f t="shared" si="1"/>
        <v>555</v>
      </c>
      <c r="G36" s="23">
        <f t="shared" si="1"/>
        <v>940</v>
      </c>
      <c r="H36" s="23">
        <f t="shared" si="1"/>
        <v>562</v>
      </c>
      <c r="I36" s="23">
        <f t="shared" si="1"/>
        <v>588</v>
      </c>
      <c r="K36" s="24" cm="1">
        <f t="array" ref="K36">IF(SUMPRODUCT(('Data - population'!$B$2:$B$2996=$A36)*('Data - population'!$C$2:$C$2996=K$4)*('Data - population'!$D$2:$D$2996)),SUMPRODUCT(('Data - population'!$B$2:$B$2996=$A36)*('Data - population'!$C$2:$C$2996=K$4)*('Data - population'!$D$2:$D$2996)),"..")</f>
        <v>53506812</v>
      </c>
      <c r="L36" s="24" cm="1">
        <f t="array" ref="L36">IF(SUMPRODUCT(('Data - population'!$B$2:$B$2996=$A36)*('Data - population'!$C$2:$C$2996=L$4)*('Data - population'!$D$2:$D$2996)),SUMPRODUCT(('Data - population'!$B$2:$B$2996=$A36)*('Data - population'!$C$2:$C$2996=L$4)*('Data - population'!$D$2:$D$2996)),"..")</f>
        <v>5313600</v>
      </c>
      <c r="M36" s="24" cm="1">
        <f t="array" ref="M36">IF(SUMPRODUCT(('Data - population'!$B$2:$B$2996=$A36)*('Data - population'!$C$2:$C$2996=M$4)*('Data - population'!$D$2:$D$2996)),SUMPRODUCT(('Data - population'!$B$2:$B$2996=$A36)*('Data - population'!$C$2:$C$2996=M$4)*('Data - population'!$D$2:$D$2996)),"..")</f>
        <v>3070928</v>
      </c>
      <c r="N36" s="24" cm="1">
        <f t="array" ref="N36">IF(SUMPRODUCT(('Data - population'!$B$2:$B$2996=$A36)*('Data - population'!$C$2:$C$2996=N$4)*('Data - population'!$D$2:$D$2996)),SUMPRODUCT(('Data - population'!$B$2:$B$2996=$A36)*('Data - population'!$C$2:$C$2996=N$4)*('Data - population'!$D$2:$D$2996)),"..")</f>
        <v>61891340</v>
      </c>
    </row>
    <row r="37" spans="1:14" x14ac:dyDescent="0.35">
      <c r="A37" s="25" t="s">
        <v>32</v>
      </c>
      <c r="B37" s="26" cm="1">
        <f t="array" ref="B37">IF(IF($B$3="Total dwelling fires",SUMPRODUCT(('Data - dwelling fires'!$A$2:$A$41941=B$4)*('Data - dwelling fires'!$B$2:$B$41941=$A37)*('Data - dwelling fires'!$D$2:$D$41941)),SUMPRODUCT(('Data - dwelling fires'!$A$2:$A$41941=B$4)*('Data - dwelling fires'!$B$2:$B$41941=$A37)*('Data - dwelling fires'!$C$2:$C$41941=$B$3)*('Data - dwelling fires'!$D$2:$D$41941)))=0,"..",IF($B$3="Total dwelling fires",SUMPRODUCT(('Data - dwelling fires'!$A$2:$A$41941=B$4)*('Data - dwelling fires'!$B$2:$B$41941=$A37)*('Data - dwelling fires'!$D$2:$D$41941)),SUMPRODUCT(('Data - dwelling fires'!$A$2:$A$41941=B$4)*('Data - dwelling fires'!$B$2:$B$41941=$A37)*('Data - dwelling fires'!$C$2:$C$41941=$B$3)*('Data - dwelling fires'!$D$2:$D$41941))))</f>
        <v>28615</v>
      </c>
      <c r="C37" s="26" cm="1">
        <f t="array" ref="C37">IF(IF($B$3="Total dwelling fires",SUMPRODUCT(('Data - dwelling fires'!$A$2:$A$41941=C$4)*('Data - dwelling fires'!$B$2:$B$41941=$A37)*('Data - dwelling fires'!$D$2:$D$41941)),SUMPRODUCT(('Data - dwelling fires'!$A$2:$A$41941=C$4)*('Data - dwelling fires'!$B$2:$B$41941=$A37)*('Data - dwelling fires'!$C$2:$C$41941=$B$3)*('Data - dwelling fires'!$D$2:$D$41941)))=0,"..",IF($B$3="Total dwelling fires",SUMPRODUCT(('Data - dwelling fires'!$A$2:$A$41941=C$4)*('Data - dwelling fires'!$B$2:$B$41941=$A37)*('Data - dwelling fires'!$D$2:$D$41941)),SUMPRODUCT(('Data - dwelling fires'!$A$2:$A$41941=C$4)*('Data - dwelling fires'!$B$2:$B$41941=$A37)*('Data - dwelling fires'!$C$2:$C$41941=$B$3)*('Data - dwelling fires'!$D$2:$D$41941))))</f>
        <v>4673</v>
      </c>
      <c r="D37" s="26" cm="1">
        <f t="array" ref="D37">IF(IF($B$3="Total dwelling fires",SUMPRODUCT(('Data - dwelling fires'!$A$2:$A$41941=D$4)*('Data - dwelling fires'!$B$2:$B$41941=$A37)*('Data - dwelling fires'!$D$2:$D$41941)),SUMPRODUCT(('Data - dwelling fires'!$A$2:$A$41941=D$4)*('Data - dwelling fires'!$B$2:$B$41941=$A37)*('Data - dwelling fires'!$C$2:$C$41941=$B$3)*('Data - dwelling fires'!$D$2:$D$41941)))=0,"..",IF($B$3="Total dwelling fires",SUMPRODUCT(('Data - dwelling fires'!$A$2:$A$41941=D$4)*('Data - dwelling fires'!$B$2:$B$41941=$A37)*('Data - dwelling fires'!$D$2:$D$41941)),SUMPRODUCT(('Data - dwelling fires'!$A$2:$A$41941=D$4)*('Data - dwelling fires'!$B$2:$B$41941=$A37)*('Data - dwelling fires'!$C$2:$C$41941=$B$3)*('Data - dwelling fires'!$D$2:$D$41941))))</f>
        <v>1732</v>
      </c>
      <c r="E37" s="26" cm="1">
        <f t="array" ref="E37">IF(OR(B37="..",C37="..",D37=".."),IF(SUMPRODUCT(('Data - dwelling fires'!$A$2:$A$41938=E$4)*('Data - dwelling fires'!$B$2:$B$41938=$A37)*('Data - dwelling fires'!$C$2:$C$41938=$B$3)*('Data - dwelling fires'!$D$2:$D$41938))=0,"..",SUMPRODUCT(('Data - dwelling fires'!$A$2:$A$41938=E$4)*('Data - dwelling fires'!$B$2:$B$41938=$A37)*('Data - dwelling fires'!$C$2:$C$41938=$B$3)*('Data - dwelling fires'!$D$2:$D$41938))),B37+C37+D37)</f>
        <v>35020</v>
      </c>
      <c r="F37" s="23">
        <f t="shared" si="1"/>
        <v>531</v>
      </c>
      <c r="G37" s="23">
        <f t="shared" si="1"/>
        <v>877</v>
      </c>
      <c r="H37" s="23">
        <f t="shared" si="1"/>
        <v>564</v>
      </c>
      <c r="I37" s="23">
        <f t="shared" si="1"/>
        <v>562</v>
      </c>
      <c r="K37" s="24" cm="1">
        <f t="array" ref="K37">IF(SUMPRODUCT(('Data - population'!$B$2:$B$2996=$A37)*('Data - population'!$C$2:$C$2996=K$4)*('Data - population'!$D$2:$D$2996)),SUMPRODUCT(('Data - population'!$B$2:$B$2996=$A37)*('Data - population'!$C$2:$C$2996=K$4)*('Data - population'!$D$2:$D$2996)),"..")</f>
        <v>53918686</v>
      </c>
      <c r="L37" s="24" cm="1">
        <f t="array" ref="L37">IF(SUMPRODUCT(('Data - population'!$B$2:$B$2996=$A37)*('Data - population'!$C$2:$C$2996=L$4)*('Data - population'!$D$2:$D$2996)),SUMPRODUCT(('Data - population'!$B$2:$B$2996=$A37)*('Data - population'!$C$2:$C$2996=L$4)*('Data - population'!$D$2:$D$2996)),"..")</f>
        <v>5327700</v>
      </c>
      <c r="M37" s="24" cm="1">
        <f t="array" ref="M37">IF(SUMPRODUCT(('Data - population'!$B$2:$B$2996=$A37)*('Data - population'!$C$2:$C$2996=M$4)*('Data - population'!$D$2:$D$2996)),SUMPRODUCT(('Data - population'!$B$2:$B$2996=$A37)*('Data - population'!$C$2:$C$2996=M$4)*('Data - population'!$D$2:$D$2996)),"..")</f>
        <v>3071058</v>
      </c>
      <c r="N37" s="24" cm="1">
        <f t="array" ref="N37">IF(SUMPRODUCT(('Data - population'!$B$2:$B$2996=$A37)*('Data - population'!$C$2:$C$2996=N$4)*('Data - population'!$D$2:$D$2996)),SUMPRODUCT(('Data - population'!$B$2:$B$2996=$A37)*('Data - population'!$C$2:$C$2996=N$4)*('Data - population'!$D$2:$D$2996)),"..")</f>
        <v>62317444</v>
      </c>
    </row>
    <row r="38" spans="1:14" x14ac:dyDescent="0.35">
      <c r="A38" s="25" t="s">
        <v>33</v>
      </c>
      <c r="B38" s="26" cm="1">
        <f t="array" ref="B38">IF(IF($B$3="Total dwelling fires",SUMPRODUCT(('Data - dwelling fires'!$A$2:$A$41941=B$4)*('Data - dwelling fires'!$B$2:$B$41941=$A38)*('Data - dwelling fires'!$D$2:$D$41941)),SUMPRODUCT(('Data - dwelling fires'!$A$2:$A$41941=B$4)*('Data - dwelling fires'!$B$2:$B$41941=$A38)*('Data - dwelling fires'!$C$2:$C$41941=$B$3)*('Data - dwelling fires'!$D$2:$D$41941)))=0,"..",IF($B$3="Total dwelling fires",SUMPRODUCT(('Data - dwelling fires'!$A$2:$A$41941=B$4)*('Data - dwelling fires'!$B$2:$B$41941=$A38)*('Data - dwelling fires'!$D$2:$D$41941)),SUMPRODUCT(('Data - dwelling fires'!$A$2:$A$41941=B$4)*('Data - dwelling fires'!$B$2:$B$41941=$A38)*('Data - dwelling fires'!$C$2:$C$41941=$B$3)*('Data - dwelling fires'!$D$2:$D$41941))))</f>
        <v>28324</v>
      </c>
      <c r="C38" s="26" cm="1">
        <f t="array" ref="C38">IF(IF($B$3="Total dwelling fires",SUMPRODUCT(('Data - dwelling fires'!$A$2:$A$41941=C$4)*('Data - dwelling fires'!$B$2:$B$41941=$A38)*('Data - dwelling fires'!$D$2:$D$41941)),SUMPRODUCT(('Data - dwelling fires'!$A$2:$A$41941=C$4)*('Data - dwelling fires'!$B$2:$B$41941=$A38)*('Data - dwelling fires'!$C$2:$C$41941=$B$3)*('Data - dwelling fires'!$D$2:$D$41941)))=0,"..",IF($B$3="Total dwelling fires",SUMPRODUCT(('Data - dwelling fires'!$A$2:$A$41941=C$4)*('Data - dwelling fires'!$B$2:$B$41941=$A38)*('Data - dwelling fires'!$D$2:$D$41941)),SUMPRODUCT(('Data - dwelling fires'!$A$2:$A$41941=C$4)*('Data - dwelling fires'!$B$2:$B$41941=$A38)*('Data - dwelling fires'!$C$2:$C$41941=$B$3)*('Data - dwelling fires'!$D$2:$D$41941))))</f>
        <v>4953</v>
      </c>
      <c r="D38" s="26" cm="1">
        <f t="array" ref="D38">IF(IF($B$3="Total dwelling fires",SUMPRODUCT(('Data - dwelling fires'!$A$2:$A$41941=D$4)*('Data - dwelling fires'!$B$2:$B$41941=$A38)*('Data - dwelling fires'!$D$2:$D$41941)),SUMPRODUCT(('Data - dwelling fires'!$A$2:$A$41941=D$4)*('Data - dwelling fires'!$B$2:$B$41941=$A38)*('Data - dwelling fires'!$C$2:$C$41941=$B$3)*('Data - dwelling fires'!$D$2:$D$41941)))=0,"..",IF($B$3="Total dwelling fires",SUMPRODUCT(('Data - dwelling fires'!$A$2:$A$41941=D$4)*('Data - dwelling fires'!$B$2:$B$41941=$A38)*('Data - dwelling fires'!$D$2:$D$41941)),SUMPRODUCT(('Data - dwelling fires'!$A$2:$A$41941=D$4)*('Data - dwelling fires'!$B$2:$B$41941=$A38)*('Data - dwelling fires'!$C$2:$C$41941=$B$3)*('Data - dwelling fires'!$D$2:$D$41941))))</f>
        <v>1635</v>
      </c>
      <c r="E38" s="26" cm="1">
        <f t="array" ref="E38">IF(OR(B38="..",C38="..",D38=".."),IF(SUMPRODUCT(('Data - dwelling fires'!$A$2:$A$41938=E$4)*('Data - dwelling fires'!$B$2:$B$41938=$A38)*('Data - dwelling fires'!$C$2:$C$41938=$B$3)*('Data - dwelling fires'!$D$2:$D$41938))=0,"..",SUMPRODUCT(('Data - dwelling fires'!$A$2:$A$41938=E$4)*('Data - dwelling fires'!$B$2:$B$41938=$A38)*('Data - dwelling fires'!$C$2:$C$41938=$B$3)*('Data - dwelling fires'!$D$2:$D$41938))),B38+C38+D38)</f>
        <v>34912</v>
      </c>
      <c r="F38" s="23">
        <f t="shared" si="1"/>
        <v>521</v>
      </c>
      <c r="G38" s="23">
        <f t="shared" si="1"/>
        <v>926</v>
      </c>
      <c r="H38" s="23">
        <f t="shared" si="1"/>
        <v>532</v>
      </c>
      <c r="I38" s="23">
        <f t="shared" si="1"/>
        <v>556</v>
      </c>
      <c r="K38" s="24" cm="1">
        <f t="array" ref="K38">IF(SUMPRODUCT(('Data - population'!$B$2:$B$2996=$A38)*('Data - population'!$C$2:$C$2996=K$4)*('Data - population'!$D$2:$D$2996)),SUMPRODUCT(('Data - population'!$B$2:$B$2996=$A38)*('Data - population'!$C$2:$C$2996=K$4)*('Data - population'!$D$2:$D$2996)),"..")</f>
        <v>54370319</v>
      </c>
      <c r="L38" s="24" cm="1">
        <f t="array" ref="L38">IF(SUMPRODUCT(('Data - population'!$B$2:$B$2996=$A38)*('Data - population'!$C$2:$C$2996=L$4)*('Data - population'!$D$2:$D$2996)),SUMPRODUCT(('Data - population'!$B$2:$B$2996=$A38)*('Data - population'!$C$2:$C$2996=L$4)*('Data - population'!$D$2:$D$2996)),"..")</f>
        <v>5347600</v>
      </c>
      <c r="M38" s="24" cm="1">
        <f t="array" ref="M38">IF(SUMPRODUCT(('Data - population'!$B$2:$B$2996=$A38)*('Data - population'!$C$2:$C$2996=M$4)*('Data - population'!$D$2:$D$2996)),SUMPRODUCT(('Data - population'!$B$2:$B$2996=$A38)*('Data - population'!$C$2:$C$2996=M$4)*('Data - population'!$D$2:$D$2996)),"..")</f>
        <v>3073788</v>
      </c>
      <c r="N38" s="24" cm="1">
        <f t="array" ref="N38">IF(SUMPRODUCT(('Data - population'!$B$2:$B$2996=$A38)*('Data - population'!$C$2:$C$2996=N$4)*('Data - population'!$D$2:$D$2996)),SUMPRODUCT(('Data - population'!$B$2:$B$2996=$A38)*('Data - population'!$C$2:$C$2996=N$4)*('Data - population'!$D$2:$D$2996)),"..")</f>
        <v>62791707</v>
      </c>
    </row>
    <row r="39" spans="1:14" x14ac:dyDescent="0.35">
      <c r="A39" s="25" t="s">
        <v>34</v>
      </c>
      <c r="B39" s="26" cm="1">
        <f t="array" ref="B39">IF(IF($B$3="Total dwelling fires",SUMPRODUCT(('Data - dwelling fires'!$A$2:$A$41941=B$4)*('Data - dwelling fires'!$B$2:$B$41941=$A39)*('Data - dwelling fires'!$D$2:$D$41941)),SUMPRODUCT(('Data - dwelling fires'!$A$2:$A$41941=B$4)*('Data - dwelling fires'!$B$2:$B$41941=$A39)*('Data - dwelling fires'!$C$2:$C$41941=$B$3)*('Data - dwelling fires'!$D$2:$D$41941)))=0,"..",IF($B$3="Total dwelling fires",SUMPRODUCT(('Data - dwelling fires'!$A$2:$A$41941=B$4)*('Data - dwelling fires'!$B$2:$B$41941=$A39)*('Data - dwelling fires'!$D$2:$D$41941)),SUMPRODUCT(('Data - dwelling fires'!$A$2:$A$41941=B$4)*('Data - dwelling fires'!$B$2:$B$41941=$A39)*('Data - dwelling fires'!$C$2:$C$41941=$B$3)*('Data - dwelling fires'!$D$2:$D$41941))))</f>
        <v>28361</v>
      </c>
      <c r="C39" s="26" cm="1">
        <f t="array" ref="C39">IF(IF($B$3="Total dwelling fires",SUMPRODUCT(('Data - dwelling fires'!$A$2:$A$41941=C$4)*('Data - dwelling fires'!$B$2:$B$41941=$A39)*('Data - dwelling fires'!$D$2:$D$41941)),SUMPRODUCT(('Data - dwelling fires'!$A$2:$A$41941=C$4)*('Data - dwelling fires'!$B$2:$B$41941=$A39)*('Data - dwelling fires'!$C$2:$C$41941=$B$3)*('Data - dwelling fires'!$D$2:$D$41941)))=0,"..",IF($B$3="Total dwelling fires",SUMPRODUCT(('Data - dwelling fires'!$A$2:$A$41941=C$4)*('Data - dwelling fires'!$B$2:$B$41941=$A39)*('Data - dwelling fires'!$D$2:$D$41941)),SUMPRODUCT(('Data - dwelling fires'!$A$2:$A$41941=C$4)*('Data - dwelling fires'!$B$2:$B$41941=$A39)*('Data - dwelling fires'!$C$2:$C$41941=$B$3)*('Data - dwelling fires'!$D$2:$D$41941))))</f>
        <v>5067</v>
      </c>
      <c r="D39" s="26" cm="1">
        <f t="array" ref="D39">IF(IF($B$3="Total dwelling fires",SUMPRODUCT(('Data - dwelling fires'!$A$2:$A$41941=D$4)*('Data - dwelling fires'!$B$2:$B$41941=$A39)*('Data - dwelling fires'!$D$2:$D$41941)),SUMPRODUCT(('Data - dwelling fires'!$A$2:$A$41941=D$4)*('Data - dwelling fires'!$B$2:$B$41941=$A39)*('Data - dwelling fires'!$C$2:$C$41941=$B$3)*('Data - dwelling fires'!$D$2:$D$41941)))=0,"..",IF($B$3="Total dwelling fires",SUMPRODUCT(('Data - dwelling fires'!$A$2:$A$41941=D$4)*('Data - dwelling fires'!$B$2:$B$41941=$A39)*('Data - dwelling fires'!$D$2:$D$41941)),SUMPRODUCT(('Data - dwelling fires'!$A$2:$A$41941=D$4)*('Data - dwelling fires'!$B$2:$B$41941=$A39)*('Data - dwelling fires'!$C$2:$C$41941=$B$3)*('Data - dwelling fires'!$D$2:$D$41941))))</f>
        <v>1609</v>
      </c>
      <c r="E39" s="26" cm="1">
        <f t="array" ref="E39">IF(OR(B39="..",C39="..",D39=".."),IF(SUMPRODUCT(('Data - dwelling fires'!$A$2:$A$41938=E$4)*('Data - dwelling fires'!$B$2:$B$41938=$A39)*('Data - dwelling fires'!$C$2:$C$41938=$B$3)*('Data - dwelling fires'!$D$2:$D$41938))=0,"..",SUMPRODUCT(('Data - dwelling fires'!$A$2:$A$41938=E$4)*('Data - dwelling fires'!$B$2:$B$41938=$A39)*('Data - dwelling fires'!$C$2:$C$41938=$B$3)*('Data - dwelling fires'!$D$2:$D$41938))),B39+C39+D39)</f>
        <v>35037</v>
      </c>
      <c r="F39" s="23">
        <f t="shared" si="1"/>
        <v>517</v>
      </c>
      <c r="G39" s="23">
        <f t="shared" si="1"/>
        <v>943</v>
      </c>
      <c r="H39" s="23">
        <f t="shared" si="1"/>
        <v>524</v>
      </c>
      <c r="I39" s="23">
        <f t="shared" si="1"/>
        <v>554</v>
      </c>
      <c r="K39" s="24" cm="1">
        <f t="array" ref="K39">IF(SUMPRODUCT(('Data - population'!$B$2:$B$2996=$A39)*('Data - population'!$C$2:$C$2996=K$4)*('Data - population'!$D$2:$D$2996)),SUMPRODUCT(('Data - population'!$B$2:$B$2996=$A39)*('Data - population'!$C$2:$C$2996=K$4)*('Data - population'!$D$2:$D$2996)),"..")</f>
        <v>54808676</v>
      </c>
      <c r="L39" s="24" cm="1">
        <f t="array" ref="L39">IF(SUMPRODUCT(('Data - population'!$B$2:$B$2996=$A39)*('Data - population'!$C$2:$C$2996=L$4)*('Data - population'!$D$2:$D$2996)),SUMPRODUCT(('Data - population'!$B$2:$B$2996=$A39)*('Data - population'!$C$2:$C$2996=L$4)*('Data - population'!$D$2:$D$2996)),"..")</f>
        <v>5373000</v>
      </c>
      <c r="M39" s="24" cm="1">
        <f t="array" ref="M39">IF(SUMPRODUCT(('Data - population'!$B$2:$B$2996=$A39)*('Data - population'!$C$2:$C$2996=M$4)*('Data - population'!$D$2:$D$2996)),SUMPRODUCT(('Data - population'!$B$2:$B$2996=$A39)*('Data - population'!$C$2:$C$2996=M$4)*('Data - population'!$D$2:$D$2996)),"..")</f>
        <v>3072739</v>
      </c>
      <c r="N39" s="24" cm="1">
        <f t="array" ref="N39">IF(SUMPRODUCT(('Data - population'!$B$2:$B$2996=$A39)*('Data - population'!$C$2:$C$2996=N$4)*('Data - population'!$D$2:$D$2996)),SUMPRODUCT(('Data - population'!$B$2:$B$2996=$A39)*('Data - population'!$C$2:$C$2996=N$4)*('Data - population'!$D$2:$D$2996)),"..")</f>
        <v>63254415</v>
      </c>
    </row>
    <row r="40" spans="1:14" x14ac:dyDescent="0.35">
      <c r="A40" s="25" t="s">
        <v>35</v>
      </c>
      <c r="B40" s="26" cm="1">
        <f t="array" ref="B40">IF(IF($B$3="Total dwelling fires",SUMPRODUCT(('Data - dwelling fires'!$A$2:$A$41941=B$4)*('Data - dwelling fires'!$B$2:$B$41941=$A40)*('Data - dwelling fires'!$D$2:$D$41941)),SUMPRODUCT(('Data - dwelling fires'!$A$2:$A$41941=B$4)*('Data - dwelling fires'!$B$2:$B$41941=$A40)*('Data - dwelling fires'!$C$2:$C$41941=$B$3)*('Data - dwelling fires'!$D$2:$D$41941)))=0,"..",IF($B$3="Total dwelling fires",SUMPRODUCT(('Data - dwelling fires'!$A$2:$A$41941=B$4)*('Data - dwelling fires'!$B$2:$B$41941=$A40)*('Data - dwelling fires'!$D$2:$D$41941)),SUMPRODUCT(('Data - dwelling fires'!$A$2:$A$41941=B$4)*('Data - dwelling fires'!$B$2:$B$41941=$A40)*('Data - dwelling fires'!$C$2:$C$41941=$B$3)*('Data - dwelling fires'!$D$2:$D$41941))))</f>
        <v>27249</v>
      </c>
      <c r="C40" s="26" cm="1">
        <f t="array" ref="C40">IF(IF($B$3="Total dwelling fires",SUMPRODUCT(('Data - dwelling fires'!$A$2:$A$41941=C$4)*('Data - dwelling fires'!$B$2:$B$41941=$A40)*('Data - dwelling fires'!$D$2:$D$41941)),SUMPRODUCT(('Data - dwelling fires'!$A$2:$A$41941=C$4)*('Data - dwelling fires'!$B$2:$B$41941=$A40)*('Data - dwelling fires'!$C$2:$C$41941=$B$3)*('Data - dwelling fires'!$D$2:$D$41941)))=0,"..",IF($B$3="Total dwelling fires",SUMPRODUCT(('Data - dwelling fires'!$A$2:$A$41941=C$4)*('Data - dwelling fires'!$B$2:$B$41941=$A40)*('Data - dwelling fires'!$D$2:$D$41941)),SUMPRODUCT(('Data - dwelling fires'!$A$2:$A$41941=C$4)*('Data - dwelling fires'!$B$2:$B$41941=$A40)*('Data - dwelling fires'!$C$2:$C$41941=$B$3)*('Data - dwelling fires'!$D$2:$D$41941))))</f>
        <v>4922</v>
      </c>
      <c r="D40" s="26" cm="1">
        <f t="array" ref="D40">IF(IF($B$3="Total dwelling fires",SUMPRODUCT(('Data - dwelling fires'!$A$2:$A$41941=D$4)*('Data - dwelling fires'!$B$2:$B$41941=$A40)*('Data - dwelling fires'!$D$2:$D$41941)),SUMPRODUCT(('Data - dwelling fires'!$A$2:$A$41941=D$4)*('Data - dwelling fires'!$B$2:$B$41941=$A40)*('Data - dwelling fires'!$C$2:$C$41941=$B$3)*('Data - dwelling fires'!$D$2:$D$41941)))=0,"..",IF($B$3="Total dwelling fires",SUMPRODUCT(('Data - dwelling fires'!$A$2:$A$41941=D$4)*('Data - dwelling fires'!$B$2:$B$41941=$A40)*('Data - dwelling fires'!$D$2:$D$41941)),SUMPRODUCT(('Data - dwelling fires'!$A$2:$A$41941=D$4)*('Data - dwelling fires'!$B$2:$B$41941=$A40)*('Data - dwelling fires'!$C$2:$C$41941=$B$3)*('Data - dwelling fires'!$D$2:$D$41941))))</f>
        <v>1719</v>
      </c>
      <c r="E40" s="26" cm="1">
        <f t="array" ref="E40">IF(OR(B40="..",C40="..",D40=".."),IF(SUMPRODUCT(('Data - dwelling fires'!$A$2:$A$41938=E$4)*('Data - dwelling fires'!$B$2:$B$41938=$A40)*('Data - dwelling fires'!$C$2:$C$41938=$B$3)*('Data - dwelling fires'!$D$2:$D$41938))=0,"..",SUMPRODUCT(('Data - dwelling fires'!$A$2:$A$41938=E$4)*('Data - dwelling fires'!$B$2:$B$41938=$A40)*('Data - dwelling fires'!$C$2:$C$41938=$B$3)*('Data - dwelling fires'!$D$2:$D$41938))),B40+C40+D40)</f>
        <v>33890</v>
      </c>
      <c r="F40" s="23">
        <f t="shared" si="1"/>
        <v>493</v>
      </c>
      <c r="G40" s="23">
        <f t="shared" si="1"/>
        <v>911</v>
      </c>
      <c r="H40" s="23">
        <f t="shared" si="1"/>
        <v>559</v>
      </c>
      <c r="I40" s="23">
        <f t="shared" si="1"/>
        <v>531</v>
      </c>
      <c r="K40" s="24" cm="1">
        <f t="array" ref="K40">IF(SUMPRODUCT(('Data - population'!$B$2:$B$2996=$A40)*('Data - population'!$C$2:$C$2996=K$4)*('Data - population'!$D$2:$D$2996)),SUMPRODUCT(('Data - population'!$B$2:$B$2996=$A40)*('Data - population'!$C$2:$C$2996=K$4)*('Data - population'!$D$2:$D$2996)),"..")</f>
        <v>55289034</v>
      </c>
      <c r="L40" s="24" cm="1">
        <f t="array" ref="L40">IF(SUMPRODUCT(('Data - population'!$B$2:$B$2996=$A40)*('Data - population'!$C$2:$C$2996=L$4)*('Data - population'!$D$2:$D$2996)),SUMPRODUCT(('Data - population'!$B$2:$B$2996=$A40)*('Data - population'!$C$2:$C$2996=L$4)*('Data - population'!$D$2:$D$2996)),"..")</f>
        <v>5404700</v>
      </c>
      <c r="M40" s="24" cm="1">
        <f t="array" ref="M40">IF(SUMPRODUCT(('Data - population'!$B$2:$B$2996=$A40)*('Data - population'!$C$2:$C$2996=M$4)*('Data - population'!$D$2:$D$2996)),SUMPRODUCT(('Data - population'!$B$2:$B$2996=$A40)*('Data - population'!$C$2:$C$2996=M$4)*('Data - population'!$D$2:$D$2996)),"..")</f>
        <v>3077165</v>
      </c>
      <c r="N40" s="24" cm="1">
        <f t="array" ref="N40">IF(SUMPRODUCT(('Data - population'!$B$2:$B$2996=$A40)*('Data - population'!$C$2:$C$2996=N$4)*('Data - population'!$D$2:$D$2996)),SUMPRODUCT(('Data - population'!$B$2:$B$2996=$A40)*('Data - population'!$C$2:$C$2996=N$4)*('Data - population'!$D$2:$D$2996)),"..")</f>
        <v>63770899</v>
      </c>
    </row>
    <row r="41" spans="1:14" x14ac:dyDescent="0.35">
      <c r="A41" s="25" t="s">
        <v>36</v>
      </c>
      <c r="B41" s="26" cm="1">
        <f t="array" ref="B41">IF(IF($B$3="Total dwelling fires",SUMPRODUCT(('Data - dwelling fires'!$A$2:$A$41941=B$4)*('Data - dwelling fires'!$B$2:$B$41941=$A41)*('Data - dwelling fires'!$D$2:$D$41941)),SUMPRODUCT(('Data - dwelling fires'!$A$2:$A$41941=B$4)*('Data - dwelling fires'!$B$2:$B$41941=$A41)*('Data - dwelling fires'!$C$2:$C$41941=$B$3)*('Data - dwelling fires'!$D$2:$D$41941)))=0,"..",IF($B$3="Total dwelling fires",SUMPRODUCT(('Data - dwelling fires'!$A$2:$A$41941=B$4)*('Data - dwelling fires'!$B$2:$B$41941=$A41)*('Data - dwelling fires'!$D$2:$D$41941)),SUMPRODUCT(('Data - dwelling fires'!$A$2:$A$41941=B$4)*('Data - dwelling fires'!$B$2:$B$41941=$A41)*('Data - dwelling fires'!$C$2:$C$41941=$B$3)*('Data - dwelling fires'!$D$2:$D$41941))))</f>
        <v>27596</v>
      </c>
      <c r="C41" s="26" cm="1">
        <f t="array" ref="C41">IF(IF($B$3="Total dwelling fires",SUMPRODUCT(('Data - dwelling fires'!$A$2:$A$41941=C$4)*('Data - dwelling fires'!$B$2:$B$41941=$A41)*('Data - dwelling fires'!$D$2:$D$41941)),SUMPRODUCT(('Data - dwelling fires'!$A$2:$A$41941=C$4)*('Data - dwelling fires'!$B$2:$B$41941=$A41)*('Data - dwelling fires'!$C$2:$C$41941=$B$3)*('Data - dwelling fires'!$D$2:$D$41941)))=0,"..",IF($B$3="Total dwelling fires",SUMPRODUCT(('Data - dwelling fires'!$A$2:$A$41941=C$4)*('Data - dwelling fires'!$B$2:$B$41941=$A41)*('Data - dwelling fires'!$D$2:$D$41941)),SUMPRODUCT(('Data - dwelling fires'!$A$2:$A$41941=C$4)*('Data - dwelling fires'!$B$2:$B$41941=$A41)*('Data - dwelling fires'!$C$2:$C$41941=$B$3)*('Data - dwelling fires'!$D$2:$D$41941))))</f>
        <v>4751</v>
      </c>
      <c r="D41" s="26" cm="1">
        <f t="array" ref="D41">IF(IF($B$3="Total dwelling fires",SUMPRODUCT(('Data - dwelling fires'!$A$2:$A$41941=D$4)*('Data - dwelling fires'!$B$2:$B$41941=$A41)*('Data - dwelling fires'!$D$2:$D$41941)),SUMPRODUCT(('Data - dwelling fires'!$A$2:$A$41941=D$4)*('Data - dwelling fires'!$B$2:$B$41941=$A41)*('Data - dwelling fires'!$C$2:$C$41941=$B$3)*('Data - dwelling fires'!$D$2:$D$41941)))=0,"..",IF($B$3="Total dwelling fires",SUMPRODUCT(('Data - dwelling fires'!$A$2:$A$41941=D$4)*('Data - dwelling fires'!$B$2:$B$41941=$A41)*('Data - dwelling fires'!$D$2:$D$41941)),SUMPRODUCT(('Data - dwelling fires'!$A$2:$A$41941=D$4)*('Data - dwelling fires'!$B$2:$B$41941=$A41)*('Data - dwelling fires'!$C$2:$C$41941=$B$3)*('Data - dwelling fires'!$D$2:$D$41941))))</f>
        <v>1485</v>
      </c>
      <c r="E41" s="26" cm="1">
        <f t="array" ref="E41">IF(OR(B41="..",C41="..",D41=".."),IF(SUMPRODUCT(('Data - dwelling fires'!$A$2:$A$41938=E$4)*('Data - dwelling fires'!$B$2:$B$41938=$A41)*('Data - dwelling fires'!$C$2:$C$41938=$B$3)*('Data - dwelling fires'!$D$2:$D$41938))=0,"..",SUMPRODUCT(('Data - dwelling fires'!$A$2:$A$41938=E$4)*('Data - dwelling fires'!$B$2:$B$41938=$A41)*('Data - dwelling fires'!$C$2:$C$41938=$B$3)*('Data - dwelling fires'!$D$2:$D$41938))),B41+C41+D41)</f>
        <v>33832</v>
      </c>
      <c r="F41" s="23">
        <f t="shared" si="1"/>
        <v>496</v>
      </c>
      <c r="G41" s="23">
        <f t="shared" si="1"/>
        <v>876</v>
      </c>
      <c r="H41" s="23">
        <f t="shared" si="1"/>
        <v>482</v>
      </c>
      <c r="I41" s="23">
        <f t="shared" si="1"/>
        <v>528</v>
      </c>
      <c r="K41" s="24" cm="1">
        <f t="array" ref="K41">IF(SUMPRODUCT(('Data - population'!$B$2:$B$2996=$A41)*('Data - population'!$C$2:$C$2996=K$4)*('Data - population'!$D$2:$D$2996)),SUMPRODUCT(('Data - population'!$B$2:$B$2996=$A41)*('Data - population'!$C$2:$C$2996=K$4)*('Data - population'!$D$2:$D$2996)),"..")</f>
        <v>55619548</v>
      </c>
      <c r="L41" s="24" cm="1">
        <f t="array" ref="L41">IF(SUMPRODUCT(('Data - population'!$B$2:$B$2996=$A41)*('Data - population'!$C$2:$C$2996=L$4)*('Data - population'!$D$2:$D$2996)),SUMPRODUCT(('Data - population'!$B$2:$B$2996=$A41)*('Data - population'!$C$2:$C$2996=L$4)*('Data - population'!$D$2:$D$2996)),"..")</f>
        <v>5424800</v>
      </c>
      <c r="M41" s="24" cm="1">
        <f t="array" ref="M41">IF(SUMPRODUCT(('Data - population'!$B$2:$B$2996=$A41)*('Data - population'!$C$2:$C$2996=M$4)*('Data - population'!$D$2:$D$2996)),SUMPRODUCT(('Data - population'!$B$2:$B$2996=$A41)*('Data - population'!$C$2:$C$2996=M$4)*('Data - population'!$D$2:$D$2996)),"..")</f>
        <v>3081366</v>
      </c>
      <c r="N41" s="24" cm="1">
        <f t="array" ref="N41">IF(SUMPRODUCT(('Data - population'!$B$2:$B$2996=$A41)*('Data - population'!$C$2:$C$2996=N$4)*('Data - population'!$D$2:$D$2996)),SUMPRODUCT(('Data - population'!$B$2:$B$2996=$A41)*('Data - population'!$C$2:$C$2996=N$4)*('Data - population'!$D$2:$D$2996)),"..")</f>
        <v>64125714</v>
      </c>
    </row>
    <row r="42" spans="1:14" x14ac:dyDescent="0.35">
      <c r="A42" s="25" t="s">
        <v>58</v>
      </c>
      <c r="B42" s="26" cm="1">
        <f t="array" ref="B42">IF(IF($B$3="Total dwelling fires",SUMPRODUCT(('Data - dwelling fires'!$A$2:$A$41941=B$4)*('Data - dwelling fires'!$B$2:$B$41941=$A42)*('Data - dwelling fires'!$D$2:$D$41941)),SUMPRODUCT(('Data - dwelling fires'!$A$2:$A$41941=B$4)*('Data - dwelling fires'!$B$2:$B$41941=$A42)*('Data - dwelling fires'!$C$2:$C$41941=$B$3)*('Data - dwelling fires'!$D$2:$D$41941)))=0,"..",IF($B$3="Total dwelling fires",SUMPRODUCT(('Data - dwelling fires'!$A$2:$A$41941=B$4)*('Data - dwelling fires'!$B$2:$B$41941=$A42)*('Data - dwelling fires'!$D$2:$D$41941)),SUMPRODUCT(('Data - dwelling fires'!$A$2:$A$41941=B$4)*('Data - dwelling fires'!$B$2:$B$41941=$A42)*('Data - dwelling fires'!$C$2:$C$41941=$B$3)*('Data - dwelling fires'!$D$2:$D$41941))))</f>
        <v>26562</v>
      </c>
      <c r="C42" s="26" cm="1">
        <f t="array" ref="C42">IF(IF($B$3="Total dwelling fires",SUMPRODUCT(('Data - dwelling fires'!$A$2:$A$41941=C$4)*('Data - dwelling fires'!$B$2:$B$41941=$A42)*('Data - dwelling fires'!$D$2:$D$41941)),SUMPRODUCT(('Data - dwelling fires'!$A$2:$A$41941=C$4)*('Data - dwelling fires'!$B$2:$B$41941=$A42)*('Data - dwelling fires'!$C$2:$C$41941=$B$3)*('Data - dwelling fires'!$D$2:$D$41941)))=0,"..",IF($B$3="Total dwelling fires",SUMPRODUCT(('Data - dwelling fires'!$A$2:$A$41941=C$4)*('Data - dwelling fires'!$B$2:$B$41941=$A42)*('Data - dwelling fires'!$D$2:$D$41941)),SUMPRODUCT(('Data - dwelling fires'!$A$2:$A$41941=C$4)*('Data - dwelling fires'!$B$2:$B$41941=$A42)*('Data - dwelling fires'!$C$2:$C$41941=$B$3)*('Data - dwelling fires'!$D$2:$D$41941))))</f>
        <v>4635</v>
      </c>
      <c r="D42" s="26" cm="1">
        <f t="array" ref="D42">IF(IF($B$3="Total dwelling fires",SUMPRODUCT(('Data - dwelling fires'!$A$2:$A$41941=D$4)*('Data - dwelling fires'!$B$2:$B$41941=$A42)*('Data - dwelling fires'!$D$2:$D$41941)),SUMPRODUCT(('Data - dwelling fires'!$A$2:$A$41941=D$4)*('Data - dwelling fires'!$B$2:$B$41941=$A42)*('Data - dwelling fires'!$C$2:$C$41941=$B$3)*('Data - dwelling fires'!$D$2:$D$41941)))=0,"..",IF($B$3="Total dwelling fires",SUMPRODUCT(('Data - dwelling fires'!$A$2:$A$41941=D$4)*('Data - dwelling fires'!$B$2:$B$41941=$A42)*('Data - dwelling fires'!$D$2:$D$41941)),SUMPRODUCT(('Data - dwelling fires'!$A$2:$A$41941=D$4)*('Data - dwelling fires'!$B$2:$B$41941=$A42)*('Data - dwelling fires'!$C$2:$C$41941=$B$3)*('Data - dwelling fires'!$D$2:$D$41941))))</f>
        <v>1430</v>
      </c>
      <c r="E42" s="26" cm="1">
        <f t="array" ref="E42">IF(OR(B42="..",C42="..",D42=".."),IF(SUMPRODUCT(('Data - dwelling fires'!$A$2:$A$41938=E$4)*('Data - dwelling fires'!$B$2:$B$41938=$A42)*('Data - dwelling fires'!$C$2:$C$41938=$B$3)*('Data - dwelling fires'!$D$2:$D$41938))=0,"..",SUMPRODUCT(('Data - dwelling fires'!$A$2:$A$41938=E$4)*('Data - dwelling fires'!$B$2:$B$41938=$A42)*('Data - dwelling fires'!$C$2:$C$41938=$B$3)*('Data - dwelling fires'!$D$2:$D$41938))),B42+C42+D42)</f>
        <v>32627</v>
      </c>
      <c r="F42" s="23">
        <f t="shared" si="1"/>
        <v>475</v>
      </c>
      <c r="G42" s="23">
        <f t="shared" si="1"/>
        <v>852</v>
      </c>
      <c r="H42" s="23">
        <f t="shared" si="1"/>
        <v>464</v>
      </c>
      <c r="I42" s="23">
        <f t="shared" si="1"/>
        <v>506</v>
      </c>
      <c r="K42" s="24" cm="1">
        <f t="array" ref="K42">IF(SUMPRODUCT(('Data - population'!$B$2:$B$2996=$A42)*('Data - population'!$C$2:$C$2996=K$4)*('Data - population'!$D$2:$D$2996)),SUMPRODUCT(('Data - population'!$B$2:$B$2996=$A42)*('Data - population'!$C$2:$C$2996=K$4)*('Data - population'!$D$2:$D$2996)),"..")</f>
        <v>55924528</v>
      </c>
      <c r="L42" s="24" cm="1">
        <f t="array" ref="L42">IF(SUMPRODUCT(('Data - population'!$B$2:$B$2996=$A42)*('Data - population'!$C$2:$C$2996=L$4)*('Data - population'!$D$2:$D$2996)),SUMPRODUCT(('Data - population'!$B$2:$B$2996=$A42)*('Data - population'!$C$2:$C$2996=L$4)*('Data - population'!$D$2:$D$2996)),"..")</f>
        <v>5438100</v>
      </c>
      <c r="M42" s="24" cm="1">
        <f t="array" ref="M42">IF(SUMPRODUCT(('Data - population'!$B$2:$B$2996=$A42)*('Data - population'!$C$2:$C$2996=M$4)*('Data - population'!$D$2:$D$2996)),SUMPRODUCT(('Data - population'!$B$2:$B$2996=$A42)*('Data - population'!$C$2:$C$2996=M$4)*('Data - population'!$D$2:$D$2996)),"..")</f>
        <v>3083840</v>
      </c>
      <c r="N42" s="24" cm="1">
        <f t="array" ref="N42">IF(SUMPRODUCT(('Data - population'!$B$2:$B$2996=$A42)*('Data - population'!$C$2:$C$2996=N$4)*('Data - population'!$D$2:$D$2996)),SUMPRODUCT(('Data - population'!$B$2:$B$2996=$A42)*('Data - population'!$C$2:$C$2996=N$4)*('Data - population'!$D$2:$D$2996)),"..")</f>
        <v>64446468</v>
      </c>
    </row>
    <row r="43" spans="1:14" x14ac:dyDescent="0.35">
      <c r="A43" s="25" t="s">
        <v>59</v>
      </c>
      <c r="B43" s="26" cm="1">
        <f t="array" ref="B43">IF(IF($B$3="Total dwelling fires",SUMPRODUCT(('Data - dwelling fires'!$A$2:$A$41941=B$4)*('Data - dwelling fires'!$B$2:$B$41941=$A43)*('Data - dwelling fires'!$D$2:$D$41941)),SUMPRODUCT(('Data - dwelling fires'!$A$2:$A$41941=B$4)*('Data - dwelling fires'!$B$2:$B$41941=$A43)*('Data - dwelling fires'!$C$2:$C$41941=$B$3)*('Data - dwelling fires'!$D$2:$D$41941)))=0,"..",IF($B$3="Total dwelling fires",SUMPRODUCT(('Data - dwelling fires'!$A$2:$A$41941=B$4)*('Data - dwelling fires'!$B$2:$B$41941=$A43)*('Data - dwelling fires'!$D$2:$D$41941)),SUMPRODUCT(('Data - dwelling fires'!$A$2:$A$41941=B$4)*('Data - dwelling fires'!$B$2:$B$41941=$A43)*('Data - dwelling fires'!$C$2:$C$41941=$B$3)*('Data - dwelling fires'!$D$2:$D$41941))))</f>
        <v>25534</v>
      </c>
      <c r="C43" s="26" cm="1">
        <f t="array" ref="C43">IF(IF($B$3="Total dwelling fires",SUMPRODUCT(('Data - dwelling fires'!$A$2:$A$41941=C$4)*('Data - dwelling fires'!$B$2:$B$41941=$A43)*('Data - dwelling fires'!$D$2:$D$41941)),SUMPRODUCT(('Data - dwelling fires'!$A$2:$A$41941=C$4)*('Data - dwelling fires'!$B$2:$B$41941=$A43)*('Data - dwelling fires'!$C$2:$C$41941=$B$3)*('Data - dwelling fires'!$D$2:$D$41941)))=0,"..",IF($B$3="Total dwelling fires",SUMPRODUCT(('Data - dwelling fires'!$A$2:$A$41941=C$4)*('Data - dwelling fires'!$B$2:$B$41941=$A43)*('Data - dwelling fires'!$D$2:$D$41941)),SUMPRODUCT(('Data - dwelling fires'!$A$2:$A$41941=C$4)*('Data - dwelling fires'!$B$2:$B$41941=$A43)*('Data - dwelling fires'!$C$2:$C$41941=$B$3)*('Data - dwelling fires'!$D$2:$D$41941))))</f>
        <v>4366</v>
      </c>
      <c r="D43" s="26" cm="1">
        <f t="array" ref="D43">IF(IF($B$3="Total dwelling fires",SUMPRODUCT(('Data - dwelling fires'!$A$2:$A$41941=D$4)*('Data - dwelling fires'!$B$2:$B$41941=$A43)*('Data - dwelling fires'!$D$2:$D$41941)),SUMPRODUCT(('Data - dwelling fires'!$A$2:$A$41941=D$4)*('Data - dwelling fires'!$B$2:$B$41941=$A43)*('Data - dwelling fires'!$C$2:$C$41941=$B$3)*('Data - dwelling fires'!$D$2:$D$41941)))=0,"..",IF($B$3="Total dwelling fires",SUMPRODUCT(('Data - dwelling fires'!$A$2:$A$41941=D$4)*('Data - dwelling fires'!$B$2:$B$41941=$A43)*('Data - dwelling fires'!$D$2:$D$41941)),SUMPRODUCT(('Data - dwelling fires'!$A$2:$A$41941=D$4)*('Data - dwelling fires'!$B$2:$B$41941=$A43)*('Data - dwelling fires'!$C$2:$C$41941=$B$3)*('Data - dwelling fires'!$D$2:$D$41941))))</f>
        <v>1498</v>
      </c>
      <c r="E43" s="26" cm="1">
        <f t="array" ref="E43">IF(OR(B43="..",C43="..",D43=".."),IF(SUMPRODUCT(('Data - dwelling fires'!$A$2:$A$41938=E$4)*('Data - dwelling fires'!$B$2:$B$41938=$A43)*('Data - dwelling fires'!$C$2:$C$41938=$B$3)*('Data - dwelling fires'!$D$2:$D$41938))=0,"..",SUMPRODUCT(('Data - dwelling fires'!$A$2:$A$41938=E$4)*('Data - dwelling fires'!$B$2:$B$41938=$A43)*('Data - dwelling fires'!$C$2:$C$41938=$B$3)*('Data - dwelling fires'!$D$2:$D$41938))),B43+C43+D43)</f>
        <v>31398</v>
      </c>
      <c r="F43" s="23">
        <f t="shared" si="1"/>
        <v>454</v>
      </c>
      <c r="G43" s="23">
        <f t="shared" si="1"/>
        <v>799</v>
      </c>
      <c r="H43" s="23">
        <f t="shared" si="1"/>
        <v>485</v>
      </c>
      <c r="I43" s="23">
        <f t="shared" si="1"/>
        <v>485</v>
      </c>
      <c r="K43" s="24" cm="1">
        <f t="array" ref="K43">IF(SUMPRODUCT(('Data - population'!$B$2:$B$2996=$A43)*('Data - population'!$C$2:$C$2996=K$4)*('Data - population'!$D$2:$D$2996)),SUMPRODUCT(('Data - population'!$B$2:$B$2996=$A43)*('Data - population'!$C$2:$C$2996=K$4)*('Data - population'!$D$2:$D$2996)),"..")</f>
        <v>56230056</v>
      </c>
      <c r="L43" s="24" cm="1">
        <f t="array" ref="L43">IF(SUMPRODUCT(('Data - population'!$B$2:$B$2996=$A43)*('Data - population'!$C$2:$C$2996=L$4)*('Data - population'!$D$2:$D$2996)),SUMPRODUCT(('Data - population'!$B$2:$B$2996=$A43)*('Data - population'!$C$2:$C$2996=L$4)*('Data - population'!$D$2:$D$2996)),"..")</f>
        <v>5463300</v>
      </c>
      <c r="M43" s="24" cm="1">
        <f t="array" ref="M43">IF(SUMPRODUCT(('Data - population'!$B$2:$B$2996=$A43)*('Data - population'!$C$2:$C$2996=M$4)*('Data - population'!$D$2:$D$2996)),SUMPRODUCT(('Data - population'!$B$2:$B$2996=$A43)*('Data - population'!$C$2:$C$2996=M$4)*('Data - population'!$D$2:$D$2996)),"..")</f>
        <v>3087732</v>
      </c>
      <c r="N43" s="24" cm="1">
        <f t="array" ref="N43">IF(SUMPRODUCT(('Data - population'!$B$2:$B$2996=$A43)*('Data - population'!$C$2:$C$2996=N$4)*('Data - population'!$D$2:$D$2996)),SUMPRODUCT(('Data - population'!$B$2:$B$2996=$A43)*('Data - population'!$C$2:$C$2996=N$4)*('Data - population'!$D$2:$D$2996)),"..")</f>
        <v>64781088</v>
      </c>
    </row>
    <row r="44" spans="1:14" x14ac:dyDescent="0.35">
      <c r="A44" s="25" t="s">
        <v>89</v>
      </c>
      <c r="B44" s="26" cm="1">
        <f t="array" ref="B44">IF(IF($B$3="Total dwelling fires",SUMPRODUCT(('Data - dwelling fires'!$A$2:$A$41941=B$4)*('Data - dwelling fires'!$B$2:$B$41941=$A44)*('Data - dwelling fires'!$D$2:$D$41941)),SUMPRODUCT(('Data - dwelling fires'!$A$2:$A$41941=B$4)*('Data - dwelling fires'!$B$2:$B$41941=$A44)*('Data - dwelling fires'!$C$2:$C$41941=$B$3)*('Data - dwelling fires'!$D$2:$D$41941)))=0,"..",IF($B$3="Total dwelling fires",SUMPRODUCT(('Data - dwelling fires'!$A$2:$A$41941=B$4)*('Data - dwelling fires'!$B$2:$B$41941=$A44)*('Data - dwelling fires'!$D$2:$D$41941)),SUMPRODUCT(('Data - dwelling fires'!$A$2:$A$41941=B$4)*('Data - dwelling fires'!$B$2:$B$41941=$A44)*('Data - dwelling fires'!$C$2:$C$41941=$B$3)*('Data - dwelling fires'!$D$2:$D$41941))))</f>
        <v>24288</v>
      </c>
      <c r="C44" s="26" cm="1">
        <f t="array" ref="C44">IF(IF($B$3="Total dwelling fires",SUMPRODUCT(('Data - dwelling fires'!$A$2:$A$41941=C$4)*('Data - dwelling fires'!$B$2:$B$41941=$A44)*('Data - dwelling fires'!$D$2:$D$41941)),SUMPRODUCT(('Data - dwelling fires'!$A$2:$A$41941=C$4)*('Data - dwelling fires'!$B$2:$B$41941=$A44)*('Data - dwelling fires'!$C$2:$C$41941=$B$3)*('Data - dwelling fires'!$D$2:$D$41941)))=0,"..",IF($B$3="Total dwelling fires",SUMPRODUCT(('Data - dwelling fires'!$A$2:$A$41941=C$4)*('Data - dwelling fires'!$B$2:$B$41941=$A44)*('Data - dwelling fires'!$D$2:$D$41941)),SUMPRODUCT(('Data - dwelling fires'!$A$2:$A$41941=C$4)*('Data - dwelling fires'!$B$2:$B$41941=$A44)*('Data - dwelling fires'!$C$2:$C$41941=$B$3)*('Data - dwelling fires'!$D$2:$D$41941))))</f>
        <v>4145</v>
      </c>
      <c r="D44" s="26" cm="1">
        <f t="array" ref="D44">IF(IF($B$3="Total dwelling fires",SUMPRODUCT(('Data - dwelling fires'!$A$2:$A$41941=D$4)*('Data - dwelling fires'!$B$2:$B$41941=$A44)*('Data - dwelling fires'!$D$2:$D$41941)),SUMPRODUCT(('Data - dwelling fires'!$A$2:$A$41941=D$4)*('Data - dwelling fires'!$B$2:$B$41941=$A44)*('Data - dwelling fires'!$C$2:$C$41941=$B$3)*('Data - dwelling fires'!$D$2:$D$41941)))=0,"..",IF($B$3="Total dwelling fires",SUMPRODUCT(('Data - dwelling fires'!$A$2:$A$41941=D$4)*('Data - dwelling fires'!$B$2:$B$41941=$A44)*('Data - dwelling fires'!$D$2:$D$41941)),SUMPRODUCT(('Data - dwelling fires'!$A$2:$A$41941=D$4)*('Data - dwelling fires'!$B$2:$B$41941=$A44)*('Data - dwelling fires'!$C$2:$C$41941=$B$3)*('Data - dwelling fires'!$D$2:$D$41941))))</f>
        <v>1375</v>
      </c>
      <c r="E44" s="26" cm="1">
        <f t="array" ref="E44">IF(OR(B44="..",C44="..",D44=".."),IF(SUMPRODUCT(('Data - dwelling fires'!$A$2:$A$41938=E$4)*('Data - dwelling fires'!$B$2:$B$41938=$A44)*('Data - dwelling fires'!$C$2:$C$41938=$B$3)*('Data - dwelling fires'!$D$2:$D$41938))=0,"..",SUMPRODUCT(('Data - dwelling fires'!$A$2:$A$41938=E$4)*('Data - dwelling fires'!$B$2:$B$41938=$A44)*('Data - dwelling fires'!$C$2:$C$41938=$B$3)*('Data - dwelling fires'!$D$2:$D$41938))),B44+C44+D44)</f>
        <v>29808</v>
      </c>
      <c r="F44" s="23">
        <f t="shared" si="1"/>
        <v>431</v>
      </c>
      <c r="G44" s="23">
        <f t="shared" si="1"/>
        <v>758</v>
      </c>
      <c r="H44" s="23">
        <f t="shared" si="1"/>
        <v>443</v>
      </c>
      <c r="I44" s="23">
        <f t="shared" si="1"/>
        <v>459</v>
      </c>
      <c r="K44" s="24" cm="1">
        <f t="array" ref="K44">IF(SUMPRODUCT(('Data - population'!$B$2:$B$2996=$A44)*('Data - population'!$C$2:$C$2996=K$4)*('Data - population'!$D$2:$D$2996)),SUMPRODUCT(('Data - population'!$B$2:$B$2996=$A44)*('Data - population'!$C$2:$C$2996=K$4)*('Data - population'!$D$2:$D$2996)),"..")</f>
        <v>56325961</v>
      </c>
      <c r="L44" s="24" cm="1">
        <f t="array" ref="L44">IF(SUMPRODUCT(('Data - population'!$B$2:$B$2996=$A44)*('Data - population'!$C$2:$C$2996=L$4)*('Data - population'!$D$2:$D$2996)),SUMPRODUCT(('Data - population'!$B$2:$B$2996=$A44)*('Data - population'!$C$2:$C$2996=L$4)*('Data - population'!$D$2:$D$2996)),"..")</f>
        <v>5466000</v>
      </c>
      <c r="M44" s="24" cm="1">
        <f t="array" ref="M44">IF(SUMPRODUCT(('Data - population'!$B$2:$B$2996=$A44)*('Data - population'!$C$2:$C$2996=M$4)*('Data - population'!$D$2:$D$2996)),SUMPRODUCT(('Data - population'!$B$2:$B$2996=$A44)*('Data - population'!$C$2:$C$2996=M$4)*('Data - population'!$D$2:$D$2996)),"..")</f>
        <v>3104483</v>
      </c>
      <c r="N44" s="24" cm="1">
        <f t="array" ref="N44">IF(SUMPRODUCT(('Data - population'!$B$2:$B$2996=$A44)*('Data - population'!$C$2:$C$2996=N$4)*('Data - population'!$D$2:$D$2996)),SUMPRODUCT(('Data - population'!$B$2:$B$2996=$A44)*('Data - population'!$C$2:$C$2996=N$4)*('Data - population'!$D$2:$D$2996)),"..")</f>
        <v>64896444</v>
      </c>
    </row>
    <row r="45" spans="1:14" x14ac:dyDescent="0.35">
      <c r="A45" s="25" t="s">
        <v>100</v>
      </c>
      <c r="B45" s="26" cm="1">
        <f t="array" ref="B45">IF(IF($B$3="Total dwelling fires",SUMPRODUCT(('Data - dwelling fires'!$A$2:$A$41941=B$4)*('Data - dwelling fires'!$B$2:$B$41941=$A45)*('Data - dwelling fires'!$D$2:$D$41941)),SUMPRODUCT(('Data - dwelling fires'!$A$2:$A$41941=B$4)*('Data - dwelling fires'!$B$2:$B$41941=$A45)*('Data - dwelling fires'!$C$2:$C$41941=$B$3)*('Data - dwelling fires'!$D$2:$D$41941)))=0,"..",IF($B$3="Total dwelling fires",SUMPRODUCT(('Data - dwelling fires'!$A$2:$A$41941=B$4)*('Data - dwelling fires'!$B$2:$B$41941=$A45)*('Data - dwelling fires'!$D$2:$D$41941)),SUMPRODUCT(('Data - dwelling fires'!$A$2:$A$41941=B$4)*('Data - dwelling fires'!$B$2:$B$41941=$A45)*('Data - dwelling fires'!$C$2:$C$41941=$B$3)*('Data - dwelling fires'!$D$2:$D$41941))))</f>
        <v>24479</v>
      </c>
      <c r="C45" s="26" cm="1">
        <f t="array" ref="C45">IF(IF($B$3="Total dwelling fires",SUMPRODUCT(('Data - dwelling fires'!$A$2:$A$41941=C$4)*('Data - dwelling fires'!$B$2:$B$41941=$A45)*('Data - dwelling fires'!$D$2:$D$41941)),SUMPRODUCT(('Data - dwelling fires'!$A$2:$A$41941=C$4)*('Data - dwelling fires'!$B$2:$B$41941=$A45)*('Data - dwelling fires'!$C$2:$C$41941=$B$3)*('Data - dwelling fires'!$D$2:$D$41941)))=0,"..",IF($B$3="Total dwelling fires",SUMPRODUCT(('Data - dwelling fires'!$A$2:$A$41941=C$4)*('Data - dwelling fires'!$B$2:$B$41941=$A45)*('Data - dwelling fires'!$D$2:$D$41941)),SUMPRODUCT(('Data - dwelling fires'!$A$2:$A$41941=C$4)*('Data - dwelling fires'!$B$2:$B$41941=$A45)*('Data - dwelling fires'!$C$2:$C$41941=$B$3)*('Data - dwelling fires'!$D$2:$D$41941))))</f>
        <v>4196</v>
      </c>
      <c r="D45" s="26" cm="1">
        <f t="array" ref="D45">IF(IF($B$3="Total dwelling fires",SUMPRODUCT(('Data - dwelling fires'!$A$2:$A$41941=D$4)*('Data - dwelling fires'!$B$2:$B$41941=$A45)*('Data - dwelling fires'!$D$2:$D$41941)),SUMPRODUCT(('Data - dwelling fires'!$A$2:$A$41941=D$4)*('Data - dwelling fires'!$B$2:$B$41941=$A45)*('Data - dwelling fires'!$C$2:$C$41941=$B$3)*('Data - dwelling fires'!$D$2:$D$41941)))=0,"..",IF($B$3="Total dwelling fires",SUMPRODUCT(('Data - dwelling fires'!$A$2:$A$41941=D$4)*('Data - dwelling fires'!$B$2:$B$41941=$A45)*('Data - dwelling fires'!$D$2:$D$41941)),SUMPRODUCT(('Data - dwelling fires'!$A$2:$A$41941=D$4)*('Data - dwelling fires'!$B$2:$B$41941=$A45)*('Data - dwelling fires'!$C$2:$C$41941=$B$3)*('Data - dwelling fires'!$D$2:$D$41941))))</f>
        <v>1467</v>
      </c>
      <c r="E45" s="26" cm="1">
        <f t="array" ref="E45">IF(OR(B45="..",C45="..",D45=".."),IF(SUMPRODUCT(('Data - dwelling fires'!$A$2:$A$41938=E$4)*('Data - dwelling fires'!$B$2:$B$41938=$A45)*('Data - dwelling fires'!$C$2:$C$41938=$B$3)*('Data - dwelling fires'!$D$2:$D$41938))=0,"..",SUMPRODUCT(('Data - dwelling fires'!$A$2:$A$41938=E$4)*('Data - dwelling fires'!$B$2:$B$41938=$A45)*('Data - dwelling fires'!$C$2:$C$41938=$B$3)*('Data - dwelling fires'!$D$2:$D$41938))),B45+C45+D45)</f>
        <v>30142</v>
      </c>
      <c r="F45" s="23">
        <f t="shared" ref="F45" si="2">IF(OR(B45="..",K45=""),"..",ROUND(1000000*(B45/K45),0))</f>
        <v>433</v>
      </c>
      <c r="G45" s="23">
        <f t="shared" ref="G45" si="3">IF(OR(C45="..",L45=""),"..",ROUND(1000000*(C45/L45),0))</f>
        <v>766</v>
      </c>
      <c r="H45" s="23">
        <f t="shared" ref="H45" si="4">IF(OR(D45="..",M45=""),"..",ROUND(1000000*(D45/M45),0))</f>
        <v>472</v>
      </c>
      <c r="I45" s="23">
        <f t="shared" ref="I45" si="5">IF(OR(E45="..",N45=""),"..",ROUND(1000000*(E45/N45),0))</f>
        <v>463</v>
      </c>
      <c r="K45" s="24" cm="1">
        <f t="array" ref="K45">IF(SUMPRODUCT(('Data - population'!$B$2:$B$2996=$A45)*('Data - population'!$C$2:$C$2996=K$4)*('Data - population'!$D$2:$D$2996)),SUMPRODUCT(('Data - population'!$B$2:$B$2996=$A45)*('Data - population'!$C$2:$C$2996=K$4)*('Data - population'!$D$2:$D$2996)),"..")</f>
        <v>56554891</v>
      </c>
      <c r="L45" s="24" cm="1">
        <f t="array" ref="L45">IF(SUMPRODUCT(('Data - population'!$B$2:$B$2996=$A45)*('Data - population'!$C$2:$C$2996=L$4)*('Data - population'!$D$2:$D$2996)),SUMPRODUCT(('Data - population'!$B$2:$B$2996=$A45)*('Data - population'!$C$2:$C$2996=L$4)*('Data - population'!$D$2:$D$2996)),"..")</f>
        <v>5479900</v>
      </c>
      <c r="M45" s="24" cm="1">
        <f t="array" ref="M45">IF(SUMPRODUCT(('Data - population'!$B$2:$B$2996=$A45)*('Data - population'!$C$2:$C$2996=M$4)*('Data - population'!$D$2:$D$2996)),SUMPRODUCT(('Data - population'!$B$2:$B$2996=$A45)*('Data - population'!$C$2:$C$2996=M$4)*('Data - population'!$D$2:$D$2996)),"..")</f>
        <v>3105633</v>
      </c>
      <c r="N45" s="24" cm="1">
        <f t="array" ref="N45">IF(SUMPRODUCT(('Data - population'!$B$2:$B$2996=$A45)*('Data - population'!$C$2:$C$2996=N$4)*('Data - population'!$D$2:$D$2996)),SUMPRODUCT(('Data - population'!$B$2:$B$2996=$A45)*('Data - population'!$C$2:$C$2996=N$4)*('Data - population'!$D$2:$D$2996)),"..")</f>
        <v>65140424</v>
      </c>
    </row>
    <row r="46" spans="1:14" x14ac:dyDescent="0.35">
      <c r="A46" s="25" t="s">
        <v>101</v>
      </c>
      <c r="B46" s="26" cm="1">
        <f t="array" ref="B46">IF(IF($B$3="Total dwelling fires",SUMPRODUCT(('Data - dwelling fires'!$A$2:$A$41941=B$4)*('Data - dwelling fires'!$B$2:$B$41941=$A46)*('Data - dwelling fires'!$D$2:$D$41941)),SUMPRODUCT(('Data - dwelling fires'!$A$2:$A$41941=B$4)*('Data - dwelling fires'!$B$2:$B$41941=$A46)*('Data - dwelling fires'!$C$2:$C$41941=$B$3)*('Data - dwelling fires'!$D$2:$D$41941)))=0,"..",IF($B$3="Total dwelling fires",SUMPRODUCT(('Data - dwelling fires'!$A$2:$A$41941=B$4)*('Data - dwelling fires'!$B$2:$B$41941=$A46)*('Data - dwelling fires'!$D$2:$D$41941)),SUMPRODUCT(('Data - dwelling fires'!$A$2:$A$41941=B$4)*('Data - dwelling fires'!$B$2:$B$41941=$A46)*('Data - dwelling fires'!$C$2:$C$41941=$B$3)*('Data - dwelling fires'!$D$2:$D$41941))))</f>
        <v>24093</v>
      </c>
      <c r="C46" s="26" cm="1">
        <f t="array" ref="C46">IF(IF($B$3="Total dwelling fires",SUMPRODUCT(('Data - dwelling fires'!$A$2:$A$41941=C$4)*('Data - dwelling fires'!$B$2:$B$41941=$A46)*('Data - dwelling fires'!$D$2:$D$41941)),SUMPRODUCT(('Data - dwelling fires'!$A$2:$A$41941=C$4)*('Data - dwelling fires'!$B$2:$B$41941=$A46)*('Data - dwelling fires'!$C$2:$C$41941=$B$3)*('Data - dwelling fires'!$D$2:$D$41941)))=0,"..",IF($B$3="Total dwelling fires",SUMPRODUCT(('Data - dwelling fires'!$A$2:$A$41941=C$4)*('Data - dwelling fires'!$B$2:$B$41941=$A46)*('Data - dwelling fires'!$D$2:$D$41941)),SUMPRODUCT(('Data - dwelling fires'!$A$2:$A$41941=C$4)*('Data - dwelling fires'!$B$2:$B$41941=$A46)*('Data - dwelling fires'!$C$2:$C$41941=$B$3)*('Data - dwelling fires'!$D$2:$D$41941))))</f>
        <v>3873</v>
      </c>
      <c r="D46" s="26" cm="1">
        <f t="array" ref="D46">IF(IF($B$3="Total dwelling fires",SUMPRODUCT(('Data - dwelling fires'!$A$2:$A$41941=D$4)*('Data - dwelling fires'!$B$2:$B$41941=$A46)*('Data - dwelling fires'!$D$2:$D$41941)),SUMPRODUCT(('Data - dwelling fires'!$A$2:$A$41941=D$4)*('Data - dwelling fires'!$B$2:$B$41941=$A46)*('Data - dwelling fires'!$C$2:$C$41941=$B$3)*('Data - dwelling fires'!$D$2:$D$41941)))=0,"..",IF($B$3="Total dwelling fires",SUMPRODUCT(('Data - dwelling fires'!$A$2:$A$41941=D$4)*('Data - dwelling fires'!$B$2:$B$41941=$A46)*('Data - dwelling fires'!$D$2:$D$41941)),SUMPRODUCT(('Data - dwelling fires'!$A$2:$A$41941=D$4)*('Data - dwelling fires'!$B$2:$B$41941=$A46)*('Data - dwelling fires'!$C$2:$C$41941=$B$3)*('Data - dwelling fires'!$D$2:$D$41941))))</f>
        <v>1379</v>
      </c>
      <c r="E46" s="26" cm="1">
        <f t="array" ref="E46">IF(OR(B46="..",C46="..",D46=".."),IF(SUMPRODUCT(('Data - dwelling fires'!$A$2:$A$41938=E$4)*('Data - dwelling fires'!$B$2:$B$41938=$A46)*('Data - dwelling fires'!$C$2:$C$41938=$B$3)*('Data - dwelling fires'!$D$2:$D$41938))=0,"..",SUMPRODUCT(('Data - dwelling fires'!$A$2:$A$41938=E$4)*('Data - dwelling fires'!$B$2:$B$41938=$A46)*('Data - dwelling fires'!$C$2:$C$41938=$B$3)*('Data - dwelling fires'!$D$2:$D$41938))),B46+C46+D46)</f>
        <v>29345</v>
      </c>
      <c r="F46" s="23">
        <f>IF(OR(B46="..",K46=""),"..",ROUND(1000000*(B46/K46),0))</f>
        <v>422</v>
      </c>
      <c r="G46" s="23">
        <f t="shared" ref="G46:G47" si="6">IF(OR(C46="..",L46=""),"..",ROUND(1000000*(C46/L46),0))</f>
        <v>711</v>
      </c>
      <c r="H46" s="23">
        <f t="shared" ref="H46:H47" si="7">IF(OR(D46="..",M46=""),"..",ROUND(1000000*(D46/M46),0))</f>
        <v>440</v>
      </c>
      <c r="I46" s="23">
        <f t="shared" ref="I46:I47" si="8">IF(OR(E46="..",N46=""),"..",ROUND(1000000*(E46/N46),0))</f>
        <v>447</v>
      </c>
      <c r="K46" s="24" cm="1">
        <f t="array" ref="K46">IF(SUMPRODUCT(('Data - population'!$B$2:$B$2996=$A46)*('Data - population'!$C$2:$C$2996=K$4)*('Data - population'!$D$2:$D$2996)),SUMPRODUCT(('Data - population'!$B$2:$B$2996=$A46)*('Data - population'!$C$2:$C$2996=K$4)*('Data - population'!$D$2:$D$2996)),"..")</f>
        <v>57106398</v>
      </c>
      <c r="L46" s="24" cm="1">
        <f t="array" ref="L46">IF(SUMPRODUCT(('Data - population'!$B$2:$B$2996=$A46)*('Data - population'!$C$2:$C$2996=L$4)*('Data - population'!$D$2:$D$2996)),SUMPRODUCT(('Data - population'!$B$2:$B$2996=$A46)*('Data - population'!$C$2:$C$2996=L$4)*('Data - population'!$D$2:$D$2996)),"..")</f>
        <v>5447700</v>
      </c>
      <c r="M46" s="24" cm="1">
        <f t="array" ref="M46">IF(SUMPRODUCT(('Data - population'!$B$2:$B$2996=$A46)*('Data - population'!$C$2:$C$2996=M$4)*('Data - population'!$D$2:$D$2996)),SUMPRODUCT(('Data - population'!$B$2:$B$2996=$A46)*('Data - population'!$C$2:$C$2996=M$4)*('Data - population'!$D$2:$D$2996)),"..")</f>
        <v>3131640</v>
      </c>
      <c r="N46" s="24" cm="1">
        <f t="array" ref="N46">IF(SUMPRODUCT(('Data - population'!$B$2:$B$2996=$A46)*('Data - population'!$C$2:$C$2996=N$4)*('Data - population'!$D$2:$D$2996)),SUMPRODUCT(('Data - population'!$B$2:$B$2996=$A46)*('Data - population'!$C$2:$C$2996=N$4)*('Data - population'!$D$2:$D$2996)),"..")</f>
        <v>65685738</v>
      </c>
    </row>
    <row r="47" spans="1:14" x14ac:dyDescent="0.35">
      <c r="A47" s="25" t="s">
        <v>104</v>
      </c>
      <c r="B47" s="26" cm="1">
        <f t="array" ref="B47">IF(IF($B$3="Total dwelling fires",SUMPRODUCT(('Data - dwelling fires'!$A$2:$A$41941=B$4)*('Data - dwelling fires'!$B$2:$B$41941=$A47)*('Data - dwelling fires'!$D$2:$D$41941)),SUMPRODUCT(('Data - dwelling fires'!$A$2:$A$41941=B$4)*('Data - dwelling fires'!$B$2:$B$41941=$A47)*('Data - dwelling fires'!$C$2:$C$41941=$B$3)*('Data - dwelling fires'!$D$2:$D$41941)))=0,"..",IF($B$3="Total dwelling fires",SUMPRODUCT(('Data - dwelling fires'!$A$2:$A$41941=B$4)*('Data - dwelling fires'!$B$2:$B$41941=$A47)*('Data - dwelling fires'!$D$2:$D$41941)),SUMPRODUCT(('Data - dwelling fires'!$A$2:$A$41941=B$4)*('Data - dwelling fires'!$B$2:$B$41941=$A47)*('Data - dwelling fires'!$C$2:$C$41941=$B$3)*('Data - dwelling fires'!$D$2:$D$41941))))</f>
        <v>23008</v>
      </c>
      <c r="C47" s="26" t="str" cm="1">
        <f t="array" ref="C47">IF(IF($B$3="Total dwelling fires",SUMPRODUCT(('Data - dwelling fires'!$A$2:$A$41941=C$4)*('Data - dwelling fires'!$B$2:$B$41941=$A47)*('Data - dwelling fires'!$D$2:$D$41941)),SUMPRODUCT(('Data - dwelling fires'!$A$2:$A$41941=C$4)*('Data - dwelling fires'!$B$2:$B$41941=$A47)*('Data - dwelling fires'!$C$2:$C$41941=$B$3)*('Data - dwelling fires'!$D$2:$D$41941)))=0,"..",IF($B$3="Total dwelling fires",SUMPRODUCT(('Data - dwelling fires'!$A$2:$A$41941=C$4)*('Data - dwelling fires'!$B$2:$B$41941=$A47)*('Data - dwelling fires'!$D$2:$D$41941)),SUMPRODUCT(('Data - dwelling fires'!$A$2:$A$41941=C$4)*('Data - dwelling fires'!$B$2:$B$41941=$A47)*('Data - dwelling fires'!$C$2:$C$41941=$B$3)*('Data - dwelling fires'!$D$2:$D$41941))))</f>
        <v>..</v>
      </c>
      <c r="D47" s="26" t="str" cm="1">
        <f t="array" ref="D47">IF(IF($B$3="Total dwelling fires",SUMPRODUCT(('Data - dwelling fires'!$A$2:$A$41941=D$4)*('Data - dwelling fires'!$B$2:$B$41941=$A47)*('Data - dwelling fires'!$D$2:$D$41941)),SUMPRODUCT(('Data - dwelling fires'!$A$2:$A$41941=D$4)*('Data - dwelling fires'!$B$2:$B$41941=$A47)*('Data - dwelling fires'!$C$2:$C$41941=$B$3)*('Data - dwelling fires'!$D$2:$D$41941)))=0,"..",IF($B$3="Total dwelling fires",SUMPRODUCT(('Data - dwelling fires'!$A$2:$A$41941=D$4)*('Data - dwelling fires'!$B$2:$B$41941=$A47)*('Data - dwelling fires'!$D$2:$D$41941)),SUMPRODUCT(('Data - dwelling fires'!$A$2:$A$41941=D$4)*('Data - dwelling fires'!$B$2:$B$41941=$A47)*('Data - dwelling fires'!$C$2:$C$41941=$B$3)*('Data - dwelling fires'!$D$2:$D$41941))))</f>
        <v>..</v>
      </c>
      <c r="E47" s="26" t="str" cm="1">
        <f t="array" ref="E47">IF(OR(B47="..",C47="..",D47=".."),IF(SUMPRODUCT(('Data - dwelling fires'!$A$2:$A$41938=E$4)*('Data - dwelling fires'!$B$2:$B$41938=$A47)*('Data - dwelling fires'!$C$2:$C$41938=$B$3)*('Data - dwelling fires'!$D$2:$D$41938))=0,"..",SUMPRODUCT(('Data - dwelling fires'!$A$2:$A$41938=E$4)*('Data - dwelling fires'!$B$2:$B$41938=$A47)*('Data - dwelling fires'!$C$2:$C$41938=$B$3)*('Data - dwelling fires'!$D$2:$D$41938))),B47+C47+D47)</f>
        <v>..</v>
      </c>
      <c r="F47" s="18" t="str">
        <f>IF(OR(B47="..",K47=".."),"..",ROUND(1000000*(B47/K47),0))</f>
        <v>..</v>
      </c>
      <c r="G47" s="33" t="str">
        <f t="shared" si="6"/>
        <v>..</v>
      </c>
      <c r="H47" s="33" t="str">
        <f t="shared" si="7"/>
        <v>..</v>
      </c>
      <c r="I47" s="33" t="str">
        <f t="shared" si="8"/>
        <v>..</v>
      </c>
      <c r="K47" s="19" t="str" cm="1">
        <f t="array" ref="K47">IF(SUMPRODUCT(('Data - population'!$B$2:$B$2996=$A47)*('Data - population'!$C$2:$C$2996=K$4)*('Data - population'!$D$2:$D$2996)),SUMPRODUCT(('Data - population'!$B$2:$B$2996=$A47)*('Data - population'!$C$2:$C$2996=K$4)*('Data - population'!$D$2:$D$2996)),"..")</f>
        <v>..</v>
      </c>
      <c r="L47" s="19" t="str" cm="1">
        <f t="array" ref="L47">IF(SUMPRODUCT(('Data - population'!$B$2:$B$2996=$A47)*('Data - population'!$C$2:$C$2996=L$4)*('Data - population'!$D$2:$D$2996)),SUMPRODUCT(('Data - population'!$B$2:$B$2996=$A47)*('Data - population'!$C$2:$C$2996=L$4)*('Data - population'!$D$2:$D$2996)),"..")</f>
        <v>..</v>
      </c>
      <c r="M47" s="19" t="str" cm="1">
        <f t="array" ref="M47">IF(SUMPRODUCT(('Data - population'!$B$2:$B$2996=$A47)*('Data - population'!$C$2:$C$2996=M$4)*('Data - population'!$D$2:$D$2996)),SUMPRODUCT(('Data - population'!$B$2:$B$2996=$A47)*('Data - population'!$C$2:$C$2996=M$4)*('Data - population'!$D$2:$D$2996)),"..")</f>
        <v>..</v>
      </c>
      <c r="N47" s="19" t="str" cm="1">
        <f t="array" ref="N47">IF(SUMPRODUCT(('Data - population'!$B$2:$B$2996=$A47)*('Data - population'!$C$2:$C$2996=N$4)*('Data - population'!$D$2:$D$2996)),SUMPRODUCT(('Data - population'!$B$2:$B$2996=$A47)*('Data - population'!$C$2:$C$2996=N$4)*('Data - population'!$D$2:$D$2996)),"..")</f>
        <v>..</v>
      </c>
    </row>
  </sheetData>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5"/>
  <sheetViews>
    <sheetView zoomScaleNormal="100" workbookViewId="0">
      <pane ySplit="4" topLeftCell="A5" activePane="bottomLeft" state="frozen"/>
      <selection activeCell="A11" sqref="A11"/>
      <selection pane="bottomLeft"/>
    </sheetView>
  </sheetViews>
  <sheetFormatPr defaultColWidth="11.453125" defaultRowHeight="14.5" x14ac:dyDescent="0.35"/>
  <cols>
    <col min="1" max="1" width="28.7265625" style="1" customWidth="1"/>
    <col min="2" max="5" width="13.7265625" style="1" customWidth="1"/>
    <col min="6" max="6" width="25.7265625" style="1" customWidth="1"/>
    <col min="7" max="9" width="13.7265625" style="1" customWidth="1"/>
    <col min="10" max="10" width="16.81640625" style="1" customWidth="1"/>
    <col min="11" max="11" width="23.1796875" style="1" hidden="1" customWidth="1"/>
    <col min="12" max="16384" width="11.453125" style="1"/>
  </cols>
  <sheetData>
    <row r="1" spans="1:14" ht="20" x14ac:dyDescent="0.35">
      <c r="A1" s="96" t="s">
        <v>132</v>
      </c>
      <c r="B1" s="8"/>
      <c r="C1" s="8"/>
      <c r="D1" s="8"/>
      <c r="E1" s="8"/>
      <c r="F1" s="8"/>
      <c r="G1" s="8"/>
      <c r="H1" s="8"/>
      <c r="I1" s="8"/>
      <c r="J1" s="104"/>
    </row>
    <row r="2" spans="1:14" s="67" customFormat="1" ht="28.5" customHeight="1" x14ac:dyDescent="0.35">
      <c r="A2" s="64" t="s">
        <v>46</v>
      </c>
      <c r="B2" s="65"/>
      <c r="C2" s="66"/>
      <c r="D2" s="66"/>
      <c r="E2" s="66"/>
      <c r="F2" s="65"/>
      <c r="G2" s="65"/>
      <c r="H2" s="65"/>
      <c r="I2" s="65"/>
    </row>
    <row r="3" spans="1:14" s="67" customFormat="1" ht="24" customHeight="1" thickBot="1" x14ac:dyDescent="0.4">
      <c r="A3" s="68" t="s">
        <v>4</v>
      </c>
      <c r="B3" s="69"/>
      <c r="C3" s="69" t="str">
        <f>A3</f>
        <v>Accidental dwelling fires</v>
      </c>
      <c r="D3" s="69"/>
      <c r="E3" s="69"/>
      <c r="F3" s="69"/>
      <c r="G3" s="69" t="str">
        <f>CONCATENATE(A3," per 1 million people")</f>
        <v>Accidental dwelling fires per 1 million people</v>
      </c>
      <c r="H3" s="69"/>
      <c r="I3" s="69"/>
    </row>
    <row r="4" spans="1:14" s="67" customFormat="1" ht="31.5" thickBot="1" x14ac:dyDescent="0.4">
      <c r="A4" s="94" t="s">
        <v>45</v>
      </c>
      <c r="B4" s="71" t="s">
        <v>129</v>
      </c>
      <c r="C4" s="71" t="s">
        <v>130</v>
      </c>
      <c r="D4" s="71" t="s">
        <v>131</v>
      </c>
      <c r="E4" s="71" t="s">
        <v>1</v>
      </c>
      <c r="F4" s="71" t="s">
        <v>129</v>
      </c>
      <c r="G4" s="71" t="s">
        <v>130</v>
      </c>
      <c r="H4" s="71" t="s">
        <v>131</v>
      </c>
      <c r="I4" s="71" t="s">
        <v>1</v>
      </c>
    </row>
    <row r="5" spans="1:14" s="67" customFormat="1" ht="15.5" x14ac:dyDescent="0.35">
      <c r="A5" s="72" t="s">
        <v>2</v>
      </c>
      <c r="B5" s="98">
        <f>IF(FIRE0201_working!B5="..","..",ROUND(FIRE0201_working!B5,0))</f>
        <v>40961</v>
      </c>
      <c r="C5" s="98" t="str">
        <f>IF(FIRE0201_working!C5="..","..",ROUND(FIRE0201_working!C5,0))</f>
        <v>..</v>
      </c>
      <c r="D5" s="98" t="str">
        <f>IF(FIRE0201_working!D5="..","..",ROUND(FIRE0201_working!D5,0))</f>
        <v>..</v>
      </c>
      <c r="E5" s="99" t="str">
        <f>IF(FIRE0201_working!E5="..","..",ROUND(FIRE0201_working!E5,0))</f>
        <v>..</v>
      </c>
      <c r="F5" s="98">
        <f>IF(FIRE0201_working!F5="..","..",ROUND(FIRE0201_working!F5,0))</f>
        <v>875</v>
      </c>
      <c r="G5" s="98" t="str">
        <f>IF(FIRE0201_working!G5="..","..",ROUND(FIRE0201_working!G5,0))</f>
        <v>..</v>
      </c>
      <c r="H5" s="98" t="str">
        <f>IF(FIRE0201_working!H5="..","..",ROUND(FIRE0201_working!H5,0))</f>
        <v>..</v>
      </c>
      <c r="I5" s="98" t="str">
        <f>IF(FIRE0201_working!I5="..","..",ROUND(FIRE0201_working!I5,0))</f>
        <v>..</v>
      </c>
      <c r="M5" s="73"/>
      <c r="N5" s="73"/>
    </row>
    <row r="6" spans="1:14" s="67" customFormat="1" ht="15.5" x14ac:dyDescent="0.35">
      <c r="A6" s="72" t="s">
        <v>3</v>
      </c>
      <c r="B6" s="98">
        <f>IF(FIRE0201_working!B6="..","..",ROUND(FIRE0201_working!B6,0))</f>
        <v>40212</v>
      </c>
      <c r="C6" s="98" t="str">
        <f>IF(FIRE0201_working!C6="..","..",ROUND(FIRE0201_working!C6,0))</f>
        <v>..</v>
      </c>
      <c r="D6" s="98" t="str">
        <f>IF(FIRE0201_working!D6="..","..",ROUND(FIRE0201_working!D6,0))</f>
        <v>..</v>
      </c>
      <c r="E6" s="99" t="str">
        <f>IF(FIRE0201_working!E6="..","..",ROUND(FIRE0201_working!E6,0))</f>
        <v>..</v>
      </c>
      <c r="F6" s="98">
        <f>IF(FIRE0201_working!F6="..","..",ROUND(FIRE0201_working!F6,0))</f>
        <v>860</v>
      </c>
      <c r="G6" s="98" t="str">
        <f>IF(FIRE0201_working!G6="..","..",ROUND(FIRE0201_working!G6,0))</f>
        <v>..</v>
      </c>
      <c r="H6" s="98" t="str">
        <f>IF(FIRE0201_working!H6="..","..",ROUND(FIRE0201_working!H6,0))</f>
        <v>..</v>
      </c>
      <c r="I6" s="98" t="str">
        <f>IF(FIRE0201_working!I6="..","..",ROUND(FIRE0201_working!I6,0))</f>
        <v>..</v>
      </c>
      <c r="M6" s="73"/>
      <c r="N6" s="73"/>
    </row>
    <row r="7" spans="1:14" s="67" customFormat="1" ht="15" customHeight="1" x14ac:dyDescent="0.35">
      <c r="A7" s="65" t="s">
        <v>5</v>
      </c>
      <c r="B7" s="98">
        <f>IF(FIRE0201_working!B7="..","..",ROUND(FIRE0201_working!B7,0))</f>
        <v>40599</v>
      </c>
      <c r="C7" s="98" t="str">
        <f>IF(FIRE0201_working!C7="..","..",ROUND(FIRE0201_working!C7,0))</f>
        <v>..</v>
      </c>
      <c r="D7" s="98" t="str">
        <f>IF(FIRE0201_working!D7="..","..",ROUND(FIRE0201_working!D7,0))</f>
        <v>..</v>
      </c>
      <c r="E7" s="99" t="str">
        <f>IF(FIRE0201_working!E7="..","..",ROUND(FIRE0201_working!E7,0))</f>
        <v>..</v>
      </c>
      <c r="F7" s="98">
        <f>IF(FIRE0201_working!F7="..","..",ROUND(FIRE0201_working!F7,0))</f>
        <v>867</v>
      </c>
      <c r="G7" s="98" t="str">
        <f>IF(FIRE0201_working!G7="..","..",ROUND(FIRE0201_working!G7,0))</f>
        <v>..</v>
      </c>
      <c r="H7" s="98" t="str">
        <f>IF(FIRE0201_working!H7="..","..",ROUND(FIRE0201_working!H7,0))</f>
        <v>..</v>
      </c>
      <c r="I7" s="98" t="str">
        <f>IF(FIRE0201_working!I7="..","..",ROUND(FIRE0201_working!I7,0))</f>
        <v>..</v>
      </c>
      <c r="M7" s="73"/>
      <c r="N7" s="73"/>
    </row>
    <row r="8" spans="1:14" s="67" customFormat="1" ht="15" customHeight="1" x14ac:dyDescent="0.35">
      <c r="A8" s="65" t="s">
        <v>7</v>
      </c>
      <c r="B8" s="98">
        <f>IF(FIRE0201_working!B8="..","..",ROUND(FIRE0201_working!B8,0))</f>
        <v>42115</v>
      </c>
      <c r="C8" s="98" t="str">
        <f>IF(FIRE0201_working!C8="..","..",ROUND(FIRE0201_working!C8,0))</f>
        <v>..</v>
      </c>
      <c r="D8" s="98" t="str">
        <f>IF(FIRE0201_working!D8="..","..",ROUND(FIRE0201_working!D8,0))</f>
        <v>..</v>
      </c>
      <c r="E8" s="99" t="str">
        <f>IF(FIRE0201_working!E8="..","..",ROUND(FIRE0201_working!E8,0))</f>
        <v>..</v>
      </c>
      <c r="F8" s="98">
        <f>IF(FIRE0201_working!F8="..","..",ROUND(FIRE0201_working!F8,0))</f>
        <v>898</v>
      </c>
      <c r="G8" s="98" t="str">
        <f>IF(FIRE0201_working!G8="..","..",ROUND(FIRE0201_working!G8,0))</f>
        <v>..</v>
      </c>
      <c r="H8" s="98" t="str">
        <f>IF(FIRE0201_working!H8="..","..",ROUND(FIRE0201_working!H8,0))</f>
        <v>..</v>
      </c>
      <c r="I8" s="98" t="str">
        <f>IF(FIRE0201_working!I8="..","..",ROUND(FIRE0201_working!I8,0))</f>
        <v>..</v>
      </c>
      <c r="M8" s="73"/>
      <c r="N8" s="73"/>
    </row>
    <row r="9" spans="1:14" s="67" customFormat="1" ht="15" customHeight="1" x14ac:dyDescent="0.35">
      <c r="A9" s="65" t="s">
        <v>8</v>
      </c>
      <c r="B9" s="98">
        <f>IF(FIRE0201_working!B9="..","..",ROUND(FIRE0201_working!B9,0))</f>
        <v>43311</v>
      </c>
      <c r="C9" s="98" t="str">
        <f>IF(FIRE0201_working!C9="..","..",ROUND(FIRE0201_working!C9,0))</f>
        <v>..</v>
      </c>
      <c r="D9" s="98" t="str">
        <f>IF(FIRE0201_working!D9="..","..",ROUND(FIRE0201_working!D9,0))</f>
        <v>..</v>
      </c>
      <c r="E9" s="99" t="str">
        <f>IF(FIRE0201_working!E9="..","..",ROUND(FIRE0201_working!E9,0))</f>
        <v>..</v>
      </c>
      <c r="F9" s="98">
        <f>IF(FIRE0201_working!F9="..","..",ROUND(FIRE0201_working!F9,0))</f>
        <v>920</v>
      </c>
      <c r="G9" s="98" t="str">
        <f>IF(FIRE0201_working!G9="..","..",ROUND(FIRE0201_working!G9,0))</f>
        <v>..</v>
      </c>
      <c r="H9" s="98" t="str">
        <f>IF(FIRE0201_working!H9="..","..",ROUND(FIRE0201_working!H9,0))</f>
        <v>..</v>
      </c>
      <c r="I9" s="98" t="str">
        <f>IF(FIRE0201_working!I9="..","..",ROUND(FIRE0201_working!I9,0))</f>
        <v>..</v>
      </c>
      <c r="M9" s="73"/>
      <c r="N9" s="73"/>
    </row>
    <row r="10" spans="1:14" s="67" customFormat="1" ht="15" customHeight="1" x14ac:dyDescent="0.35">
      <c r="A10" s="65" t="s">
        <v>9</v>
      </c>
      <c r="B10" s="98">
        <f>IF(FIRE0201_working!B10="..","..",ROUND(FIRE0201_working!B10,0))</f>
        <v>43641</v>
      </c>
      <c r="C10" s="98" t="str">
        <f>IF(FIRE0201_working!C10="..","..",ROUND(FIRE0201_working!C10,0))</f>
        <v>..</v>
      </c>
      <c r="D10" s="98" t="str">
        <f>IF(FIRE0201_working!D10="..","..",ROUND(FIRE0201_working!D10,0))</f>
        <v>..</v>
      </c>
      <c r="E10" s="99" t="str">
        <f>IF(FIRE0201_working!E10="..","..",ROUND(FIRE0201_working!E10,0))</f>
        <v>..</v>
      </c>
      <c r="F10" s="98">
        <f>IF(FIRE0201_working!F10="..","..",ROUND(FIRE0201_working!F10,0))</f>
        <v>925</v>
      </c>
      <c r="G10" s="98" t="str">
        <f>IF(FIRE0201_working!G10="..","..",ROUND(FIRE0201_working!G10,0))</f>
        <v>..</v>
      </c>
      <c r="H10" s="98" t="str">
        <f>IF(FIRE0201_working!H10="..","..",ROUND(FIRE0201_working!H10,0))</f>
        <v>..</v>
      </c>
      <c r="I10" s="98" t="str">
        <f>IF(FIRE0201_working!I10="..","..",ROUND(FIRE0201_working!I10,0))</f>
        <v>..</v>
      </c>
      <c r="M10" s="73"/>
      <c r="N10" s="73"/>
    </row>
    <row r="11" spans="1:14" s="67" customFormat="1" ht="15" customHeight="1" x14ac:dyDescent="0.35">
      <c r="A11" s="65" t="s">
        <v>10</v>
      </c>
      <c r="B11" s="98">
        <f>IF(FIRE0201_working!B11="..","..",ROUND(FIRE0201_working!B11,0))</f>
        <v>42810</v>
      </c>
      <c r="C11" s="98" t="str">
        <f>IF(FIRE0201_working!C11="..","..",ROUND(FIRE0201_working!C11,0))</f>
        <v>..</v>
      </c>
      <c r="D11" s="98" t="str">
        <f>IF(FIRE0201_working!D11="..","..",ROUND(FIRE0201_working!D11,0))</f>
        <v>..</v>
      </c>
      <c r="E11" s="99" t="str">
        <f>IF(FIRE0201_working!E11="..","..",ROUND(FIRE0201_working!E11,0))</f>
        <v>..</v>
      </c>
      <c r="F11" s="98">
        <f>IF(FIRE0201_working!F11="..","..",ROUND(FIRE0201_working!F11,0))</f>
        <v>905</v>
      </c>
      <c r="G11" s="98" t="str">
        <f>IF(FIRE0201_working!G11="..","..",ROUND(FIRE0201_working!G11,0))</f>
        <v>..</v>
      </c>
      <c r="H11" s="98" t="str">
        <f>IF(FIRE0201_working!H11="..","..",ROUND(FIRE0201_working!H11,0))</f>
        <v>..</v>
      </c>
      <c r="I11" s="98" t="str">
        <f>IF(FIRE0201_working!I11="..","..",ROUND(FIRE0201_working!I11,0))</f>
        <v>..</v>
      </c>
      <c r="M11" s="73"/>
      <c r="N11" s="73"/>
    </row>
    <row r="12" spans="1:14" s="67" customFormat="1" ht="15" customHeight="1" x14ac:dyDescent="0.35">
      <c r="A12" s="65" t="s">
        <v>11</v>
      </c>
      <c r="B12" s="98">
        <f>IF(FIRE0201_working!B12="..","..",ROUND(FIRE0201_working!B12,0))</f>
        <v>43271</v>
      </c>
      <c r="C12" s="98" t="str">
        <f>IF(FIRE0201_working!C12="..","..",ROUND(FIRE0201_working!C12,0))</f>
        <v>..</v>
      </c>
      <c r="D12" s="98" t="str">
        <f>IF(FIRE0201_working!D12="..","..",ROUND(FIRE0201_working!D12,0))</f>
        <v>..</v>
      </c>
      <c r="E12" s="99" t="str">
        <f>IF(FIRE0201_working!E12="..","..",ROUND(FIRE0201_working!E12,0))</f>
        <v>..</v>
      </c>
      <c r="F12" s="98">
        <f>IF(FIRE0201_working!F12="..","..",ROUND(FIRE0201_working!F12,0))</f>
        <v>913</v>
      </c>
      <c r="G12" s="98" t="str">
        <f>IF(FIRE0201_working!G12="..","..",ROUND(FIRE0201_working!G12,0))</f>
        <v>..</v>
      </c>
      <c r="H12" s="98" t="str">
        <f>IF(FIRE0201_working!H12="..","..",ROUND(FIRE0201_working!H12,0))</f>
        <v>..</v>
      </c>
      <c r="I12" s="98" t="str">
        <f>IF(FIRE0201_working!I12="..","..",ROUND(FIRE0201_working!I12,0))</f>
        <v>..</v>
      </c>
      <c r="M12" s="73"/>
      <c r="N12" s="73"/>
    </row>
    <row r="13" spans="1:14" s="67" customFormat="1" ht="15" customHeight="1" x14ac:dyDescent="0.35">
      <c r="A13" s="65" t="s">
        <v>12</v>
      </c>
      <c r="B13" s="98">
        <f>IF(FIRE0201_working!B13="..","..",ROUND(FIRE0201_working!B13,0))</f>
        <v>42769</v>
      </c>
      <c r="C13" s="98" t="str">
        <f>IF(FIRE0201_working!C13="..","..",ROUND(FIRE0201_working!C13,0))</f>
        <v>..</v>
      </c>
      <c r="D13" s="98" t="str">
        <f>IF(FIRE0201_working!D13="..","..",ROUND(FIRE0201_working!D13,0))</f>
        <v>..</v>
      </c>
      <c r="E13" s="99" t="str">
        <f>IF(FIRE0201_working!E13="..","..",ROUND(FIRE0201_working!E13,0))</f>
        <v>..</v>
      </c>
      <c r="F13" s="98">
        <f>IF(FIRE0201_working!F13="..","..",ROUND(FIRE0201_working!F13,0))</f>
        <v>899</v>
      </c>
      <c r="G13" s="98" t="str">
        <f>IF(FIRE0201_working!G13="..","..",ROUND(FIRE0201_working!G13,0))</f>
        <v>..</v>
      </c>
      <c r="H13" s="98" t="str">
        <f>IF(FIRE0201_working!H13="..","..",ROUND(FIRE0201_working!H13,0))</f>
        <v>..</v>
      </c>
      <c r="I13" s="98" t="str">
        <f>IF(FIRE0201_working!I13="..","..",ROUND(FIRE0201_working!I13,0))</f>
        <v>..</v>
      </c>
      <c r="M13" s="73"/>
      <c r="N13" s="73"/>
    </row>
    <row r="14" spans="1:14" s="67" customFormat="1" ht="15" customHeight="1" x14ac:dyDescent="0.35">
      <c r="A14" s="65" t="s">
        <v>39</v>
      </c>
      <c r="B14" s="98">
        <f>IF(FIRE0201_working!B14="..","..",ROUND(FIRE0201_working!B14,0))</f>
        <v>41455</v>
      </c>
      <c r="C14" s="98" t="str">
        <f>IF(FIRE0201_working!C14="..","..",ROUND(FIRE0201_working!C14,0))</f>
        <v>..</v>
      </c>
      <c r="D14" s="98" t="str">
        <f>IF(FIRE0201_working!D14="..","..",ROUND(FIRE0201_working!D14,0))</f>
        <v>..</v>
      </c>
      <c r="E14" s="99" t="str">
        <f>IF(FIRE0201_working!E14="..","..",ROUND(FIRE0201_working!E14,0))</f>
        <v>..</v>
      </c>
      <c r="F14" s="98">
        <f>IF(FIRE0201_working!F14="..","..",ROUND(FIRE0201_working!F14,0))</f>
        <v>869</v>
      </c>
      <c r="G14" s="98" t="str">
        <f>IF(FIRE0201_working!G14="..","..",ROUND(FIRE0201_working!G14,0))</f>
        <v>..</v>
      </c>
      <c r="H14" s="98" t="str">
        <f>IF(FIRE0201_working!H14="..","..",ROUND(FIRE0201_working!H14,0))</f>
        <v>..</v>
      </c>
      <c r="I14" s="98" t="str">
        <f>IF(FIRE0201_working!I14="..","..",ROUND(FIRE0201_working!I14,0))</f>
        <v>..</v>
      </c>
      <c r="J14" s="73"/>
      <c r="M14" s="73"/>
      <c r="N14" s="73"/>
    </row>
    <row r="15" spans="1:14" s="67" customFormat="1" ht="15" customHeight="1" x14ac:dyDescent="0.35">
      <c r="A15" s="65" t="s">
        <v>40</v>
      </c>
      <c r="B15" s="98">
        <f>IF(FIRE0201_working!B15="..","..",ROUND(FIRE0201_working!B15,0))</f>
        <v>41941</v>
      </c>
      <c r="C15" s="98" t="str">
        <f>IF(FIRE0201_working!C15="..","..",ROUND(FIRE0201_working!C15,0))</f>
        <v>..</v>
      </c>
      <c r="D15" s="98" t="str">
        <f>IF(FIRE0201_working!D15="..","..",ROUND(FIRE0201_working!D15,0))</f>
        <v>..</v>
      </c>
      <c r="E15" s="99" t="str">
        <f>IF(FIRE0201_working!E15="..","..",ROUND(FIRE0201_working!E15,0))</f>
        <v>..</v>
      </c>
      <c r="F15" s="98">
        <f>IF(FIRE0201_working!F15="..","..",ROUND(FIRE0201_working!F15,0))</f>
        <v>876</v>
      </c>
      <c r="G15" s="98" t="str">
        <f>IF(FIRE0201_working!G15="..","..",ROUND(FIRE0201_working!G15,0))</f>
        <v>..</v>
      </c>
      <c r="H15" s="98" t="str">
        <f>IF(FIRE0201_working!H15="..","..",ROUND(FIRE0201_working!H15,0))</f>
        <v>..</v>
      </c>
      <c r="I15" s="98" t="str">
        <f>IF(FIRE0201_working!I15="..","..",ROUND(FIRE0201_working!I15,0))</f>
        <v>..</v>
      </c>
      <c r="J15" s="73"/>
      <c r="M15" s="73"/>
      <c r="N15" s="73"/>
    </row>
    <row r="16" spans="1:14" s="67" customFormat="1" ht="15" customHeight="1" x14ac:dyDescent="0.35">
      <c r="A16" s="65" t="s">
        <v>41</v>
      </c>
      <c r="B16" s="98">
        <f>IF(FIRE0201_working!B16="..","..",ROUND(FIRE0201_working!B16,0))</f>
        <v>41920</v>
      </c>
      <c r="C16" s="98" t="str">
        <f>IF(FIRE0201_working!C16="..","..",ROUND(FIRE0201_working!C16,0))</f>
        <v>..</v>
      </c>
      <c r="D16" s="98" t="str">
        <f>IF(FIRE0201_working!D16="..","..",ROUND(FIRE0201_working!D16,0))</f>
        <v>..</v>
      </c>
      <c r="E16" s="99" t="str">
        <f>IF(FIRE0201_working!E16="..","..",ROUND(FIRE0201_working!E16,0))</f>
        <v>..</v>
      </c>
      <c r="F16" s="98">
        <f>IF(FIRE0201_working!F16="..","..",ROUND(FIRE0201_working!F16,0))</f>
        <v>873</v>
      </c>
      <c r="G16" s="98" t="str">
        <f>IF(FIRE0201_working!G16="..","..",ROUND(FIRE0201_working!G16,0))</f>
        <v>..</v>
      </c>
      <c r="H16" s="98" t="str">
        <f>IF(FIRE0201_working!H16="..","..",ROUND(FIRE0201_working!H16,0))</f>
        <v>..</v>
      </c>
      <c r="I16" s="98" t="str">
        <f>IF(FIRE0201_working!I16="..","..",ROUND(FIRE0201_working!I16,0))</f>
        <v>..</v>
      </c>
      <c r="J16" s="73"/>
      <c r="M16" s="73"/>
      <c r="N16" s="73"/>
    </row>
    <row r="17" spans="1:14" s="67" customFormat="1" ht="15" customHeight="1" x14ac:dyDescent="0.35">
      <c r="A17" s="65" t="s">
        <v>42</v>
      </c>
      <c r="B17" s="98">
        <f>IF(FIRE0201_working!B17="..","..",ROUND(FIRE0201_working!B17,0))</f>
        <v>42023</v>
      </c>
      <c r="C17" s="98" t="str">
        <f>IF(FIRE0201_working!C17="..","..",ROUND(FIRE0201_working!C17,0))</f>
        <v>..</v>
      </c>
      <c r="D17" s="98" t="str">
        <f>IF(FIRE0201_working!D17="..","..",ROUND(FIRE0201_working!D17,0))</f>
        <v>..</v>
      </c>
      <c r="E17" s="99" t="str">
        <f>IF(FIRE0201_working!E17="..","..",ROUND(FIRE0201_working!E17,0))</f>
        <v>..</v>
      </c>
      <c r="F17" s="98">
        <f>IF(FIRE0201_working!F17="..","..",ROUND(FIRE0201_working!F17,0))</f>
        <v>874</v>
      </c>
      <c r="G17" s="98" t="str">
        <f>IF(FIRE0201_working!G17="..","..",ROUND(FIRE0201_working!G17,0))</f>
        <v>..</v>
      </c>
      <c r="H17" s="98" t="str">
        <f>IF(FIRE0201_working!H17="..","..",ROUND(FIRE0201_working!H17,0))</f>
        <v>..</v>
      </c>
      <c r="I17" s="98" t="str">
        <f>IF(FIRE0201_working!I17="..","..",ROUND(FIRE0201_working!I17,0))</f>
        <v>..</v>
      </c>
      <c r="J17" s="73"/>
      <c r="M17" s="73"/>
      <c r="N17" s="73"/>
    </row>
    <row r="18" spans="1:14" s="67" customFormat="1" ht="15" customHeight="1" x14ac:dyDescent="0.35">
      <c r="A18" s="65" t="s">
        <v>13</v>
      </c>
      <c r="B18" s="98">
        <f>IF(FIRE0201_working!B18="..","..",ROUND(FIRE0201_working!B18,0))</f>
        <v>40851</v>
      </c>
      <c r="C18" s="98" t="str">
        <f>IF(FIRE0201_working!C18="..","..",ROUND(FIRE0201_working!C18,0))</f>
        <v>..</v>
      </c>
      <c r="D18" s="98" t="str">
        <f>IF(FIRE0201_working!D18="..","..",ROUND(FIRE0201_working!D18,0))</f>
        <v>..</v>
      </c>
      <c r="E18" s="99" t="str">
        <f>IF(FIRE0201_working!E18="..","..",ROUND(FIRE0201_working!E18,0))</f>
        <v>..</v>
      </c>
      <c r="F18" s="98">
        <f>IF(FIRE0201_working!F18="..","..",ROUND(FIRE0201_working!F18,0))</f>
        <v>847</v>
      </c>
      <c r="G18" s="98" t="str">
        <f>IF(FIRE0201_working!G18="..","..",ROUND(FIRE0201_working!G18,0))</f>
        <v>..</v>
      </c>
      <c r="H18" s="98" t="str">
        <f>IF(FIRE0201_working!H18="..","..",ROUND(FIRE0201_working!H18,0))</f>
        <v>..</v>
      </c>
      <c r="I18" s="98" t="str">
        <f>IF(FIRE0201_working!I18="..","..",ROUND(FIRE0201_working!I18,0))</f>
        <v>..</v>
      </c>
      <c r="J18" s="73"/>
      <c r="M18" s="73"/>
      <c r="N18" s="73"/>
    </row>
    <row r="19" spans="1:14" s="67" customFormat="1" ht="15" customHeight="1" x14ac:dyDescent="0.35">
      <c r="A19" s="65" t="s">
        <v>14</v>
      </c>
      <c r="B19" s="98">
        <f>IF(FIRE0201_working!B19="..","..",ROUND(FIRE0201_working!B19,0))</f>
        <v>42438</v>
      </c>
      <c r="C19" s="98" t="str">
        <f>IF(FIRE0201_working!C19="..","..",ROUND(FIRE0201_working!C19,0))</f>
        <v>..</v>
      </c>
      <c r="D19" s="98" t="str">
        <f>IF(FIRE0201_working!D19="..","..",ROUND(FIRE0201_working!D19,0))</f>
        <v>..</v>
      </c>
      <c r="E19" s="99" t="str">
        <f>IF(FIRE0201_working!E19="..","..",ROUND(FIRE0201_working!E19,0))</f>
        <v>..</v>
      </c>
      <c r="F19" s="98">
        <f>IF(FIRE0201_working!F19="..","..",ROUND(FIRE0201_working!F19,0))</f>
        <v>877</v>
      </c>
      <c r="G19" s="98" t="str">
        <f>IF(FIRE0201_working!G19="..","..",ROUND(FIRE0201_working!G19,0))</f>
        <v>..</v>
      </c>
      <c r="H19" s="98" t="str">
        <f>IF(FIRE0201_working!H19="..","..",ROUND(FIRE0201_working!H19,0))</f>
        <v>..</v>
      </c>
      <c r="I19" s="98" t="str">
        <f>IF(FIRE0201_working!I19="..","..",ROUND(FIRE0201_working!I19,0))</f>
        <v>..</v>
      </c>
      <c r="J19" s="73"/>
      <c r="M19" s="73"/>
      <c r="N19" s="73"/>
    </row>
    <row r="20" spans="1:14" s="67" customFormat="1" ht="15" customHeight="1" x14ac:dyDescent="0.35">
      <c r="A20" s="65" t="s">
        <v>15</v>
      </c>
      <c r="B20" s="98">
        <f>IF(FIRE0201_working!B20="..","..",ROUND(FIRE0201_working!B20,0))</f>
        <v>45448</v>
      </c>
      <c r="C20" s="98" t="str">
        <f>IF(FIRE0201_working!C20="..","..",ROUND(FIRE0201_working!C20,0))</f>
        <v>..</v>
      </c>
      <c r="D20" s="98" t="str">
        <f>IF(FIRE0201_working!D20="..","..",ROUND(FIRE0201_working!D20,0))</f>
        <v>..</v>
      </c>
      <c r="E20" s="99" t="str">
        <f>IF(FIRE0201_working!E20="..","..",ROUND(FIRE0201_working!E20,0))</f>
        <v>..</v>
      </c>
      <c r="F20" s="98">
        <f>IF(FIRE0201_working!F20="..","..",ROUND(FIRE0201_working!F20,0))</f>
        <v>937</v>
      </c>
      <c r="G20" s="98" t="str">
        <f>IF(FIRE0201_working!G20="..","..",ROUND(FIRE0201_working!G20,0))</f>
        <v>..</v>
      </c>
      <c r="H20" s="98" t="str">
        <f>IF(FIRE0201_working!H20="..","..",ROUND(FIRE0201_working!H20,0))</f>
        <v>..</v>
      </c>
      <c r="I20" s="98" t="str">
        <f>IF(FIRE0201_working!I20="..","..",ROUND(FIRE0201_working!I20,0))</f>
        <v>..</v>
      </c>
      <c r="J20" s="73"/>
      <c r="M20" s="73"/>
      <c r="N20" s="73"/>
    </row>
    <row r="21" spans="1:14" s="67" customFormat="1" ht="15" customHeight="1" x14ac:dyDescent="0.35">
      <c r="A21" s="65" t="s">
        <v>16</v>
      </c>
      <c r="B21" s="98">
        <f>IF(FIRE0201_working!B21="..","..",ROUND(FIRE0201_working!B21,0))</f>
        <v>46717</v>
      </c>
      <c r="C21" s="98" t="str">
        <f>IF(FIRE0201_working!C21="..","..",ROUND(FIRE0201_working!C21,0))</f>
        <v>..</v>
      </c>
      <c r="D21" s="98" t="str">
        <f>IF(FIRE0201_working!D21="..","..",ROUND(FIRE0201_working!D21,0))</f>
        <v>..</v>
      </c>
      <c r="E21" s="99" t="str">
        <f>IF(FIRE0201_working!E21="..","..",ROUND(FIRE0201_working!E21,0))</f>
        <v>..</v>
      </c>
      <c r="F21" s="98">
        <f>IF(FIRE0201_working!F21="..","..",ROUND(FIRE0201_working!F21,0))</f>
        <v>960</v>
      </c>
      <c r="G21" s="98" t="str">
        <f>IF(FIRE0201_working!G21="..","..",ROUND(FIRE0201_working!G21,0))</f>
        <v>..</v>
      </c>
      <c r="H21" s="98" t="str">
        <f>IF(FIRE0201_working!H21="..","..",ROUND(FIRE0201_working!H21,0))</f>
        <v>..</v>
      </c>
      <c r="I21" s="98" t="str">
        <f>IF(FIRE0201_working!I21="..","..",ROUND(FIRE0201_working!I21,0))</f>
        <v>..</v>
      </c>
      <c r="J21" s="73"/>
      <c r="M21" s="73"/>
      <c r="N21" s="73"/>
    </row>
    <row r="22" spans="1:14" s="67" customFormat="1" ht="15" customHeight="1" x14ac:dyDescent="0.35">
      <c r="A22" s="65" t="s">
        <v>17</v>
      </c>
      <c r="B22" s="98">
        <f>IF(FIRE0201_working!B22="..","..",ROUND(FIRE0201_working!B22,0))</f>
        <v>45698</v>
      </c>
      <c r="C22" s="98" t="str">
        <f>IF(FIRE0201_working!C22="..","..",ROUND(FIRE0201_working!C22,0))</f>
        <v>..</v>
      </c>
      <c r="D22" s="98" t="str">
        <f>IF(FIRE0201_working!D22="..","..",ROUND(FIRE0201_working!D22,0))</f>
        <v>..</v>
      </c>
      <c r="E22" s="99" t="str">
        <f>IF(FIRE0201_working!E22="..","..",ROUND(FIRE0201_working!E22,0))</f>
        <v>..</v>
      </c>
      <c r="F22" s="98">
        <f>IF(FIRE0201_working!F22="..","..",ROUND(FIRE0201_working!F22,0))</f>
        <v>936</v>
      </c>
      <c r="G22" s="98" t="str">
        <f>IF(FIRE0201_working!G22="..","..",ROUND(FIRE0201_working!G22,0))</f>
        <v>..</v>
      </c>
      <c r="H22" s="98" t="str">
        <f>IF(FIRE0201_working!H22="..","..",ROUND(FIRE0201_working!H22,0))</f>
        <v>..</v>
      </c>
      <c r="I22" s="98" t="str">
        <f>IF(FIRE0201_working!I22="..","..",ROUND(FIRE0201_working!I22,0))</f>
        <v>..</v>
      </c>
      <c r="J22" s="73"/>
      <c r="M22" s="73"/>
      <c r="N22" s="73"/>
    </row>
    <row r="23" spans="1:14" s="67" customFormat="1" ht="15" customHeight="1" x14ac:dyDescent="0.35">
      <c r="A23" s="72" t="s">
        <v>18</v>
      </c>
      <c r="B23" s="98">
        <f>IF(FIRE0201_working!B23="..","..",ROUND(FIRE0201_working!B23,0))</f>
        <v>47350</v>
      </c>
      <c r="C23" s="98" t="str">
        <f>IF(FIRE0201_working!C23="..","..",ROUND(FIRE0201_working!C23,0))</f>
        <v>..</v>
      </c>
      <c r="D23" s="98" t="str">
        <f>IF(FIRE0201_working!D23="..","..",ROUND(FIRE0201_working!D23,0))</f>
        <v>..</v>
      </c>
      <c r="E23" s="99" t="str">
        <f>IF(FIRE0201_working!E23="..","..",ROUND(FIRE0201_working!E23,0))</f>
        <v>..</v>
      </c>
      <c r="F23" s="98">
        <f>IF(FIRE0201_working!F23="..","..",ROUND(FIRE0201_working!F23,0))</f>
        <v>966</v>
      </c>
      <c r="G23" s="98" t="str">
        <f>IF(FIRE0201_working!G23="..","..",ROUND(FIRE0201_working!G23,0))</f>
        <v>..</v>
      </c>
      <c r="H23" s="98" t="str">
        <f>IF(FIRE0201_working!H23="..","..",ROUND(FIRE0201_working!H23,0))</f>
        <v>..</v>
      </c>
      <c r="I23" s="98" t="str">
        <f>IF(FIRE0201_working!I23="..","..",ROUND(FIRE0201_working!I23,0))</f>
        <v>..</v>
      </c>
      <c r="J23" s="73"/>
      <c r="M23" s="73"/>
      <c r="N23" s="73"/>
    </row>
    <row r="24" spans="1:14" s="67" customFormat="1" ht="15" customHeight="1" x14ac:dyDescent="0.35">
      <c r="A24" s="72" t="s">
        <v>19</v>
      </c>
      <c r="B24" s="98">
        <f>IF(FIRE0201_working!B24="..","..",ROUND(FIRE0201_working!B24,0))</f>
        <v>44287</v>
      </c>
      <c r="C24" s="98" t="str">
        <f>IF(FIRE0201_working!C24="..","..",ROUND(FIRE0201_working!C24,0))</f>
        <v>..</v>
      </c>
      <c r="D24" s="98" t="str">
        <f>IF(FIRE0201_working!D24="..","..",ROUND(FIRE0201_working!D24,0))</f>
        <v>..</v>
      </c>
      <c r="E24" s="99" t="str">
        <f>IF(FIRE0201_working!E24="..","..",ROUND(FIRE0201_working!E24,0))</f>
        <v>..</v>
      </c>
      <c r="F24" s="98">
        <f>IF(FIRE0201_working!F24="..","..",ROUND(FIRE0201_working!F24,0))</f>
        <v>900</v>
      </c>
      <c r="G24" s="98" t="str">
        <f>IF(FIRE0201_working!G24="..","..",ROUND(FIRE0201_working!G24,0))</f>
        <v>..</v>
      </c>
      <c r="H24" s="98" t="str">
        <f>IF(FIRE0201_working!H24="..","..",ROUND(FIRE0201_working!H24,0))</f>
        <v>..</v>
      </c>
      <c r="I24" s="98" t="str">
        <f>IF(FIRE0201_working!I24="..","..",ROUND(FIRE0201_working!I24,0))</f>
        <v>..</v>
      </c>
      <c r="J24" s="73"/>
      <c r="M24" s="73"/>
      <c r="N24" s="73"/>
    </row>
    <row r="25" spans="1:14" s="67" customFormat="1" ht="15" customHeight="1" x14ac:dyDescent="0.35">
      <c r="A25" s="72" t="s">
        <v>20</v>
      </c>
      <c r="B25" s="98">
        <f>IF(FIRE0201_working!B25="..","..",ROUND(FIRE0201_working!B25,0))</f>
        <v>42850</v>
      </c>
      <c r="C25" s="98" t="str">
        <f>IF(FIRE0201_working!C25="..","..",ROUND(FIRE0201_working!C25,0))</f>
        <v>..</v>
      </c>
      <c r="D25" s="98">
        <f>IF(FIRE0201_working!D25="..","..",ROUND(FIRE0201_working!D25,0))</f>
        <v>2490</v>
      </c>
      <c r="E25" s="99" t="str">
        <f>IF(FIRE0201_working!E25="..","..",ROUND(FIRE0201_working!E25,0))</f>
        <v>..</v>
      </c>
      <c r="F25" s="98">
        <f>IF(FIRE0201_working!F25="..","..",ROUND(FIRE0201_working!F25,0))</f>
        <v>867</v>
      </c>
      <c r="G25" s="98" t="str">
        <f>IF(FIRE0201_working!G25="..","..",ROUND(FIRE0201_working!G25,0))</f>
        <v>..</v>
      </c>
      <c r="H25" s="98">
        <f>IF(FIRE0201_working!H25="..","..",ROUND(FIRE0201_working!H25,0))</f>
        <v>856</v>
      </c>
      <c r="I25" s="98" t="str">
        <f>IF(FIRE0201_working!I25="..","..",ROUND(FIRE0201_working!I25,0))</f>
        <v>..</v>
      </c>
      <c r="J25" s="73"/>
      <c r="L25" s="73"/>
      <c r="M25" s="73"/>
      <c r="N25" s="73"/>
    </row>
    <row r="26" spans="1:14" s="67" customFormat="1" ht="15" customHeight="1" x14ac:dyDescent="0.35">
      <c r="A26" s="72" t="s">
        <v>21</v>
      </c>
      <c r="B26" s="98">
        <f>IF(FIRE0201_working!B26="..","..",ROUND(FIRE0201_working!B26,0))</f>
        <v>38652</v>
      </c>
      <c r="C26" s="98" t="str">
        <f>IF(FIRE0201_working!C26="..","..",ROUND(FIRE0201_working!C26,0))</f>
        <v>..</v>
      </c>
      <c r="D26" s="98">
        <f>IF(FIRE0201_working!D26="..","..",ROUND(FIRE0201_working!D26,0))</f>
        <v>2377</v>
      </c>
      <c r="E26" s="99" t="str">
        <f>IF(FIRE0201_working!E26="..","..",ROUND(FIRE0201_working!E26,0))</f>
        <v>..</v>
      </c>
      <c r="F26" s="98">
        <f>IF(FIRE0201_working!F26="..","..",ROUND(FIRE0201_working!F26,0))</f>
        <v>778</v>
      </c>
      <c r="G26" s="98" t="str">
        <f>IF(FIRE0201_working!G26="..","..",ROUND(FIRE0201_working!G26,0))</f>
        <v>..</v>
      </c>
      <c r="H26" s="98">
        <f>IF(FIRE0201_working!H26="..","..",ROUND(FIRE0201_working!H26,0))</f>
        <v>813</v>
      </c>
      <c r="I26" s="98" t="str">
        <f>IF(FIRE0201_working!I26="..","..",ROUND(FIRE0201_working!I26,0))</f>
        <v>..</v>
      </c>
      <c r="J26" s="73"/>
      <c r="L26" s="73"/>
      <c r="M26" s="73"/>
      <c r="N26" s="73"/>
    </row>
    <row r="27" spans="1:14" s="67" customFormat="1" ht="15" customHeight="1" x14ac:dyDescent="0.35">
      <c r="A27" s="72" t="s">
        <v>22</v>
      </c>
      <c r="B27" s="98">
        <f>IF(FIRE0201_working!B27="..","..",ROUND(FIRE0201_working!B27,0))</f>
        <v>40029</v>
      </c>
      <c r="C27" s="98" t="str">
        <f>IF(FIRE0201_working!C27="..","..",ROUND(FIRE0201_working!C27,0))</f>
        <v>..</v>
      </c>
      <c r="D27" s="98">
        <f>IF(FIRE0201_working!D27="..","..",ROUND(FIRE0201_working!D27,0))</f>
        <v>2279</v>
      </c>
      <c r="E27" s="99" t="str">
        <f>IF(FIRE0201_working!E27="..","..",ROUND(FIRE0201_working!E27,0))</f>
        <v>..</v>
      </c>
      <c r="F27" s="98">
        <f>IF(FIRE0201_working!F27="..","..",ROUND(FIRE0201_working!F27,0))</f>
        <v>802</v>
      </c>
      <c r="G27" s="98" t="str">
        <f>IF(FIRE0201_working!G27="..","..",ROUND(FIRE0201_working!G27,0))</f>
        <v>..</v>
      </c>
      <c r="H27" s="98">
        <f>IF(FIRE0201_working!H27="..","..",ROUND(FIRE0201_working!H27,0))</f>
        <v>776</v>
      </c>
      <c r="I27" s="98" t="str">
        <f>IF(FIRE0201_working!I27="..","..",ROUND(FIRE0201_working!I27,0))</f>
        <v>..</v>
      </c>
      <c r="J27" s="73"/>
      <c r="L27" s="73"/>
      <c r="M27" s="73"/>
      <c r="N27" s="73"/>
    </row>
    <row r="28" spans="1:14" s="67" customFormat="1" ht="15" customHeight="1" x14ac:dyDescent="0.35">
      <c r="A28" s="72" t="s">
        <v>23</v>
      </c>
      <c r="B28" s="98">
        <f>IF(FIRE0201_working!B28="..","..",ROUND(FIRE0201_working!B28,0))</f>
        <v>38288</v>
      </c>
      <c r="C28" s="98" t="str">
        <f>IF(FIRE0201_working!C28="..","..",ROUND(FIRE0201_working!C28,0))</f>
        <v>..</v>
      </c>
      <c r="D28" s="98">
        <f>IF(FIRE0201_working!D28="..","..",ROUND(FIRE0201_working!D28,0))</f>
        <v>2150</v>
      </c>
      <c r="E28" s="99" t="str">
        <f>IF(FIRE0201_working!E28="..","..",ROUND(FIRE0201_working!E28,0))</f>
        <v>..</v>
      </c>
      <c r="F28" s="98">
        <f>IF(FIRE0201_working!F28="..","..",ROUND(FIRE0201_working!F28,0))</f>
        <v>763</v>
      </c>
      <c r="G28" s="98" t="str">
        <f>IF(FIRE0201_working!G28="..","..",ROUND(FIRE0201_working!G28,0))</f>
        <v>..</v>
      </c>
      <c r="H28" s="98">
        <f>IF(FIRE0201_working!H28="..","..",ROUND(FIRE0201_working!H28,0))</f>
        <v>727</v>
      </c>
      <c r="I28" s="98" t="str">
        <f>IF(FIRE0201_working!I28="..","..",ROUND(FIRE0201_working!I28,0))</f>
        <v>..</v>
      </c>
      <c r="J28" s="73"/>
      <c r="L28" s="73"/>
      <c r="M28" s="73"/>
      <c r="N28" s="73"/>
    </row>
    <row r="29" spans="1:14" s="67" customFormat="1" ht="15" customHeight="1" x14ac:dyDescent="0.35">
      <c r="A29" s="72" t="s">
        <v>24</v>
      </c>
      <c r="B29" s="98">
        <f>IF(FIRE0201_working!B29="..","..",ROUND(FIRE0201_working!B29,0))</f>
        <v>38307</v>
      </c>
      <c r="C29" s="98">
        <f>IF(FIRE0201_working!C29="..","..",ROUND(FIRE0201_working!C29,0))</f>
        <v>5628</v>
      </c>
      <c r="D29" s="98">
        <f>IF(FIRE0201_working!D29="..","..",ROUND(FIRE0201_working!D29,0))</f>
        <v>2172</v>
      </c>
      <c r="E29" s="99">
        <f>IF(FIRE0201_working!E29="..","..",ROUND(FIRE0201_working!E29,0))</f>
        <v>46107</v>
      </c>
      <c r="F29" s="98">
        <f>IF(FIRE0201_working!F29="..","..",ROUND(FIRE0201_working!F29,0))</f>
        <v>757</v>
      </c>
      <c r="G29" s="98">
        <f>IF(FIRE0201_working!G29="..","..",ROUND(FIRE0201_working!G29,0))</f>
        <v>1101</v>
      </c>
      <c r="H29" s="98">
        <f>IF(FIRE0201_working!H29="..","..",ROUND(FIRE0201_working!H29,0))</f>
        <v>731</v>
      </c>
      <c r="I29" s="98">
        <f>IF(FIRE0201_working!I29="..","..",ROUND(FIRE0201_working!I29,0))</f>
        <v>786</v>
      </c>
      <c r="J29" s="73"/>
      <c r="L29" s="73"/>
      <c r="M29" s="73"/>
      <c r="N29" s="73"/>
    </row>
    <row r="30" spans="1:14" s="67" customFormat="1" ht="15" customHeight="1" x14ac:dyDescent="0.35">
      <c r="A30" s="72" t="s">
        <v>25</v>
      </c>
      <c r="B30" s="98">
        <f>IF(FIRE0201_working!B30="..","..",ROUND(FIRE0201_working!B30,0))</f>
        <v>36660</v>
      </c>
      <c r="C30" s="98">
        <f>IF(FIRE0201_working!C30="..","..",ROUND(FIRE0201_working!C30,0))</f>
        <v>5594</v>
      </c>
      <c r="D30" s="98">
        <f>IF(FIRE0201_working!D30="..","..",ROUND(FIRE0201_working!D30,0))</f>
        <v>1990</v>
      </c>
      <c r="E30" s="99">
        <f>IF(FIRE0201_working!E30="..","..",ROUND(FIRE0201_working!E30,0))</f>
        <v>44244</v>
      </c>
      <c r="F30" s="98">
        <f>IF(FIRE0201_working!F30="..","..",ROUND(FIRE0201_working!F30,0))</f>
        <v>719</v>
      </c>
      <c r="G30" s="98">
        <f>IF(FIRE0201_working!G30="..","..",ROUND(FIRE0201_working!G30,0))</f>
        <v>1090</v>
      </c>
      <c r="H30" s="98">
        <f>IF(FIRE0201_working!H30="..","..",ROUND(FIRE0201_working!H30,0))</f>
        <v>667</v>
      </c>
      <c r="I30" s="98">
        <f>IF(FIRE0201_working!I30="..","..",ROUND(FIRE0201_working!I30,0))</f>
        <v>749</v>
      </c>
      <c r="J30" s="74"/>
      <c r="L30" s="73"/>
      <c r="M30" s="73"/>
      <c r="N30" s="73"/>
    </row>
    <row r="31" spans="1:14" s="67" customFormat="1" ht="15" customHeight="1" x14ac:dyDescent="0.35">
      <c r="A31" s="72" t="s">
        <v>26</v>
      </c>
      <c r="B31" s="98">
        <f>IF(FIRE0201_working!B31="..","..",ROUND(FIRE0201_working!B31,0))</f>
        <v>34258</v>
      </c>
      <c r="C31" s="98">
        <f>IF(FIRE0201_working!C31="..","..",ROUND(FIRE0201_working!C31,0))</f>
        <v>5479</v>
      </c>
      <c r="D31" s="98">
        <f>IF(FIRE0201_working!D31="..","..",ROUND(FIRE0201_working!D31,0))</f>
        <v>2035</v>
      </c>
      <c r="E31" s="99">
        <f>IF(FIRE0201_working!E31="..","..",ROUND(FIRE0201_working!E31,0))</f>
        <v>41772</v>
      </c>
      <c r="F31" s="98">
        <f>IF(FIRE0201_working!F31="..","..",ROUND(FIRE0201_working!F31,0))</f>
        <v>667</v>
      </c>
      <c r="G31" s="98">
        <f>IF(FIRE0201_working!G31="..","..",ROUND(FIRE0201_working!G31,0))</f>
        <v>1060</v>
      </c>
      <c r="H31" s="98">
        <f>IF(FIRE0201_working!H31="..","..",ROUND(FIRE0201_working!H31,0))</f>
        <v>677</v>
      </c>
      <c r="I31" s="98">
        <f>IF(FIRE0201_working!I31="..","..",ROUND(FIRE0201_working!I31,0))</f>
        <v>701</v>
      </c>
      <c r="J31" s="74"/>
      <c r="L31" s="73"/>
      <c r="M31" s="73"/>
      <c r="N31" s="73"/>
    </row>
    <row r="32" spans="1:14" s="67" customFormat="1" ht="15" customHeight="1" x14ac:dyDescent="0.35">
      <c r="A32" s="72" t="s">
        <v>27</v>
      </c>
      <c r="B32" s="98">
        <f>IF(FIRE0201_working!B32="..","..",ROUND(FIRE0201_working!B32,0))</f>
        <v>32428</v>
      </c>
      <c r="C32" s="98">
        <f>IF(FIRE0201_working!C32="..","..",ROUND(FIRE0201_working!C32,0))</f>
        <v>5397</v>
      </c>
      <c r="D32" s="98">
        <f>IF(FIRE0201_working!D32="..","..",ROUND(FIRE0201_working!D32,0))</f>
        <v>1919</v>
      </c>
      <c r="E32" s="99">
        <f>IF(FIRE0201_working!E32="..","..",ROUND(FIRE0201_working!E32,0))</f>
        <v>39744</v>
      </c>
      <c r="F32" s="98">
        <f>IF(FIRE0201_working!F32="..","..",ROUND(FIRE0201_working!F32,0))</f>
        <v>626</v>
      </c>
      <c r="G32" s="98">
        <f>IF(FIRE0201_working!G32="..","..",ROUND(FIRE0201_working!G32,0))</f>
        <v>1037</v>
      </c>
      <c r="H32" s="98">
        <f>IF(FIRE0201_working!H32="..","..",ROUND(FIRE0201_working!H32,0))</f>
        <v>634</v>
      </c>
      <c r="I32" s="98">
        <f>IF(FIRE0201_working!I32="..","..",ROUND(FIRE0201_working!I32,0))</f>
        <v>662</v>
      </c>
      <c r="J32" s="74"/>
      <c r="L32" s="73"/>
      <c r="M32" s="73"/>
      <c r="N32" s="73"/>
    </row>
    <row r="33" spans="1:17" s="67" customFormat="1" ht="15" customHeight="1" x14ac:dyDescent="0.35">
      <c r="A33" s="72" t="s">
        <v>28</v>
      </c>
      <c r="B33" s="98">
        <f>IF(FIRE0201_working!B33="..","..",ROUND(FIRE0201_working!B33,0))</f>
        <v>33032</v>
      </c>
      <c r="C33" s="98">
        <f>IF(FIRE0201_working!C33="..","..",ROUND(FIRE0201_working!C33,0))</f>
        <v>5367</v>
      </c>
      <c r="D33" s="98">
        <f>IF(FIRE0201_working!D33="..","..",ROUND(FIRE0201_working!D33,0))</f>
        <v>1864</v>
      </c>
      <c r="E33" s="99">
        <f>IF(FIRE0201_working!E33="..","..",ROUND(FIRE0201_working!E33,0))</f>
        <v>40263</v>
      </c>
      <c r="F33" s="98">
        <f>IF(FIRE0201_working!F33="..","..",ROUND(FIRE0201_working!F33,0))</f>
        <v>633</v>
      </c>
      <c r="G33" s="98">
        <f>IF(FIRE0201_working!G33="..","..",ROUND(FIRE0201_working!G33,0))</f>
        <v>1026</v>
      </c>
      <c r="H33" s="98">
        <f>IF(FIRE0201_working!H33="..","..",ROUND(FIRE0201_working!H33,0))</f>
        <v>613</v>
      </c>
      <c r="I33" s="98">
        <f>IF(FIRE0201_working!I33="..","..",ROUND(FIRE0201_working!I33,0))</f>
        <v>666</v>
      </c>
      <c r="J33" s="74"/>
      <c r="L33" s="73"/>
      <c r="M33" s="73"/>
      <c r="N33" s="73"/>
      <c r="Q33" s="73"/>
    </row>
    <row r="34" spans="1:17" s="67" customFormat="1" ht="15" customHeight="1" x14ac:dyDescent="0.35">
      <c r="A34" s="72" t="s">
        <v>29</v>
      </c>
      <c r="B34" s="98">
        <f>IF(FIRE0201_working!B34="..","..",ROUND(FIRE0201_working!B34,0))</f>
        <v>31718</v>
      </c>
      <c r="C34" s="98">
        <f>IF(FIRE0201_working!C34="..","..",ROUND(FIRE0201_working!C34,0))</f>
        <v>5209</v>
      </c>
      <c r="D34" s="98">
        <f>IF(FIRE0201_working!D34="..","..",ROUND(FIRE0201_working!D34,0))</f>
        <v>1826</v>
      </c>
      <c r="E34" s="99">
        <f>IF(FIRE0201_working!E34="..","..",ROUND(FIRE0201_working!E34,0))</f>
        <v>38753</v>
      </c>
      <c r="F34" s="98">
        <f>IF(FIRE0201_working!F34="..","..",ROUND(FIRE0201_working!F34,0))</f>
        <v>603</v>
      </c>
      <c r="G34" s="98">
        <f>IF(FIRE0201_working!G34="..","..",ROUND(FIRE0201_working!G34,0))</f>
        <v>990</v>
      </c>
      <c r="H34" s="98">
        <f>IF(FIRE0201_working!H34="..","..",ROUND(FIRE0201_working!H34,0))</f>
        <v>599</v>
      </c>
      <c r="I34" s="98">
        <f>IF(FIRE0201_working!I34="..","..",ROUND(FIRE0201_working!I34,0))</f>
        <v>636</v>
      </c>
      <c r="J34" s="74"/>
      <c r="L34" s="73"/>
      <c r="M34" s="73"/>
      <c r="N34" s="73"/>
      <c r="Q34" s="73"/>
    </row>
    <row r="35" spans="1:17" s="67" customFormat="1" ht="15" customHeight="1" x14ac:dyDescent="0.35">
      <c r="A35" s="72" t="s">
        <v>30</v>
      </c>
      <c r="B35" s="98">
        <f>IF(FIRE0201_working!B35="..","..",ROUND(FIRE0201_working!B35,0))</f>
        <v>30802</v>
      </c>
      <c r="C35" s="98">
        <f>IF(FIRE0201_working!C35="..","..",ROUND(FIRE0201_working!C35,0))</f>
        <v>5117</v>
      </c>
      <c r="D35" s="98">
        <f>IF(FIRE0201_working!D35="..","..",ROUND(FIRE0201_working!D35,0))</f>
        <v>1789</v>
      </c>
      <c r="E35" s="99">
        <f>IF(FIRE0201_working!E35="..","..",ROUND(FIRE0201_working!E35,0))</f>
        <v>37708</v>
      </c>
      <c r="F35" s="98">
        <f>IF(FIRE0201_working!F35="..","..",ROUND(FIRE0201_working!F35,0))</f>
        <v>580</v>
      </c>
      <c r="G35" s="98">
        <f>IF(FIRE0201_working!G35="..","..",ROUND(FIRE0201_working!G35,0))</f>
        <v>965</v>
      </c>
      <c r="H35" s="98">
        <f>IF(FIRE0201_working!H35="..","..",ROUND(FIRE0201_working!H35,0))</f>
        <v>584</v>
      </c>
      <c r="I35" s="98">
        <f>IF(FIRE0201_working!I35="..","..",ROUND(FIRE0201_working!I35,0))</f>
        <v>613</v>
      </c>
      <c r="J35" s="74"/>
      <c r="L35" s="73"/>
      <c r="M35" s="73"/>
      <c r="N35" s="75"/>
      <c r="Q35" s="73"/>
    </row>
    <row r="36" spans="1:17" s="67" customFormat="1" ht="15" customHeight="1" x14ac:dyDescent="0.35">
      <c r="A36" s="72" t="s">
        <v>31</v>
      </c>
      <c r="B36" s="98">
        <f>IF(FIRE0201_working!B36="..","..",ROUND(FIRE0201_working!B36,0))</f>
        <v>29674</v>
      </c>
      <c r="C36" s="98">
        <f>IF(FIRE0201_working!C36="..","..",ROUND(FIRE0201_working!C36,0))</f>
        <v>4997</v>
      </c>
      <c r="D36" s="98">
        <f>IF(FIRE0201_working!D36="..","..",ROUND(FIRE0201_working!D36,0))</f>
        <v>1725</v>
      </c>
      <c r="E36" s="99">
        <f>IF(FIRE0201_working!E36="..","..",ROUND(FIRE0201_working!E36,0))</f>
        <v>36396</v>
      </c>
      <c r="F36" s="98">
        <f>IF(FIRE0201_working!F36="..","..",ROUND(FIRE0201_working!F36,0))</f>
        <v>555</v>
      </c>
      <c r="G36" s="98">
        <f>IF(FIRE0201_working!G36="..","..",ROUND(FIRE0201_working!G36,0))</f>
        <v>940</v>
      </c>
      <c r="H36" s="98">
        <f>IF(FIRE0201_working!H36="..","..",ROUND(FIRE0201_working!H36,0))</f>
        <v>562</v>
      </c>
      <c r="I36" s="98">
        <f>IF(FIRE0201_working!I36="..","..",ROUND(FIRE0201_working!I36,0))</f>
        <v>588</v>
      </c>
      <c r="J36" s="74"/>
      <c r="L36" s="73"/>
      <c r="M36" s="73"/>
      <c r="N36" s="75"/>
      <c r="Q36" s="73"/>
    </row>
    <row r="37" spans="1:17" s="67" customFormat="1" ht="15" customHeight="1" x14ac:dyDescent="0.35">
      <c r="A37" s="72" t="s">
        <v>32</v>
      </c>
      <c r="B37" s="98">
        <f>IF(FIRE0201_working!B37="..","..",ROUND(FIRE0201_working!B37,0))</f>
        <v>28615</v>
      </c>
      <c r="C37" s="98">
        <f>IF(FIRE0201_working!C37="..","..",ROUND(FIRE0201_working!C37,0))</f>
        <v>4673</v>
      </c>
      <c r="D37" s="98">
        <f>IF(FIRE0201_working!D37="..","..",ROUND(FIRE0201_working!D37,0))</f>
        <v>1732</v>
      </c>
      <c r="E37" s="99">
        <f>IF(FIRE0201_working!E37="..","..",ROUND(FIRE0201_working!E37,0))</f>
        <v>35020</v>
      </c>
      <c r="F37" s="98">
        <f>IF(FIRE0201_working!F37="..","..",ROUND(FIRE0201_working!F37,0))</f>
        <v>531</v>
      </c>
      <c r="G37" s="98">
        <f>IF(FIRE0201_working!G37="..","..",ROUND(FIRE0201_working!G37,0))</f>
        <v>877</v>
      </c>
      <c r="H37" s="98">
        <f>IF(FIRE0201_working!H37="..","..",ROUND(FIRE0201_working!H37,0))</f>
        <v>564</v>
      </c>
      <c r="I37" s="98">
        <f>IF(FIRE0201_working!I37="..","..",ROUND(FIRE0201_working!I37,0))</f>
        <v>562</v>
      </c>
      <c r="J37" s="74"/>
      <c r="L37" s="73"/>
      <c r="M37" s="73"/>
      <c r="N37" s="75"/>
      <c r="Q37" s="73"/>
    </row>
    <row r="38" spans="1:17" s="67" customFormat="1" ht="15" customHeight="1" x14ac:dyDescent="0.35">
      <c r="A38" s="72" t="s">
        <v>33</v>
      </c>
      <c r="B38" s="98">
        <f>IF(FIRE0201_working!B38="..","..",ROUND(FIRE0201_working!B38,0))</f>
        <v>28324</v>
      </c>
      <c r="C38" s="98">
        <f>IF(FIRE0201_working!C38="..","..",ROUND(FIRE0201_working!C38,0))</f>
        <v>4953</v>
      </c>
      <c r="D38" s="98">
        <f>IF(FIRE0201_working!D38="..","..",ROUND(FIRE0201_working!D38,0))</f>
        <v>1635</v>
      </c>
      <c r="E38" s="99">
        <f>IF(FIRE0201_working!E38="..","..",ROUND(FIRE0201_working!E38,0))</f>
        <v>34912</v>
      </c>
      <c r="F38" s="98">
        <f>IF(FIRE0201_working!F38="..","..",ROUND(FIRE0201_working!F38,0))</f>
        <v>521</v>
      </c>
      <c r="G38" s="98">
        <f>IF(FIRE0201_working!G38="..","..",ROUND(FIRE0201_working!G38,0))</f>
        <v>926</v>
      </c>
      <c r="H38" s="98">
        <f>IF(FIRE0201_working!H38="..","..",ROUND(FIRE0201_working!H38,0))</f>
        <v>532</v>
      </c>
      <c r="I38" s="98">
        <f>IF(FIRE0201_working!I38="..","..",ROUND(FIRE0201_working!I38,0))</f>
        <v>556</v>
      </c>
      <c r="J38" s="74"/>
      <c r="L38" s="73"/>
      <c r="M38" s="73"/>
      <c r="N38" s="75"/>
      <c r="Q38" s="73"/>
    </row>
    <row r="39" spans="1:17" s="67" customFormat="1" ht="15" customHeight="1" x14ac:dyDescent="0.35">
      <c r="A39" s="72" t="s">
        <v>34</v>
      </c>
      <c r="B39" s="100">
        <f>IF(FIRE0201_working!B39="..","..",ROUND(FIRE0201_working!B39,0))</f>
        <v>28361</v>
      </c>
      <c r="C39" s="100">
        <f>IF(FIRE0201_working!C39="..","..",ROUND(FIRE0201_working!C39,0))</f>
        <v>5067</v>
      </c>
      <c r="D39" s="100">
        <f>IF(FIRE0201_working!D39="..","..",ROUND(FIRE0201_working!D39,0))</f>
        <v>1609</v>
      </c>
      <c r="E39" s="101">
        <f>IF(FIRE0201_working!E39="..","..",ROUND(FIRE0201_working!E39,0))</f>
        <v>35037</v>
      </c>
      <c r="F39" s="100">
        <f>IF(FIRE0201_working!F39="..","..",ROUND(FIRE0201_working!F39,0))</f>
        <v>517</v>
      </c>
      <c r="G39" s="100">
        <f>IF(FIRE0201_working!G39="..","..",ROUND(FIRE0201_working!G39,0))</f>
        <v>943</v>
      </c>
      <c r="H39" s="100">
        <f>IF(FIRE0201_working!H39="..","..",ROUND(FIRE0201_working!H39,0))</f>
        <v>524</v>
      </c>
      <c r="I39" s="100">
        <f>IF(FIRE0201_working!I39="..","..",ROUND(FIRE0201_working!I39,0))</f>
        <v>554</v>
      </c>
      <c r="J39" s="74"/>
      <c r="L39" s="73"/>
      <c r="M39" s="73"/>
      <c r="N39" s="75"/>
      <c r="Q39" s="73"/>
    </row>
    <row r="40" spans="1:17" s="67" customFormat="1" ht="15" customHeight="1" x14ac:dyDescent="0.35">
      <c r="A40" s="72" t="s">
        <v>35</v>
      </c>
      <c r="B40" s="100">
        <f>IF(FIRE0201_working!B40="..","..",ROUND(FIRE0201_working!B40,0))</f>
        <v>27249</v>
      </c>
      <c r="C40" s="100">
        <f>IF(FIRE0201_working!C40="..","..",ROUND(FIRE0201_working!C40,0))</f>
        <v>4922</v>
      </c>
      <c r="D40" s="100">
        <f>IF(FIRE0201_working!D40="..","..",ROUND(FIRE0201_working!D40,0))</f>
        <v>1719</v>
      </c>
      <c r="E40" s="101">
        <f>IF(FIRE0201_working!E40="..","..",ROUND(FIRE0201_working!E40,0))</f>
        <v>33890</v>
      </c>
      <c r="F40" s="100">
        <f>IF(FIRE0201_working!F40="..","..",ROUND(FIRE0201_working!F40,0))</f>
        <v>493</v>
      </c>
      <c r="G40" s="100">
        <f>IF(FIRE0201_working!G40="..","..",ROUND(FIRE0201_working!G40,0))</f>
        <v>911</v>
      </c>
      <c r="H40" s="100">
        <f>IF(FIRE0201_working!H40="..","..",ROUND(FIRE0201_working!H40,0))</f>
        <v>559</v>
      </c>
      <c r="I40" s="100">
        <f>IF(FIRE0201_working!I40="..","..",ROUND(FIRE0201_working!I40,0))</f>
        <v>531</v>
      </c>
      <c r="J40" s="74"/>
      <c r="L40" s="73"/>
      <c r="M40" s="73"/>
      <c r="N40" s="75"/>
      <c r="Q40" s="73"/>
    </row>
    <row r="41" spans="1:17" s="67" customFormat="1" ht="15" customHeight="1" x14ac:dyDescent="0.35">
      <c r="A41" s="72" t="s">
        <v>36</v>
      </c>
      <c r="B41" s="100">
        <f>IF(FIRE0201_working!B41="..","..",ROUND(FIRE0201_working!B41,0))</f>
        <v>27596</v>
      </c>
      <c r="C41" s="100">
        <f>IF(FIRE0201_working!C41="..","..",ROUND(FIRE0201_working!C41,0))</f>
        <v>4751</v>
      </c>
      <c r="D41" s="100">
        <f>IF(FIRE0201_working!D41="..","..",ROUND(FIRE0201_working!D41,0))</f>
        <v>1485</v>
      </c>
      <c r="E41" s="101">
        <f>IF(FIRE0201_working!E41="..","..",ROUND(FIRE0201_working!E41,0))</f>
        <v>33832</v>
      </c>
      <c r="F41" s="100">
        <f>IF(FIRE0201_working!F41="..","..",ROUND(FIRE0201_working!F41,0))</f>
        <v>496</v>
      </c>
      <c r="G41" s="100">
        <f>IF(FIRE0201_working!G41="..","..",ROUND(FIRE0201_working!G41,0))</f>
        <v>876</v>
      </c>
      <c r="H41" s="100">
        <f>IF(FIRE0201_working!H41="..","..",ROUND(FIRE0201_working!H41,0))</f>
        <v>482</v>
      </c>
      <c r="I41" s="100">
        <f>IF(FIRE0201_working!I41="..","..",ROUND(FIRE0201_working!I41,0))</f>
        <v>528</v>
      </c>
      <c r="J41" s="74"/>
      <c r="L41" s="73"/>
      <c r="M41" s="73"/>
      <c r="N41" s="75"/>
      <c r="Q41" s="73"/>
    </row>
    <row r="42" spans="1:17" s="67" customFormat="1" ht="15" customHeight="1" x14ac:dyDescent="0.35">
      <c r="A42" s="72" t="s">
        <v>58</v>
      </c>
      <c r="B42" s="100">
        <f>IF(FIRE0201_working!B42="..","..",ROUND(FIRE0201_working!B42,0))</f>
        <v>26562</v>
      </c>
      <c r="C42" s="100">
        <f>IF(FIRE0201_working!C42="..","..",ROUND(FIRE0201_working!C42,0))</f>
        <v>4635</v>
      </c>
      <c r="D42" s="100">
        <f>IF(FIRE0201_working!D42="..","..",ROUND(FIRE0201_working!D42,0))</f>
        <v>1430</v>
      </c>
      <c r="E42" s="101">
        <f>IF(FIRE0201_working!E42="..","..",ROUND(FIRE0201_working!E42,0))</f>
        <v>32627</v>
      </c>
      <c r="F42" s="100">
        <f>IF(FIRE0201_working!F42="..","..",ROUND(FIRE0201_working!F42,0))</f>
        <v>475</v>
      </c>
      <c r="G42" s="100">
        <f>IF(FIRE0201_working!G42="..","..",ROUND(FIRE0201_working!G42,0))</f>
        <v>852</v>
      </c>
      <c r="H42" s="100">
        <f>IF(FIRE0201_working!H42="..","..",ROUND(FIRE0201_working!H42,0))</f>
        <v>464</v>
      </c>
      <c r="I42" s="100">
        <f>IF(FIRE0201_working!I42="..","..",ROUND(FIRE0201_working!I42,0))</f>
        <v>506</v>
      </c>
      <c r="J42" s="74"/>
      <c r="L42" s="73"/>
      <c r="M42" s="73"/>
      <c r="N42" s="75"/>
      <c r="Q42" s="73"/>
    </row>
    <row r="43" spans="1:17" s="67" customFormat="1" ht="15" customHeight="1" x14ac:dyDescent="0.35">
      <c r="A43" s="72" t="s">
        <v>59</v>
      </c>
      <c r="B43" s="100">
        <f>IF(FIRE0201_working!B43="..","..",ROUND(FIRE0201_working!B43,0))</f>
        <v>25534</v>
      </c>
      <c r="C43" s="100">
        <f>IF(FIRE0201_working!C43="..","..",ROUND(FIRE0201_working!C43,0))</f>
        <v>4366</v>
      </c>
      <c r="D43" s="100">
        <f>IF(FIRE0201_working!D43="..","..",ROUND(FIRE0201_working!D43,0))</f>
        <v>1498</v>
      </c>
      <c r="E43" s="101">
        <f>IF(FIRE0201_working!E43="..","..",ROUND(FIRE0201_working!E43,0))</f>
        <v>31398</v>
      </c>
      <c r="F43" s="100">
        <f>IF(FIRE0201_working!F43="..","..",ROUND(FIRE0201_working!F43,0))</f>
        <v>454</v>
      </c>
      <c r="G43" s="100">
        <f>IF(FIRE0201_working!G43="..","..",ROUND(FIRE0201_working!G43,0))</f>
        <v>799</v>
      </c>
      <c r="H43" s="100">
        <f>IF(FIRE0201_working!H43="..","..",ROUND(FIRE0201_working!H43,0))</f>
        <v>485</v>
      </c>
      <c r="I43" s="100">
        <f>IF(FIRE0201_working!I43="..","..",ROUND(FIRE0201_working!I43,0))</f>
        <v>485</v>
      </c>
      <c r="J43" s="74"/>
      <c r="L43" s="73"/>
      <c r="M43" s="73"/>
      <c r="N43" s="75"/>
      <c r="Q43" s="73"/>
    </row>
    <row r="44" spans="1:17" s="67" customFormat="1" ht="15" customHeight="1" x14ac:dyDescent="0.35">
      <c r="A44" s="72" t="s">
        <v>89</v>
      </c>
      <c r="B44" s="100">
        <f>IF(FIRE0201_working!B44="..","..",ROUND(FIRE0201_working!B44,0))</f>
        <v>24288</v>
      </c>
      <c r="C44" s="100">
        <f>IF(FIRE0201_working!C44="..","..",ROUND(FIRE0201_working!C44,0))</f>
        <v>4145</v>
      </c>
      <c r="D44" s="100">
        <f>IF(FIRE0201_working!D44="..","..",ROUND(FIRE0201_working!D44,0))</f>
        <v>1375</v>
      </c>
      <c r="E44" s="101">
        <f>IF(FIRE0201_working!E44="..","..",ROUND(FIRE0201_working!E44,0))</f>
        <v>29808</v>
      </c>
      <c r="F44" s="100">
        <f>IF(FIRE0201_working!F44="..","..",ROUND(FIRE0201_working!F44,0))</f>
        <v>431</v>
      </c>
      <c r="G44" s="100">
        <f>IF(FIRE0201_working!G44="..","..",ROUND(FIRE0201_working!G44,0))</f>
        <v>758</v>
      </c>
      <c r="H44" s="100">
        <f>IF(FIRE0201_working!H44="..","..",ROUND(FIRE0201_working!H44,0))</f>
        <v>443</v>
      </c>
      <c r="I44" s="100">
        <f>IF(FIRE0201_working!I44="..","..",ROUND(FIRE0201_working!I44,0))</f>
        <v>459</v>
      </c>
      <c r="J44" s="74"/>
      <c r="L44" s="73"/>
      <c r="M44" s="59"/>
      <c r="N44" s="95"/>
      <c r="Q44" s="73"/>
    </row>
    <row r="45" spans="1:17" s="67" customFormat="1" ht="15" customHeight="1" x14ac:dyDescent="0.35">
      <c r="A45" s="72" t="s">
        <v>100</v>
      </c>
      <c r="B45" s="100">
        <f>IF(FIRE0201_working!B45="..","..",ROUND(FIRE0201_working!B45,0))</f>
        <v>24479</v>
      </c>
      <c r="C45" s="100">
        <f>IF(FIRE0201_working!C45="..","..",ROUND(FIRE0201_working!C45,0))</f>
        <v>4196</v>
      </c>
      <c r="D45" s="100">
        <f>IF(FIRE0201_working!D45="..","..",ROUND(FIRE0201_working!D45,0))</f>
        <v>1467</v>
      </c>
      <c r="E45" s="101">
        <f>IF(FIRE0201_working!E45="..","..",ROUND(FIRE0201_working!E45,0))</f>
        <v>30142</v>
      </c>
      <c r="F45" s="100">
        <f>IF(FIRE0201_working!F45="..","..",ROUND(FIRE0201_working!F45,0))</f>
        <v>433</v>
      </c>
      <c r="G45" s="100">
        <f>IF(FIRE0201_working!G45="..","..",ROUND(FIRE0201_working!G45,0))</f>
        <v>766</v>
      </c>
      <c r="H45" s="100">
        <f>IF(FIRE0201_working!H45="..","..",ROUND(FIRE0201_working!H45,0))</f>
        <v>472</v>
      </c>
      <c r="I45" s="100">
        <f>IF(FIRE0201_working!I45="..","..",ROUND(FIRE0201_working!I45,0))</f>
        <v>463</v>
      </c>
      <c r="J45" s="74"/>
      <c r="L45" s="73"/>
      <c r="M45" s="73"/>
      <c r="N45" s="75"/>
      <c r="Q45" s="73"/>
    </row>
    <row r="46" spans="1:17" s="67" customFormat="1" ht="15" customHeight="1" x14ac:dyDescent="0.35">
      <c r="A46" s="72" t="s">
        <v>101</v>
      </c>
      <c r="B46" s="98">
        <f>IF(FIRE0201_working!B46="..","..",ROUND(FIRE0201_working!B46,0))</f>
        <v>24093</v>
      </c>
      <c r="C46" s="98">
        <f>IF(FIRE0201_working!C46="..","..",ROUND(FIRE0201_working!C46,0))</f>
        <v>3873</v>
      </c>
      <c r="D46" s="98">
        <f>IF(FIRE0201_working!D46="..","..",ROUND(FIRE0201_working!D46,0))</f>
        <v>1379</v>
      </c>
      <c r="E46" s="99">
        <f>IF(FIRE0201_working!E46="..","..",ROUND(FIRE0201_working!E46,0))</f>
        <v>29345</v>
      </c>
      <c r="F46" s="98">
        <f>IF(FIRE0201_working!F46="..","..",ROUND(FIRE0201_working!F46,0))</f>
        <v>422</v>
      </c>
      <c r="G46" s="98">
        <f>IF(FIRE0201_working!G46="..","..",ROUND(FIRE0201_working!G46,0))</f>
        <v>711</v>
      </c>
      <c r="H46" s="98">
        <f>IF(FIRE0201_working!H46="..","..",ROUND(FIRE0201_working!H46,0))</f>
        <v>440</v>
      </c>
      <c r="I46" s="98">
        <f>IF(FIRE0201_working!I46="..","..",ROUND(FIRE0201_working!I46,0))</f>
        <v>447</v>
      </c>
      <c r="J46" s="74"/>
      <c r="L46" s="73"/>
      <c r="M46" s="73"/>
      <c r="N46" s="75"/>
      <c r="Q46" s="73"/>
    </row>
    <row r="47" spans="1:17" s="67" customFormat="1" ht="15" customHeight="1" thickBot="1" x14ac:dyDescent="0.4">
      <c r="A47" s="70" t="s">
        <v>104</v>
      </c>
      <c r="B47" s="102">
        <f>IF(FIRE0201_working!B47="..","..",ROUND(FIRE0201_working!B47,0))</f>
        <v>23008</v>
      </c>
      <c r="C47" s="102" t="str">
        <f>IF(FIRE0201_working!C47="..","..",ROUND(FIRE0201_working!C47,0))</f>
        <v>..</v>
      </c>
      <c r="D47" s="102" t="str">
        <f>IF(FIRE0201_working!D47="..","..",ROUND(FIRE0201_working!D47,0))</f>
        <v>..</v>
      </c>
      <c r="E47" s="103" t="str">
        <f>IF(FIRE0201_working!E47="..","..",ROUND(FIRE0201_working!E47,0))</f>
        <v>..</v>
      </c>
      <c r="F47" s="102" t="str">
        <f>IF(FIRE0201_working!F47="..","..",ROUND(FIRE0201_working!F47,0))</f>
        <v>..</v>
      </c>
      <c r="G47" s="102" t="str">
        <f>IF(FIRE0201_working!G47="..","..",ROUND(FIRE0201_working!G47,0))</f>
        <v>..</v>
      </c>
      <c r="H47" s="102" t="str">
        <f>IF(FIRE0201_working!H47="..","..",ROUND(FIRE0201_working!H47,0))</f>
        <v>..</v>
      </c>
      <c r="I47" s="102" t="str">
        <f>IF(FIRE0201_working!I47="..","..",ROUND(FIRE0201_working!I47,0))</f>
        <v>..</v>
      </c>
      <c r="J47" s="74"/>
      <c r="L47" s="73"/>
      <c r="M47" s="73"/>
      <c r="N47" s="75"/>
      <c r="Q47" s="73"/>
    </row>
    <row r="48" spans="1:17" s="67" customFormat="1" ht="24.75" customHeight="1" x14ac:dyDescent="0.35">
      <c r="A48" s="76" t="s">
        <v>53</v>
      </c>
      <c r="B48" s="77"/>
      <c r="C48" s="78"/>
      <c r="D48" s="72"/>
      <c r="E48" s="65"/>
      <c r="F48" s="65"/>
      <c r="G48" s="65"/>
      <c r="H48" s="65"/>
      <c r="I48" s="65"/>
      <c r="L48" s="73"/>
    </row>
    <row r="49" spans="1:12" s="67" customFormat="1" ht="15" customHeight="1" x14ac:dyDescent="0.35">
      <c r="A49" s="79" t="s">
        <v>75</v>
      </c>
      <c r="B49" s="77"/>
      <c r="C49" s="78"/>
      <c r="D49" s="72"/>
      <c r="E49" s="65"/>
      <c r="F49" s="65"/>
      <c r="G49" s="65"/>
      <c r="H49" s="65"/>
      <c r="I49" s="65"/>
      <c r="L49" s="73"/>
    </row>
    <row r="50" spans="1:12" s="67" customFormat="1" ht="15" customHeight="1" x14ac:dyDescent="0.35">
      <c r="A50" s="79" t="s">
        <v>74</v>
      </c>
      <c r="B50" s="79"/>
      <c r="C50" s="79"/>
      <c r="D50" s="79"/>
      <c r="E50" s="79"/>
      <c r="F50" s="79"/>
      <c r="G50" s="79"/>
      <c r="H50" s="79"/>
      <c r="I50" s="79"/>
    </row>
    <row r="51" spans="1:12" s="67" customFormat="1" ht="15" customHeight="1" x14ac:dyDescent="0.35">
      <c r="A51" s="80" t="s">
        <v>88</v>
      </c>
      <c r="B51" s="81"/>
      <c r="C51" s="81"/>
      <c r="D51" s="81"/>
      <c r="E51" s="81"/>
      <c r="F51" s="81"/>
      <c r="G51" s="81"/>
      <c r="H51" s="81"/>
      <c r="I51" s="81"/>
    </row>
    <row r="52" spans="1:12" s="67" customFormat="1" ht="15" customHeight="1" x14ac:dyDescent="0.35">
      <c r="A52" s="82" t="s">
        <v>47</v>
      </c>
      <c r="B52" s="83"/>
      <c r="C52" s="83"/>
      <c r="D52" s="83"/>
      <c r="E52" s="83"/>
      <c r="F52" s="83"/>
      <c r="G52" s="83"/>
      <c r="H52" s="83"/>
      <c r="I52" s="83"/>
    </row>
    <row r="53" spans="1:12" s="67" customFormat="1" ht="15" customHeight="1" x14ac:dyDescent="0.35">
      <c r="A53" s="84" t="s">
        <v>133</v>
      </c>
      <c r="B53" s="85"/>
      <c r="C53" s="85"/>
      <c r="D53" s="85"/>
      <c r="E53" s="85"/>
      <c r="F53" s="85"/>
      <c r="G53" s="85"/>
      <c r="H53" s="85"/>
      <c r="I53" s="85"/>
      <c r="K53" s="63"/>
    </row>
    <row r="54" spans="1:12" s="84" customFormat="1" ht="15" customHeight="1" x14ac:dyDescent="0.35">
      <c r="A54" s="84" t="s">
        <v>111</v>
      </c>
    </row>
    <row r="55" spans="1:12" s="67" customFormat="1" ht="15" customHeight="1" x14ac:dyDescent="0.35">
      <c r="A55" s="80" t="s">
        <v>112</v>
      </c>
      <c r="B55" s="86"/>
      <c r="C55" s="86"/>
      <c r="D55" s="86"/>
      <c r="E55" s="86"/>
      <c r="F55" s="86"/>
      <c r="G55" s="86"/>
      <c r="H55" s="86"/>
      <c r="I55" s="86"/>
    </row>
    <row r="56" spans="1:12" s="67" customFormat="1" ht="24.75" customHeight="1" x14ac:dyDescent="0.35">
      <c r="A56" s="76" t="s">
        <v>54</v>
      </c>
      <c r="B56" s="87"/>
      <c r="C56" s="87"/>
      <c r="D56" s="87"/>
      <c r="E56" s="87"/>
      <c r="F56" s="87"/>
      <c r="G56" s="87"/>
      <c r="H56" s="87"/>
      <c r="I56" s="87"/>
    </row>
    <row r="57" spans="1:12" s="67" customFormat="1" ht="15" customHeight="1" x14ac:dyDescent="0.35">
      <c r="A57" s="79" t="s">
        <v>57</v>
      </c>
    </row>
    <row r="58" spans="1:12" s="67" customFormat="1" ht="26.25" customHeight="1" x14ac:dyDescent="0.35">
      <c r="A58" s="76" t="s">
        <v>48</v>
      </c>
      <c r="B58" s="88"/>
      <c r="C58" s="88"/>
      <c r="D58" s="88"/>
      <c r="E58" s="88"/>
      <c r="F58" s="88"/>
      <c r="G58" s="88"/>
      <c r="H58" s="88"/>
      <c r="I58" s="88"/>
    </row>
    <row r="59" spans="1:12" s="67" customFormat="1" ht="15" customHeight="1" x14ac:dyDescent="0.35">
      <c r="A59" s="82" t="s">
        <v>76</v>
      </c>
      <c r="B59" s="87"/>
      <c r="C59" s="87"/>
      <c r="D59" s="87"/>
      <c r="E59" s="87"/>
      <c r="F59" s="87"/>
      <c r="G59" s="87"/>
      <c r="H59" s="87"/>
      <c r="I59" s="87"/>
    </row>
    <row r="60" spans="1:12" s="67" customFormat="1" ht="15" customHeight="1" x14ac:dyDescent="0.35">
      <c r="A60" s="82" t="s">
        <v>77</v>
      </c>
    </row>
    <row r="61" spans="1:12" s="67" customFormat="1" ht="30.75" customHeight="1" x14ac:dyDescent="0.35">
      <c r="A61" s="76" t="s">
        <v>49</v>
      </c>
      <c r="B61" s="88"/>
      <c r="C61" s="88"/>
      <c r="D61" s="88"/>
      <c r="E61" s="88"/>
      <c r="F61" s="88"/>
      <c r="G61" s="88"/>
      <c r="H61" s="88"/>
      <c r="I61" s="88"/>
    </row>
    <row r="62" spans="1:12" s="67" customFormat="1" ht="15" customHeight="1" x14ac:dyDescent="0.35">
      <c r="A62" s="82" t="s">
        <v>78</v>
      </c>
      <c r="B62" s="89"/>
      <c r="C62" s="89"/>
      <c r="D62" s="89"/>
      <c r="E62" s="89"/>
      <c r="F62" s="89"/>
      <c r="G62" s="89"/>
      <c r="H62" s="89"/>
      <c r="I62" s="89"/>
    </row>
    <row r="63" spans="1:12" s="67" customFormat="1" ht="15" customHeight="1" x14ac:dyDescent="0.35">
      <c r="A63" s="82" t="s">
        <v>79</v>
      </c>
    </row>
    <row r="64" spans="1:12" s="67" customFormat="1" ht="15" customHeight="1" x14ac:dyDescent="0.35">
      <c r="A64" s="79" t="s">
        <v>84</v>
      </c>
      <c r="B64" s="88"/>
      <c r="C64" s="88"/>
      <c r="D64" s="88"/>
      <c r="E64" s="88"/>
      <c r="F64" s="88"/>
      <c r="G64" s="88"/>
      <c r="H64" s="88"/>
      <c r="I64" s="88"/>
    </row>
    <row r="65" spans="1:10" s="67" customFormat="1" ht="22.5" customHeight="1" x14ac:dyDescent="0.35">
      <c r="A65" s="65" t="s">
        <v>50</v>
      </c>
      <c r="B65" s="88"/>
      <c r="C65" s="88"/>
      <c r="D65" s="88"/>
      <c r="E65" s="88"/>
      <c r="F65" s="88"/>
      <c r="G65" s="88"/>
      <c r="H65" s="88"/>
      <c r="I65" s="88"/>
    </row>
    <row r="66" spans="1:10" s="67" customFormat="1" ht="15" customHeight="1" x14ac:dyDescent="0.35">
      <c r="A66" s="80" t="s">
        <v>51</v>
      </c>
      <c r="B66" s="80"/>
      <c r="C66" s="80"/>
      <c r="D66" s="80"/>
      <c r="E66" s="80"/>
      <c r="F66" s="90"/>
      <c r="G66" s="90"/>
      <c r="H66" s="90"/>
      <c r="I66" s="90"/>
    </row>
    <row r="67" spans="1:10" s="67" customFormat="1" ht="24.75" customHeight="1" x14ac:dyDescent="0.35">
      <c r="A67" s="80" t="s">
        <v>102</v>
      </c>
      <c r="B67" s="86"/>
      <c r="C67" s="86"/>
      <c r="D67" s="86"/>
      <c r="E67" s="86"/>
      <c r="F67" s="86"/>
      <c r="G67" s="86"/>
      <c r="H67" s="86"/>
      <c r="I67" s="86"/>
    </row>
    <row r="68" spans="1:10" s="67" customFormat="1" ht="25" customHeight="1" x14ac:dyDescent="0.35">
      <c r="A68" s="65" t="s">
        <v>135</v>
      </c>
      <c r="J68" s="91"/>
    </row>
    <row r="69" spans="1:10" s="67" customFormat="1" ht="15" customHeight="1" x14ac:dyDescent="0.35">
      <c r="A69" s="80" t="s">
        <v>52</v>
      </c>
      <c r="B69" s="80"/>
      <c r="C69" s="80"/>
      <c r="D69" s="80"/>
    </row>
    <row r="70" spans="1:10" s="67" customFormat="1" ht="15" customHeight="1" x14ac:dyDescent="0.35">
      <c r="A70" s="80" t="s">
        <v>55</v>
      </c>
      <c r="B70" s="80"/>
      <c r="C70" s="80"/>
      <c r="D70" s="80"/>
      <c r="F70" s="80"/>
      <c r="I70" s="92"/>
    </row>
    <row r="71" spans="1:10" s="67" customFormat="1" ht="15" customHeight="1" x14ac:dyDescent="0.35">
      <c r="A71" s="80" t="s">
        <v>56</v>
      </c>
      <c r="B71" s="80"/>
      <c r="C71" s="80"/>
      <c r="D71" s="80"/>
      <c r="E71" s="80"/>
      <c r="I71" s="92"/>
    </row>
    <row r="72" spans="1:10" s="67" customFormat="1" ht="12.75" customHeight="1" x14ac:dyDescent="0.35">
      <c r="A72" s="93" t="s">
        <v>73</v>
      </c>
    </row>
    <row r="87" spans="11:11" x14ac:dyDescent="0.35">
      <c r="K87" s="2" t="s">
        <v>0</v>
      </c>
    </row>
    <row r="88" spans="11:11" x14ac:dyDescent="0.35">
      <c r="K88" s="2" t="s">
        <v>4</v>
      </c>
    </row>
    <row r="89" spans="11:11" x14ac:dyDescent="0.35">
      <c r="K89" s="2" t="s">
        <v>6</v>
      </c>
    </row>
    <row r="125" spans="11:11" x14ac:dyDescent="0.35">
      <c r="K125" s="3"/>
    </row>
  </sheetData>
  <dataValidations count="1">
    <dataValidation type="list" allowBlank="1" showInputMessage="1" showErrorMessage="1" sqref="A3" xr:uid="{00000000-0002-0000-0100-000000000000}">
      <formula1>$K$87:$K$89</formula1>
    </dataValidation>
  </dataValidations>
  <hyperlinks>
    <hyperlink ref="A67:I67" r:id="rId1" display="The statistics in this table for England and Wales are National Statistics. The Scottish Fire and Rescue Service is working towards achieving UK Statistics Authority accreditation." xr:uid="{00000000-0004-0000-0100-000003000000}"/>
    <hyperlink ref="A69" r:id="rId2" xr:uid="{00000000-0004-0000-0100-000004000000}"/>
    <hyperlink ref="A70" r:id="rId3" xr:uid="{00000000-0004-0000-0100-000005000000}"/>
    <hyperlink ref="A71" r:id="rId4" xr:uid="{00000000-0004-0000-0100-000006000000}"/>
    <hyperlink ref="A66" r:id="rId5" xr:uid="{00000000-0004-0000-0100-000007000000}"/>
    <hyperlink ref="A55:I55" r:id="rId6" display="5 Figures for Wales are from the latest statistical release, published by the Welsh Government on 21 August 2018. This included data received by 5 July 2018." xr:uid="{E51DCF71-F47A-4471-8350-2D26A8E2F5B0}"/>
    <hyperlink ref="A51" r:id="rId7" xr:uid="{00000000-0004-0000-0100-000000000000}"/>
    <hyperlink ref="A53" r:id="rId8" display="3 Figures for England are from the latest statistical release, published by the Home Office on 14 February 2019. This included data received by  9 December 2018. " xr:uid="{0ED84478-7457-4943-A423-CF30BC5E2828}"/>
    <hyperlink ref="A54" r:id="rId9" xr:uid="{E6E8C260-F36C-4F8D-BFC5-D2E5C3CD7CB6}"/>
    <hyperlink ref="A67" r:id="rId10" xr:uid="{B0315CE7-2936-4982-A75D-52CD4CB1B8BE}"/>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dwelling fires</vt:lpstr>
      <vt:lpstr>Data - population</vt:lpstr>
      <vt:lpstr>FIRE0201_working</vt:lpstr>
      <vt:lpstr>FIRE0201</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FIRE0201: Dwelling fires attended by fire and rescue services by motive, population and nation</dc:title>
  <dc:creator/>
  <cp:keywords>data tables, dwelling fires, motive, population, nation, 2024</cp:keywords>
  <cp:lastModifiedBy/>
  <dcterms:created xsi:type="dcterms:W3CDTF">2024-07-18T10:59:57Z</dcterms:created>
  <dcterms:modified xsi:type="dcterms:W3CDTF">2024-07-18T11:00:26Z</dcterms:modified>
</cp:coreProperties>
</file>