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9E937F3E-F378-4A62-AFFC-3521F9EABA1F}" xr6:coauthVersionLast="47" xr6:coauthVersionMax="47" xr10:uidLastSave="{00000000-0000-0000-0000-000000000000}"/>
  <workbookProtection workbookAlgorithmName="SHA-512" workbookHashValue="U5o3KzcdzYOy59/7QJdn5zD5x1C2EP2nRegJt4I0IWv43KxGS2KzoA9gRQ0uejsKQM2pCqYwdE/8blZjxhLpLw==" workbookSaltValue="Dbm984sWws/dgW4SL+WABw==" workbookSpinCount="100000" lockStructure="1"/>
  <bookViews>
    <workbookView xWindow="-103" yWindow="-103" windowWidth="19543" windowHeight="12497" tabRatio="797" xr2:uid="{00000000-000D-0000-FFFF-FFFF00000000}"/>
  </bookViews>
  <sheets>
    <sheet name="Cover_sheet" sheetId="35" r:id="rId1"/>
    <sheet name="Contents" sheetId="36" r:id="rId2"/>
    <sheet name="Data - apprentices" sheetId="48" r:id="rId3"/>
    <sheet name="FIRE1123a_working" sheetId="50" state="hidden" r:id="rId4"/>
    <sheet name="FIRE1123a" sheetId="51" r:id="rId5"/>
    <sheet name="Data - new apprentices" sheetId="49" r:id="rId6"/>
    <sheet name="FIRE1123b_working" sheetId="52" state="hidden" r:id="rId7"/>
    <sheet name="FIRE1123b" sheetId="53" r:id="rId8"/>
    <sheet name="FRS geographical categories" sheetId="54" r:id="rId9"/>
  </sheets>
  <definedNames>
    <definedName name="_xlnm._FilterDatabase" localSheetId="2" hidden="1">'Data - apprentices'!$A$1:$I$637</definedName>
    <definedName name="_xlnm._FilterDatabase" localSheetId="5" hidden="1">'Data - new apprentices'!$A$1:$I$494</definedName>
    <definedName name="_xlnm.Print_Area" localSheetId="1">Contents!$A$1:$D$10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50" l="1" a="1"/>
  <c r="O16" i="50" s="1"/>
  <c r="O16" i="51" s="1"/>
  <c r="O8" i="50" a="1"/>
  <c r="O8" i="50" s="1"/>
  <c r="O8" i="51" s="1"/>
  <c r="I6" i="50" a="1"/>
  <c r="I6" i="50" s="1"/>
  <c r="I6" i="51" s="1"/>
  <c r="C6" i="50" a="1"/>
  <c r="C6" i="50" s="1"/>
  <c r="C6" i="51" s="1"/>
  <c r="A3" i="52"/>
  <c r="Q56" i="52" s="1" a="1"/>
  <c r="Q56" i="52" s="1"/>
  <c r="Q56" i="53" s="1"/>
  <c r="O56" i="52" a="1"/>
  <c r="O56" i="52" s="1"/>
  <c r="O56" i="53" s="1"/>
  <c r="N56" i="52" a="1"/>
  <c r="N56" i="52" s="1"/>
  <c r="N56" i="53" s="1"/>
  <c r="K56" i="52" a="1"/>
  <c r="K56" i="52" s="1"/>
  <c r="K56" i="53" s="1"/>
  <c r="J56" i="52" a="1"/>
  <c r="J56" i="52" s="1"/>
  <c r="J56" i="53" s="1"/>
  <c r="I56" i="52" a="1"/>
  <c r="I56" i="52" s="1"/>
  <c r="I56" i="53" s="1"/>
  <c r="H56" i="52" a="1"/>
  <c r="H56" i="52" s="1"/>
  <c r="H56" i="53" s="1"/>
  <c r="E56" i="52" a="1"/>
  <c r="E56" i="52" s="1"/>
  <c r="E56" i="53" s="1"/>
  <c r="D56" i="52" a="1"/>
  <c r="D56" i="52" s="1"/>
  <c r="D56" i="53" s="1"/>
  <c r="C56" i="52" a="1"/>
  <c r="C56" i="52" s="1"/>
  <c r="C56" i="53" s="1"/>
  <c r="B56" i="52" a="1"/>
  <c r="B56" i="52" s="1"/>
  <c r="B56" i="53" s="1"/>
  <c r="Q55" i="52" a="1"/>
  <c r="Q55" i="52" s="1"/>
  <c r="Q55" i="53" s="1"/>
  <c r="P55" i="52" a="1"/>
  <c r="P55" i="52" s="1"/>
  <c r="P55" i="53" s="1"/>
  <c r="O55" i="52" a="1"/>
  <c r="O55" i="52" s="1"/>
  <c r="O55" i="53" s="1"/>
  <c r="N55" i="52" a="1"/>
  <c r="N55" i="52" s="1"/>
  <c r="N55" i="53" s="1"/>
  <c r="K55" i="52" a="1"/>
  <c r="K55" i="52" s="1"/>
  <c r="K55" i="53" s="1"/>
  <c r="J55" i="52" a="1"/>
  <c r="J55" i="52" s="1"/>
  <c r="J55" i="53" s="1"/>
  <c r="I55" i="52" a="1"/>
  <c r="I55" i="52" s="1"/>
  <c r="I55" i="53" s="1"/>
  <c r="H55" i="52" a="1"/>
  <c r="H55" i="52" s="1"/>
  <c r="H55" i="53" s="1"/>
  <c r="E55" i="52" a="1"/>
  <c r="E55" i="52" s="1"/>
  <c r="E55" i="53" s="1"/>
  <c r="D55" i="52" a="1"/>
  <c r="D55" i="52" s="1"/>
  <c r="D55" i="53" s="1"/>
  <c r="C55" i="52" a="1"/>
  <c r="C55" i="52" s="1"/>
  <c r="C55" i="53" s="1"/>
  <c r="B55" i="52" a="1"/>
  <c r="B55" i="52" s="1"/>
  <c r="B55" i="53" s="1"/>
  <c r="Q54" i="52" a="1"/>
  <c r="Q54" i="52" s="1"/>
  <c r="Q54" i="53" s="1"/>
  <c r="P54" i="52" a="1"/>
  <c r="P54" i="52" s="1"/>
  <c r="P54" i="53" s="1"/>
  <c r="O54" i="52" a="1"/>
  <c r="O54" i="52" s="1"/>
  <c r="O54" i="53" s="1"/>
  <c r="N54" i="52" a="1"/>
  <c r="N54" i="52" s="1"/>
  <c r="N54" i="53" s="1"/>
  <c r="K54" i="52" a="1"/>
  <c r="K54" i="52" s="1"/>
  <c r="K54" i="53" s="1"/>
  <c r="J54" i="52" a="1"/>
  <c r="J54" i="52" s="1"/>
  <c r="J54" i="53" s="1"/>
  <c r="I54" i="52" a="1"/>
  <c r="I54" i="52" s="1"/>
  <c r="I54" i="53" s="1"/>
  <c r="H54" i="52" a="1"/>
  <c r="H54" i="52" s="1"/>
  <c r="H54" i="53" s="1"/>
  <c r="E54" i="52" a="1"/>
  <c r="E54" i="52" s="1"/>
  <c r="E54" i="53" s="1"/>
  <c r="D54" i="52" a="1"/>
  <c r="D54" i="52" s="1"/>
  <c r="D54" i="53" s="1"/>
  <c r="C54" i="52" a="1"/>
  <c r="C54" i="52" s="1"/>
  <c r="C54" i="53" s="1"/>
  <c r="B54" i="52" a="1"/>
  <c r="B54" i="52" s="1"/>
  <c r="B54" i="53" s="1"/>
  <c r="Q53" i="52" a="1"/>
  <c r="Q53" i="52" s="1"/>
  <c r="Q53" i="53" s="1"/>
  <c r="P53" i="52" a="1"/>
  <c r="P53" i="52" s="1"/>
  <c r="P53" i="53" s="1"/>
  <c r="O53" i="52" a="1"/>
  <c r="O53" i="52" s="1"/>
  <c r="O53" i="53" s="1"/>
  <c r="N53" i="52" a="1"/>
  <c r="N53" i="52" s="1"/>
  <c r="N53" i="53" s="1"/>
  <c r="K53" i="52" a="1"/>
  <c r="K53" i="52" s="1"/>
  <c r="K53" i="53" s="1"/>
  <c r="J53" i="52" a="1"/>
  <c r="J53" i="52" s="1"/>
  <c r="J53" i="53" s="1"/>
  <c r="I53" i="52" a="1"/>
  <c r="I53" i="52" s="1"/>
  <c r="I53" i="53" s="1"/>
  <c r="H53" i="52" a="1"/>
  <c r="H53" i="52" s="1"/>
  <c r="H53" i="53" s="1"/>
  <c r="E53" i="52" a="1"/>
  <c r="E53" i="52" s="1"/>
  <c r="E53" i="53" s="1"/>
  <c r="D53" i="52" a="1"/>
  <c r="D53" i="52" s="1"/>
  <c r="D53" i="53" s="1"/>
  <c r="C53" i="52" a="1"/>
  <c r="C53" i="52" s="1"/>
  <c r="C53" i="53" s="1"/>
  <c r="B53" i="52" a="1"/>
  <c r="B53" i="52" s="1"/>
  <c r="B53" i="53" s="1"/>
  <c r="Q52" i="52" a="1"/>
  <c r="Q52" i="52" s="1"/>
  <c r="Q52" i="53" s="1"/>
  <c r="P52" i="52" a="1"/>
  <c r="P52" i="52" s="1"/>
  <c r="P52" i="53" s="1"/>
  <c r="O52" i="52" a="1"/>
  <c r="O52" i="52" s="1"/>
  <c r="O52" i="53" s="1"/>
  <c r="N52" i="52" a="1"/>
  <c r="N52" i="52" s="1"/>
  <c r="N52" i="53" s="1"/>
  <c r="K52" i="52" a="1"/>
  <c r="K52" i="52" s="1"/>
  <c r="K52" i="53" s="1"/>
  <c r="J52" i="52" a="1"/>
  <c r="J52" i="52" s="1"/>
  <c r="J52" i="53" s="1"/>
  <c r="I52" i="52" a="1"/>
  <c r="I52" i="52" s="1"/>
  <c r="I52" i="53" s="1"/>
  <c r="H52" i="52" a="1"/>
  <c r="H52" i="52" s="1"/>
  <c r="H52" i="53" s="1"/>
  <c r="E52" i="52" a="1"/>
  <c r="E52" i="52" s="1"/>
  <c r="E52" i="53" s="1"/>
  <c r="D52" i="52" a="1"/>
  <c r="D52" i="52" s="1"/>
  <c r="D52" i="53" s="1"/>
  <c r="C52" i="52" a="1"/>
  <c r="C52" i="52" s="1"/>
  <c r="C52" i="53" s="1"/>
  <c r="B52" i="52" a="1"/>
  <c r="B52" i="52" s="1"/>
  <c r="B52" i="53" s="1"/>
  <c r="Q51" i="52" a="1"/>
  <c r="Q51" i="52" s="1"/>
  <c r="Q51" i="53" s="1"/>
  <c r="P51" i="52" a="1"/>
  <c r="P51" i="52" s="1"/>
  <c r="P51" i="53" s="1"/>
  <c r="O51" i="52" a="1"/>
  <c r="O51" i="52" s="1"/>
  <c r="O51" i="53" s="1"/>
  <c r="N51" i="52" a="1"/>
  <c r="N51" i="52" s="1"/>
  <c r="N51" i="53" s="1"/>
  <c r="K51" i="52" a="1"/>
  <c r="K51" i="52" s="1"/>
  <c r="K51" i="53" s="1"/>
  <c r="J51" i="52" a="1"/>
  <c r="J51" i="52" s="1"/>
  <c r="J51" i="53" s="1"/>
  <c r="I51" i="52" a="1"/>
  <c r="I51" i="52" s="1"/>
  <c r="I51" i="53" s="1"/>
  <c r="H51" i="52" a="1"/>
  <c r="H51" i="52" s="1"/>
  <c r="H51" i="53" s="1"/>
  <c r="E51" i="52" a="1"/>
  <c r="E51" i="52" s="1"/>
  <c r="E51" i="53" s="1"/>
  <c r="D51" i="52" a="1"/>
  <c r="D51" i="52" s="1"/>
  <c r="D51" i="53" s="1"/>
  <c r="C51" i="52" a="1"/>
  <c r="C51" i="52" s="1"/>
  <c r="C51" i="53" s="1"/>
  <c r="B51" i="52" a="1"/>
  <c r="B51" i="52" s="1"/>
  <c r="B51" i="53" s="1"/>
  <c r="Q50" i="52" a="1"/>
  <c r="Q50" i="52" s="1"/>
  <c r="Q50" i="53" s="1"/>
  <c r="P50" i="52" a="1"/>
  <c r="P50" i="52" s="1"/>
  <c r="P50" i="53" s="1"/>
  <c r="O50" i="52" a="1"/>
  <c r="O50" i="52" s="1"/>
  <c r="O50" i="53" s="1"/>
  <c r="N50" i="52" a="1"/>
  <c r="N50" i="52" s="1"/>
  <c r="N50" i="53" s="1"/>
  <c r="K50" i="52" a="1"/>
  <c r="K50" i="52" s="1"/>
  <c r="K50" i="53" s="1"/>
  <c r="J50" i="52" a="1"/>
  <c r="J50" i="52" s="1"/>
  <c r="J50" i="53" s="1"/>
  <c r="I50" i="52" a="1"/>
  <c r="I50" i="52" s="1"/>
  <c r="I50" i="53" s="1"/>
  <c r="H50" i="52" a="1"/>
  <c r="H50" i="52" s="1"/>
  <c r="H50" i="53" s="1"/>
  <c r="E50" i="52" a="1"/>
  <c r="E50" i="52" s="1"/>
  <c r="E50" i="53" s="1"/>
  <c r="D50" i="52" a="1"/>
  <c r="D50" i="52" s="1"/>
  <c r="D50" i="53" s="1"/>
  <c r="C50" i="52" a="1"/>
  <c r="C50" i="52" s="1"/>
  <c r="C50" i="53" s="1"/>
  <c r="B50" i="52" a="1"/>
  <c r="B50" i="52" s="1"/>
  <c r="B50" i="53" s="1"/>
  <c r="Q49" i="52" a="1"/>
  <c r="Q49" i="52" s="1"/>
  <c r="Q49" i="53" s="1"/>
  <c r="P49" i="52" a="1"/>
  <c r="P49" i="52" s="1"/>
  <c r="P49" i="53" s="1"/>
  <c r="O49" i="52" a="1"/>
  <c r="O49" i="52" s="1"/>
  <c r="O49" i="53" s="1"/>
  <c r="N49" i="52" a="1"/>
  <c r="N49" i="52" s="1"/>
  <c r="N49" i="53" s="1"/>
  <c r="K49" i="52" a="1"/>
  <c r="K49" i="52" s="1"/>
  <c r="K49" i="53" s="1"/>
  <c r="J49" i="52" a="1"/>
  <c r="J49" i="52" s="1"/>
  <c r="J49" i="53" s="1"/>
  <c r="I49" i="52" a="1"/>
  <c r="I49" i="52" s="1"/>
  <c r="I49" i="53" s="1"/>
  <c r="H49" i="52" a="1"/>
  <c r="H49" i="52" s="1"/>
  <c r="H49" i="53" s="1"/>
  <c r="E49" i="52" a="1"/>
  <c r="E49" i="52" s="1"/>
  <c r="E49" i="53" s="1"/>
  <c r="D49" i="52" a="1"/>
  <c r="D49" i="52" s="1"/>
  <c r="D49" i="53" s="1"/>
  <c r="C49" i="52" a="1"/>
  <c r="C49" i="52" s="1"/>
  <c r="C49" i="53" s="1"/>
  <c r="B49" i="52" a="1"/>
  <c r="B49" i="52" s="1"/>
  <c r="B49" i="53" s="1"/>
  <c r="Q48" i="52" a="1"/>
  <c r="Q48" i="52" s="1"/>
  <c r="Q48" i="53" s="1"/>
  <c r="P48" i="52" a="1"/>
  <c r="P48" i="52" s="1"/>
  <c r="P48" i="53" s="1"/>
  <c r="O48" i="52" a="1"/>
  <c r="O48" i="52" s="1"/>
  <c r="O48" i="53" s="1"/>
  <c r="N48" i="52" a="1"/>
  <c r="N48" i="52" s="1"/>
  <c r="N48" i="53" s="1"/>
  <c r="K48" i="52" a="1"/>
  <c r="K48" i="52" s="1"/>
  <c r="K48" i="53" s="1"/>
  <c r="J48" i="52" a="1"/>
  <c r="J48" i="52" s="1"/>
  <c r="J48" i="53" s="1"/>
  <c r="I48" i="52" a="1"/>
  <c r="I48" i="52" s="1"/>
  <c r="I48" i="53" s="1"/>
  <c r="H48" i="52" a="1"/>
  <c r="H48" i="52" s="1"/>
  <c r="H48" i="53" s="1"/>
  <c r="E48" i="52" a="1"/>
  <c r="E48" i="52" s="1"/>
  <c r="E48" i="53" s="1"/>
  <c r="D48" i="52" a="1"/>
  <c r="D48" i="52" s="1"/>
  <c r="D48" i="53" s="1"/>
  <c r="C48" i="52" a="1"/>
  <c r="C48" i="52" s="1"/>
  <c r="C48" i="53" s="1"/>
  <c r="B48" i="52" a="1"/>
  <c r="B48" i="52" s="1"/>
  <c r="B48" i="53" s="1"/>
  <c r="Q47" i="52" a="1"/>
  <c r="Q47" i="52" s="1"/>
  <c r="Q47" i="53" s="1"/>
  <c r="P47" i="52" a="1"/>
  <c r="P47" i="52" s="1"/>
  <c r="P47" i="53" s="1"/>
  <c r="O47" i="52" a="1"/>
  <c r="O47" i="52" s="1"/>
  <c r="O47" i="53" s="1"/>
  <c r="N47" i="52" a="1"/>
  <c r="N47" i="52" s="1"/>
  <c r="N47" i="53" s="1"/>
  <c r="K47" i="52" a="1"/>
  <c r="K47" i="52" s="1"/>
  <c r="K47" i="53" s="1"/>
  <c r="J47" i="52" a="1"/>
  <c r="J47" i="52" s="1"/>
  <c r="J47" i="53" s="1"/>
  <c r="I47" i="52" a="1"/>
  <c r="I47" i="52" s="1"/>
  <c r="I47" i="53" s="1"/>
  <c r="H47" i="52" a="1"/>
  <c r="H47" i="52" s="1"/>
  <c r="H47" i="53" s="1"/>
  <c r="E47" i="52" a="1"/>
  <c r="E47" i="52" s="1"/>
  <c r="E47" i="53" s="1"/>
  <c r="D47" i="52" a="1"/>
  <c r="D47" i="52" s="1"/>
  <c r="D47" i="53" s="1"/>
  <c r="C47" i="52" a="1"/>
  <c r="C47" i="52" s="1"/>
  <c r="C47" i="53" s="1"/>
  <c r="B47" i="52" a="1"/>
  <c r="B47" i="52" s="1"/>
  <c r="B47" i="53" s="1"/>
  <c r="Q46" i="52" a="1"/>
  <c r="Q46" i="52" s="1"/>
  <c r="Q46" i="53" s="1"/>
  <c r="P46" i="52" a="1"/>
  <c r="P46" i="52" s="1"/>
  <c r="P46" i="53" s="1"/>
  <c r="O46" i="52" a="1"/>
  <c r="O46" i="52" s="1"/>
  <c r="O46" i="53" s="1"/>
  <c r="N46" i="52" a="1"/>
  <c r="N46" i="52" s="1"/>
  <c r="N46" i="53" s="1"/>
  <c r="K46" i="52" a="1"/>
  <c r="K46" i="52" s="1"/>
  <c r="K46" i="53" s="1"/>
  <c r="J46" i="52" a="1"/>
  <c r="J46" i="52" s="1"/>
  <c r="J46" i="53" s="1"/>
  <c r="I46" i="52" a="1"/>
  <c r="I46" i="52" s="1"/>
  <c r="I46" i="53" s="1"/>
  <c r="H46" i="52" a="1"/>
  <c r="H46" i="52" s="1"/>
  <c r="H46" i="53" s="1"/>
  <c r="E46" i="52" a="1"/>
  <c r="E46" i="52" s="1"/>
  <c r="E46" i="53" s="1"/>
  <c r="D46" i="52" a="1"/>
  <c r="D46" i="52" s="1"/>
  <c r="D46" i="53" s="1"/>
  <c r="C46" i="52" a="1"/>
  <c r="C46" i="52" s="1"/>
  <c r="C46" i="53" s="1"/>
  <c r="B46" i="52" a="1"/>
  <c r="B46" i="52" s="1"/>
  <c r="B46" i="53" s="1"/>
  <c r="Q45" i="52" a="1"/>
  <c r="Q45" i="52" s="1"/>
  <c r="Q45" i="53" s="1"/>
  <c r="P45" i="52" a="1"/>
  <c r="P45" i="52" s="1"/>
  <c r="P45" i="53" s="1"/>
  <c r="O45" i="52" a="1"/>
  <c r="O45" i="52" s="1"/>
  <c r="O45" i="53" s="1"/>
  <c r="N45" i="52" a="1"/>
  <c r="N45" i="52" s="1"/>
  <c r="N45" i="53" s="1"/>
  <c r="K45" i="52" a="1"/>
  <c r="K45" i="52" s="1"/>
  <c r="K45" i="53" s="1"/>
  <c r="J45" i="52" a="1"/>
  <c r="J45" i="52" s="1"/>
  <c r="J45" i="53" s="1"/>
  <c r="I45" i="52" a="1"/>
  <c r="I45" i="52" s="1"/>
  <c r="I45" i="53" s="1"/>
  <c r="H45" i="52" a="1"/>
  <c r="H45" i="52" s="1"/>
  <c r="H45" i="53" s="1"/>
  <c r="E45" i="52" a="1"/>
  <c r="E45" i="52" s="1"/>
  <c r="E45" i="53" s="1"/>
  <c r="D45" i="52" a="1"/>
  <c r="D45" i="52" s="1"/>
  <c r="D45" i="53" s="1"/>
  <c r="C45" i="52" a="1"/>
  <c r="C45" i="52" s="1"/>
  <c r="C45" i="53" s="1"/>
  <c r="B45" i="52" a="1"/>
  <c r="B45" i="52" s="1"/>
  <c r="B45" i="53" s="1"/>
  <c r="Q44" i="52" a="1"/>
  <c r="Q44" i="52" s="1"/>
  <c r="Q44" i="53" s="1"/>
  <c r="P44" i="52" a="1"/>
  <c r="P44" i="52" s="1"/>
  <c r="P44" i="53" s="1"/>
  <c r="O44" i="52" a="1"/>
  <c r="O44" i="52" s="1"/>
  <c r="O44" i="53" s="1"/>
  <c r="N44" i="52" a="1"/>
  <c r="N44" i="52" s="1"/>
  <c r="N44" i="53" s="1"/>
  <c r="K44" i="52" a="1"/>
  <c r="K44" i="52" s="1"/>
  <c r="K44" i="53" s="1"/>
  <c r="J44" i="52" a="1"/>
  <c r="J44" i="52" s="1"/>
  <c r="J44" i="53" s="1"/>
  <c r="I44" i="52" a="1"/>
  <c r="I44" i="52" s="1"/>
  <c r="I44" i="53" s="1"/>
  <c r="H44" i="52" a="1"/>
  <c r="H44" i="52" s="1"/>
  <c r="H44" i="53" s="1"/>
  <c r="E44" i="52" a="1"/>
  <c r="E44" i="52" s="1"/>
  <c r="E44" i="53" s="1"/>
  <c r="D44" i="52" a="1"/>
  <c r="D44" i="52" s="1"/>
  <c r="D44" i="53" s="1"/>
  <c r="C44" i="52" a="1"/>
  <c r="C44" i="52" s="1"/>
  <c r="C44" i="53" s="1"/>
  <c r="B44" i="52" a="1"/>
  <c r="B44" i="52" s="1"/>
  <c r="B44" i="53" s="1"/>
  <c r="Q43" i="52" a="1"/>
  <c r="Q43" i="52" s="1"/>
  <c r="Q43" i="53" s="1"/>
  <c r="P43" i="52" a="1"/>
  <c r="P43" i="52" s="1"/>
  <c r="P43" i="53" s="1"/>
  <c r="O43" i="52" a="1"/>
  <c r="O43" i="52" s="1"/>
  <c r="O43" i="53" s="1"/>
  <c r="N43" i="52" a="1"/>
  <c r="N43" i="52" s="1"/>
  <c r="N43" i="53" s="1"/>
  <c r="K43" i="52" a="1"/>
  <c r="K43" i="52" s="1"/>
  <c r="K43" i="53" s="1"/>
  <c r="J43" i="52" a="1"/>
  <c r="J43" i="52" s="1"/>
  <c r="J43" i="53" s="1"/>
  <c r="I43" i="52" a="1"/>
  <c r="I43" i="52" s="1"/>
  <c r="I43" i="53" s="1"/>
  <c r="H43" i="52" a="1"/>
  <c r="H43" i="52" s="1"/>
  <c r="H43" i="53" s="1"/>
  <c r="E43" i="52" a="1"/>
  <c r="E43" i="52" s="1"/>
  <c r="E43" i="53" s="1"/>
  <c r="D43" i="52" a="1"/>
  <c r="D43" i="52" s="1"/>
  <c r="D43" i="53" s="1"/>
  <c r="C43" i="52" a="1"/>
  <c r="C43" i="52" s="1"/>
  <c r="C43" i="53" s="1"/>
  <c r="B43" i="52" a="1"/>
  <c r="B43" i="52" s="1"/>
  <c r="B43" i="53" s="1"/>
  <c r="Q42" i="52" a="1"/>
  <c r="Q42" i="52" s="1"/>
  <c r="Q42" i="53" s="1"/>
  <c r="P42" i="52" a="1"/>
  <c r="P42" i="52" s="1"/>
  <c r="P42" i="53" s="1"/>
  <c r="O42" i="52" a="1"/>
  <c r="O42" i="52" s="1"/>
  <c r="O42" i="53" s="1"/>
  <c r="N42" i="52" a="1"/>
  <c r="N42" i="52" s="1"/>
  <c r="N42" i="53" s="1"/>
  <c r="K42" i="52" a="1"/>
  <c r="K42" i="52" s="1"/>
  <c r="K42" i="53" s="1"/>
  <c r="J42" i="52" a="1"/>
  <c r="J42" i="52" s="1"/>
  <c r="J42" i="53" s="1"/>
  <c r="I42" i="52" a="1"/>
  <c r="I42" i="52" s="1"/>
  <c r="I42" i="53" s="1"/>
  <c r="H42" i="52" a="1"/>
  <c r="H42" i="52" s="1"/>
  <c r="H42" i="53" s="1"/>
  <c r="E42" i="52" a="1"/>
  <c r="E42" i="52" s="1"/>
  <c r="E42" i="53" s="1"/>
  <c r="D42" i="52" a="1"/>
  <c r="D42" i="52" s="1"/>
  <c r="D42" i="53" s="1"/>
  <c r="C42" i="52" a="1"/>
  <c r="C42" i="52" s="1"/>
  <c r="C42" i="53" s="1"/>
  <c r="B42" i="52" a="1"/>
  <c r="B42" i="52" s="1"/>
  <c r="B42" i="53" s="1"/>
  <c r="Q41" i="52" a="1"/>
  <c r="Q41" i="52" s="1"/>
  <c r="Q41" i="53" s="1"/>
  <c r="P41" i="52" a="1"/>
  <c r="P41" i="52" s="1"/>
  <c r="P41" i="53" s="1"/>
  <c r="O41" i="52" a="1"/>
  <c r="O41" i="52" s="1"/>
  <c r="O41" i="53" s="1"/>
  <c r="N41" i="52" a="1"/>
  <c r="N41" i="52" s="1"/>
  <c r="N41" i="53" s="1"/>
  <c r="K41" i="52" a="1"/>
  <c r="K41" i="52" s="1"/>
  <c r="K41" i="53" s="1"/>
  <c r="J41" i="52" a="1"/>
  <c r="J41" i="52" s="1"/>
  <c r="J41" i="53" s="1"/>
  <c r="I41" i="52" a="1"/>
  <c r="I41" i="52" s="1"/>
  <c r="I41" i="53" s="1"/>
  <c r="H41" i="52" a="1"/>
  <c r="H41" i="52" s="1"/>
  <c r="H41" i="53" s="1"/>
  <c r="E41" i="52" a="1"/>
  <c r="E41" i="52" s="1"/>
  <c r="E41" i="53" s="1"/>
  <c r="D41" i="52" a="1"/>
  <c r="D41" i="52" s="1"/>
  <c r="D41" i="53" s="1"/>
  <c r="C41" i="52" a="1"/>
  <c r="C41" i="52" s="1"/>
  <c r="C41" i="53" s="1"/>
  <c r="B41" i="52" a="1"/>
  <c r="B41" i="52" s="1"/>
  <c r="B41" i="53" s="1"/>
  <c r="Q40" i="52" a="1"/>
  <c r="Q40" i="52" s="1"/>
  <c r="Q40" i="53" s="1"/>
  <c r="P40" i="52" a="1"/>
  <c r="P40" i="52" s="1"/>
  <c r="P40" i="53" s="1"/>
  <c r="O40" i="52" a="1"/>
  <c r="O40" i="52" s="1"/>
  <c r="O40" i="53" s="1"/>
  <c r="N40" i="52" a="1"/>
  <c r="N40" i="52" s="1"/>
  <c r="N40" i="53" s="1"/>
  <c r="K40" i="52" a="1"/>
  <c r="K40" i="52" s="1"/>
  <c r="K40" i="53" s="1"/>
  <c r="J40" i="52" a="1"/>
  <c r="J40" i="52" s="1"/>
  <c r="J40" i="53" s="1"/>
  <c r="I40" i="52" a="1"/>
  <c r="I40" i="52" s="1"/>
  <c r="I40" i="53" s="1"/>
  <c r="H40" i="52" a="1"/>
  <c r="H40" i="52" s="1"/>
  <c r="H40" i="53" s="1"/>
  <c r="E40" i="52" a="1"/>
  <c r="E40" i="52" s="1"/>
  <c r="E40" i="53" s="1"/>
  <c r="D40" i="52" a="1"/>
  <c r="D40" i="52" s="1"/>
  <c r="D40" i="53" s="1"/>
  <c r="C40" i="52" a="1"/>
  <c r="C40" i="52" s="1"/>
  <c r="C40" i="53" s="1"/>
  <c r="B40" i="52" a="1"/>
  <c r="B40" i="52" s="1"/>
  <c r="B40" i="53" s="1"/>
  <c r="Q39" i="52" a="1"/>
  <c r="Q39" i="52" s="1"/>
  <c r="Q39" i="53" s="1"/>
  <c r="P39" i="52" a="1"/>
  <c r="P39" i="52" s="1"/>
  <c r="P39" i="53" s="1"/>
  <c r="O39" i="52" a="1"/>
  <c r="O39" i="52" s="1"/>
  <c r="O39" i="53" s="1"/>
  <c r="N39" i="52" a="1"/>
  <c r="N39" i="52" s="1"/>
  <c r="N39" i="53" s="1"/>
  <c r="K39" i="52" a="1"/>
  <c r="K39" i="52" s="1"/>
  <c r="K39" i="53" s="1"/>
  <c r="J39" i="52" a="1"/>
  <c r="J39" i="52" s="1"/>
  <c r="J39" i="53" s="1"/>
  <c r="I39" i="52" a="1"/>
  <c r="I39" i="52" s="1"/>
  <c r="I39" i="53" s="1"/>
  <c r="H39" i="52" a="1"/>
  <c r="H39" i="52" s="1"/>
  <c r="H39" i="53" s="1"/>
  <c r="E39" i="52" a="1"/>
  <c r="E39" i="52" s="1"/>
  <c r="E39" i="53" s="1"/>
  <c r="D39" i="52" a="1"/>
  <c r="D39" i="52" s="1"/>
  <c r="D39" i="53" s="1"/>
  <c r="C39" i="52" a="1"/>
  <c r="C39" i="52" s="1"/>
  <c r="C39" i="53" s="1"/>
  <c r="B39" i="52" a="1"/>
  <c r="B39" i="52" s="1"/>
  <c r="B39" i="53" s="1"/>
  <c r="Q38" i="52" a="1"/>
  <c r="Q38" i="52" s="1"/>
  <c r="Q38" i="53" s="1"/>
  <c r="P38" i="52" a="1"/>
  <c r="P38" i="52" s="1"/>
  <c r="P38" i="53" s="1"/>
  <c r="O38" i="52" a="1"/>
  <c r="O38" i="52" s="1"/>
  <c r="O38" i="53" s="1"/>
  <c r="N38" i="52" a="1"/>
  <c r="N38" i="52" s="1"/>
  <c r="N38" i="53" s="1"/>
  <c r="K38" i="52" a="1"/>
  <c r="K38" i="52" s="1"/>
  <c r="K38" i="53" s="1"/>
  <c r="J38" i="52" a="1"/>
  <c r="J38" i="52" s="1"/>
  <c r="J38" i="53" s="1"/>
  <c r="I38" i="52" a="1"/>
  <c r="I38" i="52" s="1"/>
  <c r="I38" i="53" s="1"/>
  <c r="H38" i="52" a="1"/>
  <c r="H38" i="52" s="1"/>
  <c r="H38" i="53" s="1"/>
  <c r="E38" i="52" a="1"/>
  <c r="E38" i="52" s="1"/>
  <c r="E38" i="53" s="1"/>
  <c r="D38" i="52" a="1"/>
  <c r="D38" i="52" s="1"/>
  <c r="D38" i="53" s="1"/>
  <c r="C38" i="52" a="1"/>
  <c r="C38" i="52" s="1"/>
  <c r="C38" i="53" s="1"/>
  <c r="B38" i="52" a="1"/>
  <c r="B38" i="52" s="1"/>
  <c r="B38" i="53" s="1"/>
  <c r="Q37" i="52" a="1"/>
  <c r="Q37" i="52" s="1"/>
  <c r="Q37" i="53" s="1"/>
  <c r="P37" i="52" a="1"/>
  <c r="P37" i="52" s="1"/>
  <c r="P37" i="53" s="1"/>
  <c r="O37" i="52" a="1"/>
  <c r="O37" i="52" s="1"/>
  <c r="O37" i="53" s="1"/>
  <c r="N37" i="52" a="1"/>
  <c r="N37" i="52" s="1"/>
  <c r="N37" i="53" s="1"/>
  <c r="K37" i="52" a="1"/>
  <c r="K37" i="52" s="1"/>
  <c r="K37" i="53" s="1"/>
  <c r="J37" i="52" a="1"/>
  <c r="J37" i="52" s="1"/>
  <c r="J37" i="53" s="1"/>
  <c r="I37" i="52" a="1"/>
  <c r="I37" i="52" s="1"/>
  <c r="I37" i="53" s="1"/>
  <c r="H37" i="52" a="1"/>
  <c r="H37" i="52" s="1"/>
  <c r="H37" i="53" s="1"/>
  <c r="E37" i="52" a="1"/>
  <c r="E37" i="52" s="1"/>
  <c r="E37" i="53" s="1"/>
  <c r="D37" i="52" a="1"/>
  <c r="D37" i="52" s="1"/>
  <c r="D37" i="53" s="1"/>
  <c r="C37" i="52" a="1"/>
  <c r="C37" i="52" s="1"/>
  <c r="C37" i="53" s="1"/>
  <c r="B37" i="52" a="1"/>
  <c r="B37" i="52" s="1"/>
  <c r="B37" i="53" s="1"/>
  <c r="Q36" i="52" a="1"/>
  <c r="Q36" i="52" s="1"/>
  <c r="Q36" i="53" s="1"/>
  <c r="P36" i="52" a="1"/>
  <c r="P36" i="52" s="1"/>
  <c r="P36" i="53" s="1"/>
  <c r="O36" i="52" a="1"/>
  <c r="O36" i="52" s="1"/>
  <c r="O36" i="53" s="1"/>
  <c r="N36" i="52" a="1"/>
  <c r="N36" i="52" s="1"/>
  <c r="N36" i="53" s="1"/>
  <c r="K36" i="52" a="1"/>
  <c r="K36" i="52" s="1"/>
  <c r="K36" i="53" s="1"/>
  <c r="J36" i="52" a="1"/>
  <c r="J36" i="52" s="1"/>
  <c r="J36" i="53" s="1"/>
  <c r="I36" i="52" a="1"/>
  <c r="I36" i="52" s="1"/>
  <c r="I36" i="53" s="1"/>
  <c r="H36" i="52" a="1"/>
  <c r="H36" i="52" s="1"/>
  <c r="H36" i="53" s="1"/>
  <c r="E36" i="52" a="1"/>
  <c r="E36" i="52" s="1"/>
  <c r="E36" i="53" s="1"/>
  <c r="D36" i="52" a="1"/>
  <c r="D36" i="52" s="1"/>
  <c r="D36" i="53" s="1"/>
  <c r="C36" i="52" a="1"/>
  <c r="C36" i="52" s="1"/>
  <c r="C36" i="53" s="1"/>
  <c r="B36" i="52" a="1"/>
  <c r="B36" i="52" s="1"/>
  <c r="B36" i="53" s="1"/>
  <c r="Q35" i="52" a="1"/>
  <c r="Q35" i="52" s="1"/>
  <c r="Q35" i="53" s="1"/>
  <c r="P35" i="52" a="1"/>
  <c r="P35" i="52" s="1"/>
  <c r="P35" i="53" s="1"/>
  <c r="O35" i="52" a="1"/>
  <c r="O35" i="52" s="1"/>
  <c r="O35" i="53" s="1"/>
  <c r="N35" i="52" a="1"/>
  <c r="N35" i="52" s="1"/>
  <c r="N35" i="53" s="1"/>
  <c r="K35" i="52" a="1"/>
  <c r="K35" i="52" s="1"/>
  <c r="K35" i="53" s="1"/>
  <c r="J35" i="52" a="1"/>
  <c r="J35" i="52" s="1"/>
  <c r="J35" i="53" s="1"/>
  <c r="I35" i="52" a="1"/>
  <c r="I35" i="52" s="1"/>
  <c r="I35" i="53" s="1"/>
  <c r="H35" i="52" a="1"/>
  <c r="H35" i="52" s="1"/>
  <c r="H35" i="53" s="1"/>
  <c r="E35" i="52" a="1"/>
  <c r="E35" i="52" s="1"/>
  <c r="E35" i="53" s="1"/>
  <c r="D35" i="52" a="1"/>
  <c r="D35" i="52" s="1"/>
  <c r="D35" i="53" s="1"/>
  <c r="C35" i="52" a="1"/>
  <c r="C35" i="52" s="1"/>
  <c r="C35" i="53" s="1"/>
  <c r="B35" i="52" a="1"/>
  <c r="B35" i="52" s="1"/>
  <c r="B35" i="53" s="1"/>
  <c r="Q34" i="52" a="1"/>
  <c r="Q34" i="52" s="1"/>
  <c r="Q34" i="53" s="1"/>
  <c r="P34" i="52" a="1"/>
  <c r="P34" i="52" s="1"/>
  <c r="P34" i="53" s="1"/>
  <c r="O34" i="52" a="1"/>
  <c r="O34" i="52" s="1"/>
  <c r="O34" i="53" s="1"/>
  <c r="N34" i="52" a="1"/>
  <c r="N34" i="52" s="1"/>
  <c r="N34" i="53" s="1"/>
  <c r="K34" i="52" a="1"/>
  <c r="K34" i="52" s="1"/>
  <c r="K34" i="53" s="1"/>
  <c r="J34" i="52" a="1"/>
  <c r="J34" i="52" s="1"/>
  <c r="J34" i="53" s="1"/>
  <c r="I34" i="52" a="1"/>
  <c r="I34" i="52" s="1"/>
  <c r="I34" i="53" s="1"/>
  <c r="H34" i="52" a="1"/>
  <c r="H34" i="52" s="1"/>
  <c r="H34" i="53" s="1"/>
  <c r="E34" i="52" a="1"/>
  <c r="E34" i="52" s="1"/>
  <c r="E34" i="53" s="1"/>
  <c r="D34" i="52" a="1"/>
  <c r="D34" i="52" s="1"/>
  <c r="D34" i="53" s="1"/>
  <c r="C34" i="52" a="1"/>
  <c r="C34" i="52" s="1"/>
  <c r="C34" i="53" s="1"/>
  <c r="B34" i="52" a="1"/>
  <c r="B34" i="52" s="1"/>
  <c r="B34" i="53" s="1"/>
  <c r="Q33" i="52" a="1"/>
  <c r="Q33" i="52" s="1"/>
  <c r="Q33" i="53" s="1"/>
  <c r="P33" i="52" a="1"/>
  <c r="P33" i="52" s="1"/>
  <c r="P33" i="53" s="1"/>
  <c r="O33" i="52" a="1"/>
  <c r="O33" i="52" s="1"/>
  <c r="O33" i="53" s="1"/>
  <c r="N33" i="52" a="1"/>
  <c r="N33" i="52" s="1"/>
  <c r="N33" i="53" s="1"/>
  <c r="K33" i="52" a="1"/>
  <c r="K33" i="52" s="1"/>
  <c r="K33" i="53" s="1"/>
  <c r="J33" i="52" a="1"/>
  <c r="J33" i="52" s="1"/>
  <c r="J33" i="53" s="1"/>
  <c r="I33" i="52" a="1"/>
  <c r="I33" i="52" s="1"/>
  <c r="I33" i="53" s="1"/>
  <c r="H33" i="52" a="1"/>
  <c r="H33" i="52" s="1"/>
  <c r="H33" i="53" s="1"/>
  <c r="E33" i="52" a="1"/>
  <c r="E33" i="52" s="1"/>
  <c r="E33" i="53" s="1"/>
  <c r="D33" i="52" a="1"/>
  <c r="D33" i="52" s="1"/>
  <c r="D33" i="53" s="1"/>
  <c r="C33" i="52" a="1"/>
  <c r="C33" i="52" s="1"/>
  <c r="C33" i="53" s="1"/>
  <c r="B33" i="52" a="1"/>
  <c r="B33" i="52" s="1"/>
  <c r="B33" i="53" s="1"/>
  <c r="Q32" i="52" a="1"/>
  <c r="Q32" i="52" s="1"/>
  <c r="Q32" i="53" s="1"/>
  <c r="P32" i="52" a="1"/>
  <c r="P32" i="52" s="1"/>
  <c r="P32" i="53" s="1"/>
  <c r="O32" i="52" a="1"/>
  <c r="O32" i="52" s="1"/>
  <c r="O32" i="53" s="1"/>
  <c r="N32" i="52" a="1"/>
  <c r="N32" i="52" s="1"/>
  <c r="N32" i="53" s="1"/>
  <c r="K32" i="52" a="1"/>
  <c r="K32" i="52" s="1"/>
  <c r="K32" i="53" s="1"/>
  <c r="J32" i="52" a="1"/>
  <c r="J32" i="52" s="1"/>
  <c r="J32" i="53" s="1"/>
  <c r="I32" i="52" a="1"/>
  <c r="I32" i="52" s="1"/>
  <c r="I32" i="53" s="1"/>
  <c r="H32" i="52" a="1"/>
  <c r="H32" i="52" s="1"/>
  <c r="H32" i="53" s="1"/>
  <c r="E32" i="52" a="1"/>
  <c r="E32" i="52" s="1"/>
  <c r="E32" i="53" s="1"/>
  <c r="D32" i="52" a="1"/>
  <c r="D32" i="52" s="1"/>
  <c r="D32" i="53" s="1"/>
  <c r="C32" i="52" a="1"/>
  <c r="C32" i="52" s="1"/>
  <c r="C32" i="53" s="1"/>
  <c r="B32" i="52" a="1"/>
  <c r="B32" i="52" s="1"/>
  <c r="B32" i="53" s="1"/>
  <c r="Q31" i="52" a="1"/>
  <c r="Q31" i="52" s="1"/>
  <c r="Q31" i="53" s="1"/>
  <c r="P31" i="52" a="1"/>
  <c r="P31" i="52" s="1"/>
  <c r="P31" i="53" s="1"/>
  <c r="O31" i="52" a="1"/>
  <c r="O31" i="52" s="1"/>
  <c r="O31" i="53" s="1"/>
  <c r="N31" i="52" a="1"/>
  <c r="N31" i="52" s="1"/>
  <c r="N31" i="53" s="1"/>
  <c r="K31" i="52" a="1"/>
  <c r="K31" i="52" s="1"/>
  <c r="K31" i="53" s="1"/>
  <c r="J31" i="52" a="1"/>
  <c r="J31" i="52" s="1"/>
  <c r="J31" i="53" s="1"/>
  <c r="I31" i="52" a="1"/>
  <c r="I31" i="52" s="1"/>
  <c r="I31" i="53" s="1"/>
  <c r="H31" i="52" a="1"/>
  <c r="H31" i="52" s="1"/>
  <c r="H31" i="53" s="1"/>
  <c r="E31" i="52" a="1"/>
  <c r="E31" i="52" s="1"/>
  <c r="E31" i="53" s="1"/>
  <c r="D31" i="52" a="1"/>
  <c r="D31" i="52" s="1"/>
  <c r="D31" i="53" s="1"/>
  <c r="C31" i="52" a="1"/>
  <c r="C31" i="52" s="1"/>
  <c r="C31" i="53" s="1"/>
  <c r="B31" i="52" a="1"/>
  <c r="B31" i="52" s="1"/>
  <c r="B31" i="53" s="1"/>
  <c r="Q30" i="52" a="1"/>
  <c r="Q30" i="52" s="1"/>
  <c r="Q30" i="53" s="1"/>
  <c r="P30" i="52" a="1"/>
  <c r="P30" i="52" s="1"/>
  <c r="P30" i="53" s="1"/>
  <c r="O30" i="52" a="1"/>
  <c r="O30" i="52" s="1"/>
  <c r="O30" i="53" s="1"/>
  <c r="N30" i="52" a="1"/>
  <c r="N30" i="52" s="1"/>
  <c r="N30" i="53" s="1"/>
  <c r="K30" i="52" a="1"/>
  <c r="K30" i="52" s="1"/>
  <c r="K30" i="53" s="1"/>
  <c r="J30" i="52" a="1"/>
  <c r="J30" i="52" s="1"/>
  <c r="J30" i="53" s="1"/>
  <c r="I30" i="52" a="1"/>
  <c r="I30" i="52" s="1"/>
  <c r="I30" i="53" s="1"/>
  <c r="H30" i="52" a="1"/>
  <c r="H30" i="52" s="1"/>
  <c r="H30" i="53" s="1"/>
  <c r="E30" i="52" a="1"/>
  <c r="E30" i="52" s="1"/>
  <c r="E30" i="53" s="1"/>
  <c r="D30" i="52" a="1"/>
  <c r="D30" i="52" s="1"/>
  <c r="D30" i="53" s="1"/>
  <c r="C30" i="52" a="1"/>
  <c r="C30" i="52" s="1"/>
  <c r="C30" i="53" s="1"/>
  <c r="B30" i="52" a="1"/>
  <c r="B30" i="52" s="1"/>
  <c r="B30" i="53" s="1"/>
  <c r="Q29" i="52" a="1"/>
  <c r="Q29" i="52" s="1"/>
  <c r="Q29" i="53" s="1"/>
  <c r="P29" i="52" a="1"/>
  <c r="P29" i="52" s="1"/>
  <c r="P29" i="53" s="1"/>
  <c r="O29" i="52" a="1"/>
  <c r="O29" i="52" s="1"/>
  <c r="O29" i="53" s="1"/>
  <c r="N29" i="52" a="1"/>
  <c r="N29" i="52" s="1"/>
  <c r="N29" i="53" s="1"/>
  <c r="K29" i="52" a="1"/>
  <c r="K29" i="52" s="1"/>
  <c r="K29" i="53" s="1"/>
  <c r="J29" i="52" a="1"/>
  <c r="J29" i="52" s="1"/>
  <c r="J29" i="53" s="1"/>
  <c r="I29" i="52" a="1"/>
  <c r="I29" i="52" s="1"/>
  <c r="I29" i="53" s="1"/>
  <c r="H29" i="52" a="1"/>
  <c r="H29" i="52" s="1"/>
  <c r="H29" i="53" s="1"/>
  <c r="E29" i="52" a="1"/>
  <c r="E29" i="52" s="1"/>
  <c r="E29" i="53" s="1"/>
  <c r="D29" i="52" a="1"/>
  <c r="D29" i="52" s="1"/>
  <c r="D29" i="53" s="1"/>
  <c r="C29" i="52" a="1"/>
  <c r="C29" i="52" s="1"/>
  <c r="C29" i="53" s="1"/>
  <c r="B29" i="52" a="1"/>
  <c r="B29" i="52" s="1"/>
  <c r="B29" i="53" s="1"/>
  <c r="Q28" i="52" a="1"/>
  <c r="Q28" i="52" s="1"/>
  <c r="Q28" i="53" s="1"/>
  <c r="P28" i="52" a="1"/>
  <c r="P28" i="52" s="1"/>
  <c r="P28" i="53" s="1"/>
  <c r="O28" i="52" a="1"/>
  <c r="O28" i="52" s="1"/>
  <c r="O28" i="53" s="1"/>
  <c r="N28" i="52" a="1"/>
  <c r="N28" i="52" s="1"/>
  <c r="N28" i="53" s="1"/>
  <c r="K28" i="52" a="1"/>
  <c r="K28" i="52" s="1"/>
  <c r="K28" i="53" s="1"/>
  <c r="J28" i="52" a="1"/>
  <c r="J28" i="52" s="1"/>
  <c r="J28" i="53" s="1"/>
  <c r="I28" i="52" a="1"/>
  <c r="I28" i="52" s="1"/>
  <c r="I28" i="53" s="1"/>
  <c r="H28" i="52" a="1"/>
  <c r="H28" i="52" s="1"/>
  <c r="H28" i="53" s="1"/>
  <c r="E28" i="52" a="1"/>
  <c r="E28" i="52" s="1"/>
  <c r="E28" i="53" s="1"/>
  <c r="D28" i="52" a="1"/>
  <c r="D28" i="52" s="1"/>
  <c r="D28" i="53" s="1"/>
  <c r="C28" i="52" a="1"/>
  <c r="C28" i="52" s="1"/>
  <c r="C28" i="53" s="1"/>
  <c r="B28" i="52" a="1"/>
  <c r="B28" i="52" s="1"/>
  <c r="B28" i="53" s="1"/>
  <c r="Q27" i="52" a="1"/>
  <c r="Q27" i="52" s="1"/>
  <c r="Q27" i="53" s="1"/>
  <c r="P27" i="52" a="1"/>
  <c r="P27" i="52" s="1"/>
  <c r="P27" i="53" s="1"/>
  <c r="O27" i="52" a="1"/>
  <c r="O27" i="52" s="1"/>
  <c r="O27" i="53" s="1"/>
  <c r="N27" i="52" a="1"/>
  <c r="N27" i="52" s="1"/>
  <c r="N27" i="53" s="1"/>
  <c r="K27" i="52" a="1"/>
  <c r="K27" i="52" s="1"/>
  <c r="K27" i="53" s="1"/>
  <c r="J27" i="52" a="1"/>
  <c r="J27" i="52" s="1"/>
  <c r="J27" i="53" s="1"/>
  <c r="I27" i="52" a="1"/>
  <c r="I27" i="52" s="1"/>
  <c r="I27" i="53" s="1"/>
  <c r="H27" i="52" a="1"/>
  <c r="H27" i="52" s="1"/>
  <c r="H27" i="53" s="1"/>
  <c r="E27" i="52" a="1"/>
  <c r="E27" i="52" s="1"/>
  <c r="E27" i="53" s="1"/>
  <c r="D27" i="52" a="1"/>
  <c r="D27" i="52" s="1"/>
  <c r="D27" i="53" s="1"/>
  <c r="C27" i="52" a="1"/>
  <c r="C27" i="52" s="1"/>
  <c r="C27" i="53" s="1"/>
  <c r="B27" i="52" a="1"/>
  <c r="B27" i="52" s="1"/>
  <c r="B27" i="53" s="1"/>
  <c r="Q26" i="52" a="1"/>
  <c r="Q26" i="52" s="1"/>
  <c r="Q26" i="53" s="1"/>
  <c r="P26" i="52" a="1"/>
  <c r="P26" i="52" s="1"/>
  <c r="P26" i="53" s="1"/>
  <c r="O26" i="52" a="1"/>
  <c r="O26" i="52" s="1"/>
  <c r="O26" i="53" s="1"/>
  <c r="N26" i="52" a="1"/>
  <c r="N26" i="52" s="1"/>
  <c r="N26" i="53" s="1"/>
  <c r="K26" i="52" a="1"/>
  <c r="K26" i="52" s="1"/>
  <c r="K26" i="53" s="1"/>
  <c r="J26" i="52" a="1"/>
  <c r="J26" i="52" s="1"/>
  <c r="J26" i="53" s="1"/>
  <c r="I26" i="52" a="1"/>
  <c r="I26" i="52" s="1"/>
  <c r="I26" i="53" s="1"/>
  <c r="H26" i="52" a="1"/>
  <c r="H26" i="52" s="1"/>
  <c r="H26" i="53" s="1"/>
  <c r="E26" i="52" a="1"/>
  <c r="E26" i="52" s="1"/>
  <c r="E26" i="53" s="1"/>
  <c r="D26" i="52" a="1"/>
  <c r="D26" i="52" s="1"/>
  <c r="D26" i="53" s="1"/>
  <c r="C26" i="52" a="1"/>
  <c r="C26" i="52" s="1"/>
  <c r="C26" i="53" s="1"/>
  <c r="B26" i="52" a="1"/>
  <c r="B26" i="52" s="1"/>
  <c r="B26" i="53" s="1"/>
  <c r="Q25" i="52" a="1"/>
  <c r="Q25" i="52" s="1"/>
  <c r="Q25" i="53" s="1"/>
  <c r="P25" i="52" a="1"/>
  <c r="P25" i="52" s="1"/>
  <c r="P25" i="53" s="1"/>
  <c r="O25" i="52" a="1"/>
  <c r="O25" i="52" s="1"/>
  <c r="O25" i="53" s="1"/>
  <c r="N25" i="52" a="1"/>
  <c r="N25" i="52" s="1"/>
  <c r="N25" i="53" s="1"/>
  <c r="K25" i="52" a="1"/>
  <c r="K25" i="52" s="1"/>
  <c r="K25" i="53" s="1"/>
  <c r="J25" i="52" a="1"/>
  <c r="J25" i="52" s="1"/>
  <c r="J25" i="53" s="1"/>
  <c r="I25" i="52" a="1"/>
  <c r="I25" i="52" s="1"/>
  <c r="I25" i="53" s="1"/>
  <c r="H25" i="52" a="1"/>
  <c r="H25" i="52" s="1"/>
  <c r="H25" i="53" s="1"/>
  <c r="E25" i="52" a="1"/>
  <c r="E25" i="52" s="1"/>
  <c r="E25" i="53" s="1"/>
  <c r="D25" i="52" a="1"/>
  <c r="D25" i="52" s="1"/>
  <c r="D25" i="53" s="1"/>
  <c r="C25" i="52" a="1"/>
  <c r="C25" i="52" s="1"/>
  <c r="C25" i="53" s="1"/>
  <c r="B25" i="52" a="1"/>
  <c r="B25" i="52" s="1"/>
  <c r="B25" i="53" s="1"/>
  <c r="Q24" i="52" a="1"/>
  <c r="Q24" i="52" s="1"/>
  <c r="Q24" i="53" s="1"/>
  <c r="P24" i="52" a="1"/>
  <c r="P24" i="52" s="1"/>
  <c r="P24" i="53" s="1"/>
  <c r="O24" i="52" a="1"/>
  <c r="O24" i="52" s="1"/>
  <c r="O24" i="53" s="1"/>
  <c r="N24" i="52" a="1"/>
  <c r="N24" i="52" s="1"/>
  <c r="N24" i="53" s="1"/>
  <c r="K24" i="52" a="1"/>
  <c r="K24" i="52" s="1"/>
  <c r="K24" i="53" s="1"/>
  <c r="J24" i="52" a="1"/>
  <c r="J24" i="52" s="1"/>
  <c r="J24" i="53" s="1"/>
  <c r="I24" i="52" a="1"/>
  <c r="I24" i="52" s="1"/>
  <c r="I24" i="53" s="1"/>
  <c r="H24" i="52" a="1"/>
  <c r="H24" i="52" s="1"/>
  <c r="H24" i="53" s="1"/>
  <c r="E24" i="52" a="1"/>
  <c r="E24" i="52" s="1"/>
  <c r="E24" i="53" s="1"/>
  <c r="D24" i="52" a="1"/>
  <c r="D24" i="52" s="1"/>
  <c r="D24" i="53" s="1"/>
  <c r="C24" i="52" a="1"/>
  <c r="C24" i="52" s="1"/>
  <c r="C24" i="53" s="1"/>
  <c r="B24" i="52" a="1"/>
  <c r="B24" i="52" s="1"/>
  <c r="B24" i="53" s="1"/>
  <c r="Q23" i="52" a="1"/>
  <c r="Q23" i="52" s="1"/>
  <c r="Q23" i="53" s="1"/>
  <c r="P23" i="52" a="1"/>
  <c r="P23" i="52" s="1"/>
  <c r="P23" i="53" s="1"/>
  <c r="O23" i="52" a="1"/>
  <c r="O23" i="52" s="1"/>
  <c r="O23" i="53" s="1"/>
  <c r="N23" i="52" a="1"/>
  <c r="N23" i="52" s="1"/>
  <c r="N23" i="53" s="1"/>
  <c r="K23" i="52" a="1"/>
  <c r="K23" i="52" s="1"/>
  <c r="K23" i="53" s="1"/>
  <c r="J23" i="52" a="1"/>
  <c r="J23" i="52" s="1"/>
  <c r="J23" i="53" s="1"/>
  <c r="I23" i="52" a="1"/>
  <c r="I23" i="52" s="1"/>
  <c r="I23" i="53" s="1"/>
  <c r="H23" i="52" a="1"/>
  <c r="H23" i="52" s="1"/>
  <c r="H23" i="53" s="1"/>
  <c r="E23" i="52" a="1"/>
  <c r="E23" i="52" s="1"/>
  <c r="E23" i="53" s="1"/>
  <c r="D23" i="52" a="1"/>
  <c r="D23" i="52" s="1"/>
  <c r="D23" i="53" s="1"/>
  <c r="C23" i="52" a="1"/>
  <c r="C23" i="52" s="1"/>
  <c r="C23" i="53" s="1"/>
  <c r="B23" i="52" a="1"/>
  <c r="B23" i="52" s="1"/>
  <c r="B23" i="53" s="1"/>
  <c r="Q22" i="52" a="1"/>
  <c r="Q22" i="52" s="1"/>
  <c r="Q22" i="53" s="1"/>
  <c r="P22" i="52" a="1"/>
  <c r="P22" i="52" s="1"/>
  <c r="P22" i="53" s="1"/>
  <c r="O22" i="52" a="1"/>
  <c r="O22" i="52" s="1"/>
  <c r="O22" i="53" s="1"/>
  <c r="N22" i="52" a="1"/>
  <c r="N22" i="52" s="1"/>
  <c r="N22" i="53" s="1"/>
  <c r="K22" i="52" a="1"/>
  <c r="K22" i="52" s="1"/>
  <c r="K22" i="53" s="1"/>
  <c r="J22" i="52" a="1"/>
  <c r="J22" i="52" s="1"/>
  <c r="J22" i="53" s="1"/>
  <c r="I22" i="52" a="1"/>
  <c r="I22" i="52" s="1"/>
  <c r="I22" i="53" s="1"/>
  <c r="H22" i="52" a="1"/>
  <c r="H22" i="52" s="1"/>
  <c r="H22" i="53" s="1"/>
  <c r="E22" i="52" a="1"/>
  <c r="E22" i="52" s="1"/>
  <c r="E22" i="53" s="1"/>
  <c r="D22" i="52" a="1"/>
  <c r="D22" i="52" s="1"/>
  <c r="D22" i="53" s="1"/>
  <c r="C22" i="52" a="1"/>
  <c r="C22" i="52" s="1"/>
  <c r="C22" i="53" s="1"/>
  <c r="B22" i="52" a="1"/>
  <c r="B22" i="52" s="1"/>
  <c r="B22" i="53" s="1"/>
  <c r="Q21" i="52" a="1"/>
  <c r="Q21" i="52" s="1"/>
  <c r="Q21" i="53" s="1"/>
  <c r="P21" i="52" a="1"/>
  <c r="P21" i="52" s="1"/>
  <c r="P21" i="53" s="1"/>
  <c r="O21" i="52" a="1"/>
  <c r="O21" i="52" s="1"/>
  <c r="O21" i="53" s="1"/>
  <c r="N21" i="52" a="1"/>
  <c r="N21" i="52" s="1"/>
  <c r="N21" i="53" s="1"/>
  <c r="K21" i="52" a="1"/>
  <c r="K21" i="52" s="1"/>
  <c r="K21" i="53" s="1"/>
  <c r="J21" i="52" a="1"/>
  <c r="J21" i="52" s="1"/>
  <c r="J21" i="53" s="1"/>
  <c r="I21" i="52" a="1"/>
  <c r="I21" i="52" s="1"/>
  <c r="I21" i="53" s="1"/>
  <c r="H21" i="52" a="1"/>
  <c r="H21" i="52" s="1"/>
  <c r="H21" i="53" s="1"/>
  <c r="E21" i="52" a="1"/>
  <c r="E21" i="52" s="1"/>
  <c r="E21" i="53" s="1"/>
  <c r="D21" i="52" a="1"/>
  <c r="D21" i="52" s="1"/>
  <c r="D21" i="53" s="1"/>
  <c r="C21" i="52" a="1"/>
  <c r="C21" i="52" s="1"/>
  <c r="C21" i="53" s="1"/>
  <c r="B21" i="52" a="1"/>
  <c r="B21" i="52" s="1"/>
  <c r="B21" i="53" s="1"/>
  <c r="Q20" i="52" a="1"/>
  <c r="Q20" i="52" s="1"/>
  <c r="Q20" i="53" s="1"/>
  <c r="P20" i="52" a="1"/>
  <c r="P20" i="52" s="1"/>
  <c r="P20" i="53" s="1"/>
  <c r="O20" i="52" a="1"/>
  <c r="O20" i="52" s="1"/>
  <c r="O20" i="53" s="1"/>
  <c r="N20" i="52" a="1"/>
  <c r="N20" i="52" s="1"/>
  <c r="N20" i="53" s="1"/>
  <c r="K20" i="52" a="1"/>
  <c r="K20" i="52" s="1"/>
  <c r="K20" i="53" s="1"/>
  <c r="J20" i="52" a="1"/>
  <c r="J20" i="52" s="1"/>
  <c r="J20" i="53" s="1"/>
  <c r="I20" i="52" a="1"/>
  <c r="I20" i="52" s="1"/>
  <c r="I20" i="53" s="1"/>
  <c r="H20" i="52" a="1"/>
  <c r="H20" i="52" s="1"/>
  <c r="H20" i="53" s="1"/>
  <c r="E20" i="52" a="1"/>
  <c r="E20" i="52" s="1"/>
  <c r="E20" i="53" s="1"/>
  <c r="D20" i="52" a="1"/>
  <c r="D20" i="52" s="1"/>
  <c r="D20" i="53" s="1"/>
  <c r="C20" i="52" a="1"/>
  <c r="C20" i="52" s="1"/>
  <c r="C20" i="53" s="1"/>
  <c r="B20" i="52" a="1"/>
  <c r="B20" i="52" s="1"/>
  <c r="B20" i="53" s="1"/>
  <c r="Q19" i="52" a="1"/>
  <c r="Q19" i="52" s="1"/>
  <c r="Q19" i="53" s="1"/>
  <c r="P19" i="52" a="1"/>
  <c r="P19" i="52" s="1"/>
  <c r="P19" i="53" s="1"/>
  <c r="O19" i="52" a="1"/>
  <c r="O19" i="52" s="1"/>
  <c r="O19" i="53" s="1"/>
  <c r="N19" i="52" a="1"/>
  <c r="N19" i="52" s="1"/>
  <c r="N19" i="53" s="1"/>
  <c r="K19" i="52" a="1"/>
  <c r="K19" i="52" s="1"/>
  <c r="K19" i="53" s="1"/>
  <c r="J19" i="52" a="1"/>
  <c r="J19" i="52" s="1"/>
  <c r="J19" i="53" s="1"/>
  <c r="I19" i="52" a="1"/>
  <c r="I19" i="52" s="1"/>
  <c r="I19" i="53" s="1"/>
  <c r="H19" i="52" a="1"/>
  <c r="H19" i="52" s="1"/>
  <c r="H19" i="53" s="1"/>
  <c r="E19" i="52" a="1"/>
  <c r="E19" i="52" s="1"/>
  <c r="E19" i="53" s="1"/>
  <c r="D19" i="52" a="1"/>
  <c r="D19" i="52" s="1"/>
  <c r="D19" i="53" s="1"/>
  <c r="C19" i="52" a="1"/>
  <c r="C19" i="52" s="1"/>
  <c r="C19" i="53" s="1"/>
  <c r="B19" i="52" a="1"/>
  <c r="B19" i="52" s="1"/>
  <c r="B19" i="53" s="1"/>
  <c r="Q18" i="52" a="1"/>
  <c r="Q18" i="52" s="1"/>
  <c r="Q18" i="53" s="1"/>
  <c r="P18" i="52" a="1"/>
  <c r="P18" i="52" s="1"/>
  <c r="P18" i="53" s="1"/>
  <c r="O18" i="52" a="1"/>
  <c r="O18" i="52" s="1"/>
  <c r="O18" i="53" s="1"/>
  <c r="N18" i="52" a="1"/>
  <c r="N18" i="52" s="1"/>
  <c r="N18" i="53" s="1"/>
  <c r="K18" i="52" a="1"/>
  <c r="K18" i="52" s="1"/>
  <c r="K18" i="53" s="1"/>
  <c r="J18" i="52" a="1"/>
  <c r="J18" i="52" s="1"/>
  <c r="J18" i="53" s="1"/>
  <c r="I18" i="52" a="1"/>
  <c r="I18" i="52" s="1"/>
  <c r="I18" i="53" s="1"/>
  <c r="H18" i="52" a="1"/>
  <c r="H18" i="52" s="1"/>
  <c r="H18" i="53" s="1"/>
  <c r="E18" i="52" a="1"/>
  <c r="E18" i="52" s="1"/>
  <c r="E18" i="53" s="1"/>
  <c r="D18" i="52" a="1"/>
  <c r="D18" i="52" s="1"/>
  <c r="D18" i="53" s="1"/>
  <c r="C18" i="52" a="1"/>
  <c r="C18" i="52" s="1"/>
  <c r="C18" i="53" s="1"/>
  <c r="B18" i="52" a="1"/>
  <c r="B18" i="52" s="1"/>
  <c r="B18" i="53" s="1"/>
  <c r="Q17" i="52" a="1"/>
  <c r="Q17" i="52" s="1"/>
  <c r="Q17" i="53" s="1"/>
  <c r="P17" i="52" a="1"/>
  <c r="P17" i="52" s="1"/>
  <c r="P17" i="53" s="1"/>
  <c r="O17" i="52" a="1"/>
  <c r="O17" i="52" s="1"/>
  <c r="O17" i="53" s="1"/>
  <c r="N17" i="52" a="1"/>
  <c r="N17" i="52" s="1"/>
  <c r="N17" i="53" s="1"/>
  <c r="K17" i="52" a="1"/>
  <c r="K17" i="52" s="1"/>
  <c r="K17" i="53" s="1"/>
  <c r="J17" i="52" a="1"/>
  <c r="J17" i="52" s="1"/>
  <c r="J17" i="53" s="1"/>
  <c r="I17" i="52" a="1"/>
  <c r="I17" i="52" s="1"/>
  <c r="I17" i="53" s="1"/>
  <c r="H17" i="52" a="1"/>
  <c r="H17" i="52" s="1"/>
  <c r="H17" i="53" s="1"/>
  <c r="E17" i="52" a="1"/>
  <c r="E17" i="52" s="1"/>
  <c r="E17" i="53" s="1"/>
  <c r="D17" i="52" a="1"/>
  <c r="D17" i="52" s="1"/>
  <c r="D17" i="53" s="1"/>
  <c r="C17" i="52" a="1"/>
  <c r="C17" i="52" s="1"/>
  <c r="C17" i="53" s="1"/>
  <c r="B17" i="52" a="1"/>
  <c r="B17" i="52" s="1"/>
  <c r="B17" i="53" s="1"/>
  <c r="Q16" i="52" a="1"/>
  <c r="Q16" i="52" s="1"/>
  <c r="Q16" i="53" s="1"/>
  <c r="P16" i="52" a="1"/>
  <c r="P16" i="52" s="1"/>
  <c r="P16" i="53" s="1"/>
  <c r="O16" i="52" a="1"/>
  <c r="O16" i="52" s="1"/>
  <c r="O16" i="53" s="1"/>
  <c r="N16" i="52" a="1"/>
  <c r="N16" i="52" s="1"/>
  <c r="N16" i="53" s="1"/>
  <c r="K16" i="52" a="1"/>
  <c r="K16" i="52" s="1"/>
  <c r="K16" i="53" s="1"/>
  <c r="J16" i="52" a="1"/>
  <c r="J16" i="52" s="1"/>
  <c r="J16" i="53" s="1"/>
  <c r="I16" i="52" a="1"/>
  <c r="I16" i="52" s="1"/>
  <c r="I16" i="53" s="1"/>
  <c r="H16" i="52" a="1"/>
  <c r="H16" i="52" s="1"/>
  <c r="H16" i="53" s="1"/>
  <c r="E16" i="52" a="1"/>
  <c r="E16" i="52" s="1"/>
  <c r="E16" i="53" s="1"/>
  <c r="D16" i="52" a="1"/>
  <c r="D16" i="52" s="1"/>
  <c r="D16" i="53" s="1"/>
  <c r="C16" i="52" a="1"/>
  <c r="C16" i="52" s="1"/>
  <c r="C16" i="53" s="1"/>
  <c r="B16" i="52" a="1"/>
  <c r="B16" i="52" s="1"/>
  <c r="B16" i="53" s="1"/>
  <c r="Q15" i="52" a="1"/>
  <c r="Q15" i="52" s="1"/>
  <c r="Q15" i="53" s="1"/>
  <c r="P15" i="52" a="1"/>
  <c r="P15" i="52" s="1"/>
  <c r="P15" i="53" s="1"/>
  <c r="O15" i="52" a="1"/>
  <c r="O15" i="52" s="1"/>
  <c r="O15" i="53" s="1"/>
  <c r="N15" i="52" a="1"/>
  <c r="N15" i="52" s="1"/>
  <c r="N15" i="53" s="1"/>
  <c r="K15" i="52" a="1"/>
  <c r="K15" i="52" s="1"/>
  <c r="K15" i="53" s="1"/>
  <c r="J15" i="52" a="1"/>
  <c r="J15" i="52" s="1"/>
  <c r="J15" i="53" s="1"/>
  <c r="I15" i="52" a="1"/>
  <c r="I15" i="52" s="1"/>
  <c r="I15" i="53" s="1"/>
  <c r="H15" i="52" a="1"/>
  <c r="H15" i="52" s="1"/>
  <c r="H15" i="53" s="1"/>
  <c r="E15" i="52" a="1"/>
  <c r="E15" i="52" s="1"/>
  <c r="E15" i="53" s="1"/>
  <c r="D15" i="52" a="1"/>
  <c r="D15" i="52" s="1"/>
  <c r="D15" i="53" s="1"/>
  <c r="C15" i="52" a="1"/>
  <c r="C15" i="52" s="1"/>
  <c r="C15" i="53" s="1"/>
  <c r="B15" i="52" a="1"/>
  <c r="B15" i="52" s="1"/>
  <c r="B15" i="53" s="1"/>
  <c r="Q14" i="52" a="1"/>
  <c r="Q14" i="52" s="1"/>
  <c r="Q14" i="53" s="1"/>
  <c r="P14" i="52" a="1"/>
  <c r="P14" i="52" s="1"/>
  <c r="P14" i="53" s="1"/>
  <c r="O14" i="52" a="1"/>
  <c r="O14" i="52" s="1"/>
  <c r="O14" i="53" s="1"/>
  <c r="N14" i="52" a="1"/>
  <c r="N14" i="52" s="1"/>
  <c r="N14" i="53" s="1"/>
  <c r="K14" i="52" a="1"/>
  <c r="K14" i="52" s="1"/>
  <c r="K14" i="53" s="1"/>
  <c r="J14" i="52" a="1"/>
  <c r="J14" i="52" s="1"/>
  <c r="J14" i="53" s="1"/>
  <c r="I14" i="52" a="1"/>
  <c r="I14" i="52" s="1"/>
  <c r="I14" i="53" s="1"/>
  <c r="H14" i="52" a="1"/>
  <c r="H14" i="52" s="1"/>
  <c r="H14" i="53" s="1"/>
  <c r="E14" i="52" a="1"/>
  <c r="E14" i="52" s="1"/>
  <c r="E14" i="53" s="1"/>
  <c r="D14" i="52" a="1"/>
  <c r="D14" i="52" s="1"/>
  <c r="D14" i="53" s="1"/>
  <c r="C14" i="52" a="1"/>
  <c r="C14" i="52" s="1"/>
  <c r="C14" i="53" s="1"/>
  <c r="B14" i="52" a="1"/>
  <c r="B14" i="52" s="1"/>
  <c r="B14" i="53" s="1"/>
  <c r="Q13" i="52" a="1"/>
  <c r="Q13" i="52" s="1"/>
  <c r="Q13" i="53" s="1"/>
  <c r="P13" i="52" a="1"/>
  <c r="P13" i="52" s="1"/>
  <c r="P13" i="53" s="1"/>
  <c r="O13" i="52" a="1"/>
  <c r="O13" i="52" s="1"/>
  <c r="O13" i="53" s="1"/>
  <c r="N13" i="52" a="1"/>
  <c r="N13" i="52" s="1"/>
  <c r="N13" i="53" s="1"/>
  <c r="K13" i="52" a="1"/>
  <c r="K13" i="52" s="1"/>
  <c r="K13" i="53" s="1"/>
  <c r="J13" i="52" a="1"/>
  <c r="J13" i="52" s="1"/>
  <c r="J13" i="53" s="1"/>
  <c r="I13" i="52" a="1"/>
  <c r="I13" i="52" s="1"/>
  <c r="I13" i="53" s="1"/>
  <c r="H13" i="52" a="1"/>
  <c r="H13" i="52" s="1"/>
  <c r="H13" i="53" s="1"/>
  <c r="E13" i="52" a="1"/>
  <c r="E13" i="52" s="1"/>
  <c r="E13" i="53" s="1"/>
  <c r="D13" i="52" a="1"/>
  <c r="D13" i="52" s="1"/>
  <c r="D13" i="53" s="1"/>
  <c r="C13" i="52" a="1"/>
  <c r="C13" i="52" s="1"/>
  <c r="C13" i="53" s="1"/>
  <c r="B13" i="52" a="1"/>
  <c r="B13" i="52" s="1"/>
  <c r="B13" i="53" s="1"/>
  <c r="Q12" i="52" a="1"/>
  <c r="Q12" i="52" s="1"/>
  <c r="Q12" i="53" s="1"/>
  <c r="P12" i="52" a="1"/>
  <c r="P12" i="52" s="1"/>
  <c r="P12" i="53" s="1"/>
  <c r="O12" i="52" a="1"/>
  <c r="O12" i="52" s="1"/>
  <c r="O12" i="53" s="1"/>
  <c r="N12" i="52" a="1"/>
  <c r="N12" i="52" s="1"/>
  <c r="N12" i="53" s="1"/>
  <c r="K12" i="52" a="1"/>
  <c r="K12" i="52" s="1"/>
  <c r="K12" i="53" s="1"/>
  <c r="J12" i="52" a="1"/>
  <c r="J12" i="52" s="1"/>
  <c r="J12" i="53" s="1"/>
  <c r="I12" i="52" a="1"/>
  <c r="I12" i="52" s="1"/>
  <c r="I12" i="53" s="1"/>
  <c r="H12" i="52" a="1"/>
  <c r="H12" i="52" s="1"/>
  <c r="H12" i="53" s="1"/>
  <c r="E12" i="52" a="1"/>
  <c r="E12" i="52" s="1"/>
  <c r="E12" i="53" s="1"/>
  <c r="D12" i="52" a="1"/>
  <c r="D12" i="52" s="1"/>
  <c r="D12" i="53" s="1"/>
  <c r="C12" i="52" a="1"/>
  <c r="C12" i="52" s="1"/>
  <c r="C12" i="53" s="1"/>
  <c r="B12" i="52" a="1"/>
  <c r="B12" i="52" s="1"/>
  <c r="B12" i="53" s="1"/>
  <c r="Q11" i="52" a="1"/>
  <c r="Q11" i="52" s="1"/>
  <c r="Q11" i="53" s="1"/>
  <c r="P11" i="52" a="1"/>
  <c r="P11" i="52" s="1"/>
  <c r="P11" i="53" s="1"/>
  <c r="O11" i="52" a="1"/>
  <c r="O11" i="52" s="1"/>
  <c r="O11" i="53" s="1"/>
  <c r="N11" i="52" a="1"/>
  <c r="N11" i="52" s="1"/>
  <c r="N11" i="53" s="1"/>
  <c r="K11" i="52" a="1"/>
  <c r="K11" i="52" s="1"/>
  <c r="K11" i="53" s="1"/>
  <c r="J11" i="52" a="1"/>
  <c r="J11" i="52" s="1"/>
  <c r="J11" i="53" s="1"/>
  <c r="I11" i="52" a="1"/>
  <c r="I11" i="52" s="1"/>
  <c r="I11" i="53" s="1"/>
  <c r="H11" i="52" a="1"/>
  <c r="H11" i="52" s="1"/>
  <c r="H11" i="53" s="1"/>
  <c r="E11" i="52" a="1"/>
  <c r="E11" i="52" s="1"/>
  <c r="E11" i="53" s="1"/>
  <c r="D11" i="52" a="1"/>
  <c r="D11" i="52" s="1"/>
  <c r="D11" i="53" s="1"/>
  <c r="C11" i="52" a="1"/>
  <c r="C11" i="52" s="1"/>
  <c r="C11" i="53" s="1"/>
  <c r="B11" i="52" a="1"/>
  <c r="B11" i="52" s="1"/>
  <c r="B11" i="53" s="1"/>
  <c r="Q10" i="52" a="1"/>
  <c r="Q10" i="52" s="1"/>
  <c r="Q10" i="53" s="1"/>
  <c r="P10" i="52" a="1"/>
  <c r="P10" i="52" s="1"/>
  <c r="P10" i="53" s="1"/>
  <c r="O10" i="52" a="1"/>
  <c r="O10" i="52" s="1"/>
  <c r="O10" i="53" s="1"/>
  <c r="N10" i="52" a="1"/>
  <c r="N10" i="52" s="1"/>
  <c r="N10" i="53" s="1"/>
  <c r="K10" i="52" a="1"/>
  <c r="K10" i="52" s="1"/>
  <c r="K10" i="53" s="1"/>
  <c r="J10" i="52" a="1"/>
  <c r="J10" i="52" s="1"/>
  <c r="J10" i="53" s="1"/>
  <c r="I10" i="52" a="1"/>
  <c r="I10" i="52" s="1"/>
  <c r="I10" i="53" s="1"/>
  <c r="H10" i="52" a="1"/>
  <c r="H10" i="52" s="1"/>
  <c r="H10" i="53" s="1"/>
  <c r="E10" i="52" a="1"/>
  <c r="E10" i="52" s="1"/>
  <c r="E10" i="53" s="1"/>
  <c r="D10" i="52" a="1"/>
  <c r="D10" i="52" s="1"/>
  <c r="D10" i="53" s="1"/>
  <c r="C10" i="52" a="1"/>
  <c r="C10" i="52" s="1"/>
  <c r="C10" i="53" s="1"/>
  <c r="B10" i="52" a="1"/>
  <c r="B10" i="52" s="1"/>
  <c r="B10" i="53" s="1"/>
  <c r="Q9" i="52" a="1"/>
  <c r="Q9" i="52" s="1"/>
  <c r="Q9" i="53" s="1"/>
  <c r="P9" i="52" a="1"/>
  <c r="P9" i="52" s="1"/>
  <c r="P9" i="53" s="1"/>
  <c r="O9" i="52" a="1"/>
  <c r="O9" i="52" s="1"/>
  <c r="O9" i="53" s="1"/>
  <c r="N9" i="52" a="1"/>
  <c r="N9" i="52" s="1"/>
  <c r="N9" i="53" s="1"/>
  <c r="K9" i="52" a="1"/>
  <c r="K9" i="52" s="1"/>
  <c r="K9" i="53" s="1"/>
  <c r="J9" i="52" a="1"/>
  <c r="J9" i="52" s="1"/>
  <c r="J9" i="53" s="1"/>
  <c r="I9" i="52" a="1"/>
  <c r="I9" i="52" s="1"/>
  <c r="I9" i="53" s="1"/>
  <c r="H9" i="52" a="1"/>
  <c r="H9" i="52" s="1"/>
  <c r="H9" i="53" s="1"/>
  <c r="E9" i="52" a="1"/>
  <c r="E9" i="52" s="1"/>
  <c r="E9" i="53" s="1"/>
  <c r="D9" i="52" a="1"/>
  <c r="D9" i="52" s="1"/>
  <c r="D9" i="53" s="1"/>
  <c r="C9" i="52" a="1"/>
  <c r="C9" i="52" s="1"/>
  <c r="C9" i="53" s="1"/>
  <c r="B9" i="52" a="1"/>
  <c r="B9" i="52" s="1"/>
  <c r="B9" i="53" s="1"/>
  <c r="Q8" i="52" a="1"/>
  <c r="Q8" i="52" s="1"/>
  <c r="Q8" i="53" s="1"/>
  <c r="P8" i="52" a="1"/>
  <c r="P8" i="52" s="1"/>
  <c r="P8" i="53" s="1"/>
  <c r="O8" i="52" a="1"/>
  <c r="O8" i="52" s="1"/>
  <c r="O8" i="53" s="1"/>
  <c r="N8" i="52" a="1"/>
  <c r="N8" i="52" s="1"/>
  <c r="N8" i="53" s="1"/>
  <c r="K8" i="52" a="1"/>
  <c r="K8" i="52" s="1"/>
  <c r="K8" i="53" s="1"/>
  <c r="J8" i="52" a="1"/>
  <c r="J8" i="52" s="1"/>
  <c r="J8" i="53" s="1"/>
  <c r="I8" i="52" a="1"/>
  <c r="I8" i="52" s="1"/>
  <c r="I8" i="53" s="1"/>
  <c r="H8" i="52" a="1"/>
  <c r="H8" i="52" s="1"/>
  <c r="H8" i="53" s="1"/>
  <c r="E8" i="52" a="1"/>
  <c r="E8" i="52" s="1"/>
  <c r="E8" i="53" s="1"/>
  <c r="D8" i="52" a="1"/>
  <c r="D8" i="52" s="1"/>
  <c r="D8" i="53" s="1"/>
  <c r="C8" i="52" a="1"/>
  <c r="C8" i="52" s="1"/>
  <c r="C8" i="53" s="1"/>
  <c r="B8" i="52" a="1"/>
  <c r="B8" i="52" s="1"/>
  <c r="B8" i="53" s="1"/>
  <c r="Q7" i="52" a="1"/>
  <c r="Q7" i="52" s="1"/>
  <c r="Q7" i="53" s="1"/>
  <c r="P7" i="52" a="1"/>
  <c r="P7" i="52" s="1"/>
  <c r="P7" i="53" s="1"/>
  <c r="O7" i="52" a="1"/>
  <c r="O7" i="52" s="1"/>
  <c r="O7" i="53" s="1"/>
  <c r="N7" i="52" a="1"/>
  <c r="N7" i="52" s="1"/>
  <c r="N7" i="53" s="1"/>
  <c r="K7" i="52" a="1"/>
  <c r="K7" i="52" s="1"/>
  <c r="K7" i="53" s="1"/>
  <c r="J7" i="52" a="1"/>
  <c r="J7" i="52" s="1"/>
  <c r="J7" i="53" s="1"/>
  <c r="I7" i="52" a="1"/>
  <c r="I7" i="52" s="1"/>
  <c r="I7" i="53" s="1"/>
  <c r="H7" i="52" a="1"/>
  <c r="H7" i="52" s="1"/>
  <c r="H7" i="53" s="1"/>
  <c r="E7" i="52" a="1"/>
  <c r="E7" i="52" s="1"/>
  <c r="E7" i="53" s="1"/>
  <c r="D7" i="52" a="1"/>
  <c r="D7" i="52" s="1"/>
  <c r="D7" i="53" s="1"/>
  <c r="C7" i="52" a="1"/>
  <c r="C7" i="52" s="1"/>
  <c r="C7" i="53" s="1"/>
  <c r="B7" i="52" a="1"/>
  <c r="B7" i="52" s="1"/>
  <c r="B7" i="53" s="1"/>
  <c r="Q6" i="52" a="1"/>
  <c r="Q6" i="52" s="1"/>
  <c r="Q6" i="53" s="1"/>
  <c r="P6" i="52" a="1"/>
  <c r="P6" i="52" s="1"/>
  <c r="P6" i="53" s="1"/>
  <c r="O6" i="52" a="1"/>
  <c r="O6" i="52" s="1"/>
  <c r="O6" i="53" s="1"/>
  <c r="N6" i="52" a="1"/>
  <c r="N6" i="52" s="1"/>
  <c r="N6" i="53" s="1"/>
  <c r="K6" i="52" a="1"/>
  <c r="K6" i="52" s="1"/>
  <c r="K6" i="53" s="1"/>
  <c r="J6" i="52" a="1"/>
  <c r="J6" i="52" s="1"/>
  <c r="J6" i="53" s="1"/>
  <c r="I6" i="52" a="1"/>
  <c r="I6" i="52" s="1"/>
  <c r="I6" i="53" s="1"/>
  <c r="H6" i="52" a="1"/>
  <c r="H6" i="52" s="1"/>
  <c r="H6" i="53" s="1"/>
  <c r="E6" i="52" a="1"/>
  <c r="E6" i="52" s="1"/>
  <c r="E6" i="53" s="1"/>
  <c r="D6" i="52" a="1"/>
  <c r="D6" i="52" s="1"/>
  <c r="D6" i="53" s="1"/>
  <c r="C6" i="52" a="1"/>
  <c r="C6" i="52" s="1"/>
  <c r="C6" i="53" s="1"/>
  <c r="B6" i="52" a="1"/>
  <c r="B6" i="52" s="1"/>
  <c r="B6" i="53" s="1"/>
  <c r="A3" i="50"/>
  <c r="N55" i="50" s="1" a="1"/>
  <c r="N55" i="50" s="1"/>
  <c r="C10" i="50" l="1" a="1"/>
  <c r="C10" i="50" s="1"/>
  <c r="C10" i="51" s="1"/>
  <c r="C18" i="50" a="1"/>
  <c r="C18" i="50" s="1"/>
  <c r="C18" i="51" s="1"/>
  <c r="I27" i="50" a="1"/>
  <c r="I27" i="50" s="1"/>
  <c r="I27" i="51" s="1"/>
  <c r="O28" i="50" a="1"/>
  <c r="O28" i="50" s="1"/>
  <c r="O28" i="51" s="1"/>
  <c r="P6" i="50" a="1"/>
  <c r="P6" i="50" s="1"/>
  <c r="P6" i="51" s="1"/>
  <c r="O7" i="50" a="1"/>
  <c r="O7" i="50" s="1"/>
  <c r="O7" i="51" s="1"/>
  <c r="I19" i="50" a="1"/>
  <c r="I19" i="50" s="1"/>
  <c r="I19" i="51" s="1"/>
  <c r="C30" i="50" a="1"/>
  <c r="C30" i="50" s="1"/>
  <c r="C30" i="51" s="1"/>
  <c r="O20" i="50" a="1"/>
  <c r="O20" i="50" s="1"/>
  <c r="O20" i="51" s="1"/>
  <c r="I31" i="50" a="1"/>
  <c r="I31" i="50" s="1"/>
  <c r="I31" i="51" s="1"/>
  <c r="I11" i="50" a="1"/>
  <c r="I11" i="50" s="1"/>
  <c r="I11" i="51" s="1"/>
  <c r="C22" i="50" a="1"/>
  <c r="C22" i="50" s="1"/>
  <c r="C22" i="51" s="1"/>
  <c r="O32" i="50" a="1"/>
  <c r="O32" i="50" s="1"/>
  <c r="O32" i="51" s="1"/>
  <c r="O12" i="50" a="1"/>
  <c r="O12" i="50" s="1"/>
  <c r="O12" i="51" s="1"/>
  <c r="I23" i="50" a="1"/>
  <c r="I23" i="50" s="1"/>
  <c r="I23" i="51" s="1"/>
  <c r="H33" i="50" a="1"/>
  <c r="H33" i="50" s="1"/>
  <c r="C14" i="50" a="1"/>
  <c r="C14" i="50" s="1"/>
  <c r="C14" i="51" s="1"/>
  <c r="O24" i="50" a="1"/>
  <c r="O24" i="50" s="1"/>
  <c r="O24" i="51" s="1"/>
  <c r="I15" i="50" a="1"/>
  <c r="I15" i="50" s="1"/>
  <c r="I15" i="51" s="1"/>
  <c r="C26" i="50" a="1"/>
  <c r="C26" i="50" s="1"/>
  <c r="C26" i="51" s="1"/>
  <c r="C38" i="50" a="1"/>
  <c r="C38" i="50" s="1"/>
  <c r="C38" i="51" s="1"/>
  <c r="O44" i="50" a="1"/>
  <c r="O44" i="50" s="1"/>
  <c r="I47" i="50" a="1"/>
  <c r="I47" i="50" s="1"/>
  <c r="C50" i="50" a="1"/>
  <c r="C50" i="50" s="1"/>
  <c r="I51" i="50" a="1"/>
  <c r="I51" i="50" s="1"/>
  <c r="O52" i="50" a="1"/>
  <c r="O52" i="50" s="1"/>
  <c r="H54" i="50" a="1"/>
  <c r="H54" i="50" s="1"/>
  <c r="C34" i="50" a="1"/>
  <c r="C34" i="50" s="1"/>
  <c r="C34" i="51" s="1"/>
  <c r="O36" i="50" a="1"/>
  <c r="O36" i="50" s="1"/>
  <c r="O36" i="51" s="1"/>
  <c r="I39" i="50" a="1"/>
  <c r="I39" i="50" s="1"/>
  <c r="C42" i="50" a="1"/>
  <c r="C42" i="50" s="1"/>
  <c r="C46" i="50" a="1"/>
  <c r="C46" i="50" s="1"/>
  <c r="O48" i="50" a="1"/>
  <c r="O48" i="50" s="1"/>
  <c r="D6" i="50" a="1"/>
  <c r="D6" i="50" s="1"/>
  <c r="B7" i="50" a="1"/>
  <c r="B7" i="50" s="1"/>
  <c r="P7" i="50" a="1"/>
  <c r="P7" i="50" s="1"/>
  <c r="P7" i="51" s="1"/>
  <c r="B9" i="50" a="1"/>
  <c r="B9" i="50" s="1"/>
  <c r="H10" i="50" a="1"/>
  <c r="H10" i="50" s="1"/>
  <c r="N11" i="50" a="1"/>
  <c r="N11" i="50" s="1"/>
  <c r="B13" i="50" a="1"/>
  <c r="B13" i="50" s="1"/>
  <c r="H14" i="50" a="1"/>
  <c r="H14" i="50" s="1"/>
  <c r="H14" i="51" s="1"/>
  <c r="N15" i="50" a="1"/>
  <c r="N15" i="50" s="1"/>
  <c r="N15" i="51" s="1"/>
  <c r="B17" i="50" a="1"/>
  <c r="B17" i="50" s="1"/>
  <c r="H18" i="50" a="1"/>
  <c r="H18" i="50" s="1"/>
  <c r="H18" i="51" s="1"/>
  <c r="N19" i="50" a="1"/>
  <c r="N19" i="50" s="1"/>
  <c r="N19" i="51" s="1"/>
  <c r="B21" i="50" a="1"/>
  <c r="B21" i="50" s="1"/>
  <c r="H22" i="50" a="1"/>
  <c r="H22" i="50" s="1"/>
  <c r="H22" i="51" s="1"/>
  <c r="N23" i="50" a="1"/>
  <c r="N23" i="50" s="1"/>
  <c r="N23" i="51" s="1"/>
  <c r="B25" i="50" a="1"/>
  <c r="B25" i="50" s="1"/>
  <c r="H26" i="50" a="1"/>
  <c r="H26" i="50" s="1"/>
  <c r="H26" i="51" s="1"/>
  <c r="N27" i="50" a="1"/>
  <c r="N27" i="50" s="1"/>
  <c r="N27" i="51" s="1"/>
  <c r="B29" i="50" a="1"/>
  <c r="B29" i="50" s="1"/>
  <c r="H30" i="50" a="1"/>
  <c r="H30" i="50" s="1"/>
  <c r="N31" i="50" a="1"/>
  <c r="N31" i="50" s="1"/>
  <c r="B33" i="50" a="1"/>
  <c r="B33" i="50" s="1"/>
  <c r="H34" i="50" a="1"/>
  <c r="H34" i="50" s="1"/>
  <c r="N35" i="50" a="1"/>
  <c r="N35" i="50" s="1"/>
  <c r="B37" i="50" a="1"/>
  <c r="B37" i="50" s="1"/>
  <c r="H38" i="50" a="1"/>
  <c r="H38" i="50" s="1"/>
  <c r="N39" i="50" a="1"/>
  <c r="N39" i="50" s="1"/>
  <c r="N39" i="51" s="1"/>
  <c r="B41" i="50" a="1"/>
  <c r="B41" i="50" s="1"/>
  <c r="H42" i="50" a="1"/>
  <c r="H42" i="50" s="1"/>
  <c r="H42" i="51" s="1"/>
  <c r="N43" i="50" a="1"/>
  <c r="N43" i="50" s="1"/>
  <c r="N43" i="51" s="1"/>
  <c r="B45" i="50" a="1"/>
  <c r="B45" i="50" s="1"/>
  <c r="H46" i="50" a="1"/>
  <c r="H46" i="50" s="1"/>
  <c r="H46" i="51" s="1"/>
  <c r="N47" i="50" a="1"/>
  <c r="N47" i="50" s="1"/>
  <c r="N47" i="51" s="1"/>
  <c r="B49" i="50" a="1"/>
  <c r="B49" i="50" s="1"/>
  <c r="H50" i="50" a="1"/>
  <c r="H50" i="50" s="1"/>
  <c r="N51" i="50" a="1"/>
  <c r="N51" i="50" s="1"/>
  <c r="B53" i="50" a="1"/>
  <c r="B53" i="50" s="1"/>
  <c r="I54" i="50" a="1"/>
  <c r="I54" i="50" s="1"/>
  <c r="I35" i="50" a="1"/>
  <c r="I35" i="50" s="1"/>
  <c r="I35" i="51" s="1"/>
  <c r="O40" i="50" a="1"/>
  <c r="O40" i="50" s="1"/>
  <c r="I43" i="50" a="1"/>
  <c r="I43" i="50" s="1"/>
  <c r="H6" i="50" a="1"/>
  <c r="H6" i="50" s="1"/>
  <c r="C7" i="50" a="1"/>
  <c r="C7" i="50" s="1"/>
  <c r="C7" i="51" s="1"/>
  <c r="B8" i="50" a="1"/>
  <c r="B8" i="50" s="1"/>
  <c r="C9" i="50" a="1"/>
  <c r="C9" i="50" s="1"/>
  <c r="C9" i="51" s="1"/>
  <c r="I10" i="50" a="1"/>
  <c r="I10" i="50" s="1"/>
  <c r="I10" i="51" s="1"/>
  <c r="O11" i="50" a="1"/>
  <c r="O11" i="50" s="1"/>
  <c r="O11" i="51" s="1"/>
  <c r="C13" i="50" a="1"/>
  <c r="C13" i="50" s="1"/>
  <c r="C13" i="51" s="1"/>
  <c r="I14" i="50" a="1"/>
  <c r="I14" i="50" s="1"/>
  <c r="I14" i="51" s="1"/>
  <c r="O15" i="50" a="1"/>
  <c r="O15" i="50" s="1"/>
  <c r="O15" i="51" s="1"/>
  <c r="C17" i="50" a="1"/>
  <c r="C17" i="50" s="1"/>
  <c r="C17" i="51" s="1"/>
  <c r="I18" i="50" a="1"/>
  <c r="I18" i="50" s="1"/>
  <c r="I18" i="51" s="1"/>
  <c r="O19" i="50" a="1"/>
  <c r="O19" i="50" s="1"/>
  <c r="O19" i="51" s="1"/>
  <c r="C21" i="50" a="1"/>
  <c r="C21" i="50" s="1"/>
  <c r="C21" i="51" s="1"/>
  <c r="I22" i="50" a="1"/>
  <c r="I22" i="50" s="1"/>
  <c r="I22" i="51" s="1"/>
  <c r="O23" i="50" a="1"/>
  <c r="O23" i="50" s="1"/>
  <c r="O23" i="51" s="1"/>
  <c r="C25" i="50" a="1"/>
  <c r="C25" i="50" s="1"/>
  <c r="C25" i="51" s="1"/>
  <c r="I26" i="50" a="1"/>
  <c r="I26" i="50" s="1"/>
  <c r="I26" i="51" s="1"/>
  <c r="O27" i="50" a="1"/>
  <c r="O27" i="50" s="1"/>
  <c r="O27" i="51" s="1"/>
  <c r="C29" i="50" a="1"/>
  <c r="C29" i="50" s="1"/>
  <c r="C29" i="51" s="1"/>
  <c r="I30" i="50" a="1"/>
  <c r="I30" i="50" s="1"/>
  <c r="I30" i="51" s="1"/>
  <c r="O31" i="50" a="1"/>
  <c r="O31" i="50" s="1"/>
  <c r="O31" i="51" s="1"/>
  <c r="C33" i="50" a="1"/>
  <c r="C33" i="50" s="1"/>
  <c r="C33" i="51" s="1"/>
  <c r="I34" i="50" a="1"/>
  <c r="I34" i="50" s="1"/>
  <c r="I34" i="51" s="1"/>
  <c r="O35" i="50" a="1"/>
  <c r="O35" i="50" s="1"/>
  <c r="O35" i="51" s="1"/>
  <c r="C37" i="50" a="1"/>
  <c r="C37" i="50" s="1"/>
  <c r="C37" i="51" s="1"/>
  <c r="I38" i="50" a="1"/>
  <c r="I38" i="50" s="1"/>
  <c r="I38" i="51" s="1"/>
  <c r="O39" i="50" a="1"/>
  <c r="O39" i="50" s="1"/>
  <c r="C41" i="50" a="1"/>
  <c r="C41" i="50" s="1"/>
  <c r="I42" i="50" a="1"/>
  <c r="I42" i="50" s="1"/>
  <c r="O43" i="50" a="1"/>
  <c r="O43" i="50" s="1"/>
  <c r="C45" i="50" a="1"/>
  <c r="C45" i="50" s="1"/>
  <c r="I46" i="50" a="1"/>
  <c r="I46" i="50" s="1"/>
  <c r="O47" i="50" a="1"/>
  <c r="O47" i="50" s="1"/>
  <c r="C49" i="50" a="1"/>
  <c r="C49" i="50" s="1"/>
  <c r="I50" i="50" a="1"/>
  <c r="I50" i="50" s="1"/>
  <c r="O51" i="50" a="1"/>
  <c r="O51" i="50" s="1"/>
  <c r="C53" i="50" a="1"/>
  <c r="C53" i="50" s="1"/>
  <c r="B55" i="50" a="1"/>
  <c r="B55" i="50" s="1"/>
  <c r="N34" i="50" a="1"/>
  <c r="N34" i="50" s="1"/>
  <c r="B36" i="50" a="1"/>
  <c r="B36" i="50" s="1"/>
  <c r="H37" i="50" a="1"/>
  <c r="H37" i="50" s="1"/>
  <c r="N38" i="50" a="1"/>
  <c r="N38" i="50" s="1"/>
  <c r="B40" i="50" a="1"/>
  <c r="B40" i="50" s="1"/>
  <c r="H41" i="50" a="1"/>
  <c r="H41" i="50" s="1"/>
  <c r="H41" i="51" s="1"/>
  <c r="N42" i="50" a="1"/>
  <c r="N42" i="50" s="1"/>
  <c r="N42" i="51" s="1"/>
  <c r="B44" i="50" a="1"/>
  <c r="B44" i="50" s="1"/>
  <c r="H45" i="50" a="1"/>
  <c r="H45" i="50" s="1"/>
  <c r="H45" i="51" s="1"/>
  <c r="N46" i="50" a="1"/>
  <c r="N46" i="50" s="1"/>
  <c r="N46" i="51" s="1"/>
  <c r="B48" i="50" a="1"/>
  <c r="B48" i="50" s="1"/>
  <c r="H49" i="50" a="1"/>
  <c r="H49" i="50" s="1"/>
  <c r="N50" i="50" a="1"/>
  <c r="N50" i="50" s="1"/>
  <c r="B52" i="50" a="1"/>
  <c r="B52" i="50" s="1"/>
  <c r="H53" i="50" a="1"/>
  <c r="H53" i="50" s="1"/>
  <c r="C55" i="50" a="1"/>
  <c r="C55" i="50" s="1"/>
  <c r="N10" i="50" a="1"/>
  <c r="N10" i="50" s="1"/>
  <c r="N10" i="51" s="1"/>
  <c r="N18" i="50" a="1"/>
  <c r="N18" i="50" s="1"/>
  <c r="N18" i="51" s="1"/>
  <c r="H25" i="50" a="1"/>
  <c r="H25" i="50" s="1"/>
  <c r="H25" i="51" s="1"/>
  <c r="B28" i="50" a="1"/>
  <c r="B28" i="50" s="1"/>
  <c r="H29" i="50" a="1"/>
  <c r="H29" i="50" s="1"/>
  <c r="H29" i="51" s="1"/>
  <c r="N30" i="50" a="1"/>
  <c r="N30" i="50" s="1"/>
  <c r="B32" i="50" a="1"/>
  <c r="B32" i="50" s="1"/>
  <c r="J6" i="50" a="1"/>
  <c r="J6" i="50" s="1"/>
  <c r="J6" i="51" s="1"/>
  <c r="H7" i="50" a="1"/>
  <c r="H7" i="50" s="1"/>
  <c r="H8" i="50" a="1"/>
  <c r="H8" i="50" s="1"/>
  <c r="I9" i="50" a="1"/>
  <c r="I9" i="50" s="1"/>
  <c r="I9" i="51" s="1"/>
  <c r="O10" i="50" a="1"/>
  <c r="O10" i="50" s="1"/>
  <c r="O10" i="51" s="1"/>
  <c r="C12" i="50" a="1"/>
  <c r="C12" i="50" s="1"/>
  <c r="C12" i="51" s="1"/>
  <c r="I13" i="50" a="1"/>
  <c r="I13" i="50" s="1"/>
  <c r="I13" i="51" s="1"/>
  <c r="O14" i="50" a="1"/>
  <c r="O14" i="50" s="1"/>
  <c r="O14" i="51" s="1"/>
  <c r="C16" i="50" a="1"/>
  <c r="C16" i="50" s="1"/>
  <c r="C16" i="51" s="1"/>
  <c r="I17" i="50" a="1"/>
  <c r="I17" i="50" s="1"/>
  <c r="I17" i="51" s="1"/>
  <c r="O18" i="50" a="1"/>
  <c r="O18" i="50" s="1"/>
  <c r="O18" i="51" s="1"/>
  <c r="C20" i="50" a="1"/>
  <c r="C20" i="50" s="1"/>
  <c r="C20" i="51" s="1"/>
  <c r="I21" i="50" a="1"/>
  <c r="I21" i="50" s="1"/>
  <c r="I21" i="51" s="1"/>
  <c r="O22" i="50" a="1"/>
  <c r="O22" i="50" s="1"/>
  <c r="O22" i="51" s="1"/>
  <c r="C24" i="50" a="1"/>
  <c r="C24" i="50" s="1"/>
  <c r="C24" i="51" s="1"/>
  <c r="I25" i="50" a="1"/>
  <c r="I25" i="50" s="1"/>
  <c r="I25" i="51" s="1"/>
  <c r="O26" i="50" a="1"/>
  <c r="O26" i="50" s="1"/>
  <c r="O26" i="51" s="1"/>
  <c r="C28" i="50" a="1"/>
  <c r="C28" i="50" s="1"/>
  <c r="C28" i="51" s="1"/>
  <c r="I29" i="50" a="1"/>
  <c r="I29" i="50" s="1"/>
  <c r="I29" i="51" s="1"/>
  <c r="O30" i="50" a="1"/>
  <c r="O30" i="50" s="1"/>
  <c r="O30" i="51" s="1"/>
  <c r="C32" i="50" a="1"/>
  <c r="C32" i="50" s="1"/>
  <c r="C32" i="51" s="1"/>
  <c r="I33" i="50" a="1"/>
  <c r="I33" i="50" s="1"/>
  <c r="I33" i="51" s="1"/>
  <c r="O34" i="50" a="1"/>
  <c r="O34" i="50" s="1"/>
  <c r="O34" i="51" s="1"/>
  <c r="C36" i="50" a="1"/>
  <c r="C36" i="50" s="1"/>
  <c r="C36" i="51" s="1"/>
  <c r="I37" i="50" a="1"/>
  <c r="I37" i="50" s="1"/>
  <c r="I37" i="51" s="1"/>
  <c r="O38" i="50" a="1"/>
  <c r="O38" i="50" s="1"/>
  <c r="O38" i="51" s="1"/>
  <c r="C40" i="50" a="1"/>
  <c r="C40" i="50" s="1"/>
  <c r="I41" i="50" a="1"/>
  <c r="I41" i="50" s="1"/>
  <c r="O42" i="50" a="1"/>
  <c r="O42" i="50" s="1"/>
  <c r="C44" i="50" a="1"/>
  <c r="C44" i="50" s="1"/>
  <c r="I45" i="50" a="1"/>
  <c r="I45" i="50" s="1"/>
  <c r="O46" i="50" a="1"/>
  <c r="O46" i="50" s="1"/>
  <c r="C48" i="50" a="1"/>
  <c r="C48" i="50" s="1"/>
  <c r="I49" i="50" a="1"/>
  <c r="I49" i="50" s="1"/>
  <c r="O50" i="50" a="1"/>
  <c r="O50" i="50" s="1"/>
  <c r="C52" i="50" a="1"/>
  <c r="C52" i="50" s="1"/>
  <c r="I53" i="50" a="1"/>
  <c r="I53" i="50" s="1"/>
  <c r="Q56" i="50" a="1"/>
  <c r="Q56" i="50" s="1"/>
  <c r="Q56" i="51" s="1"/>
  <c r="E56" i="50" a="1"/>
  <c r="E56" i="50" s="1"/>
  <c r="E56" i="51" s="1"/>
  <c r="K55" i="50" a="1"/>
  <c r="K55" i="50" s="1"/>
  <c r="K55" i="51" s="1"/>
  <c r="Q54" i="50" a="1"/>
  <c r="Q54" i="50" s="1"/>
  <c r="Q54" i="51" s="1"/>
  <c r="E54" i="50" a="1"/>
  <c r="E54" i="50" s="1"/>
  <c r="E54" i="51" s="1"/>
  <c r="K53" i="50" a="1"/>
  <c r="K53" i="50" s="1"/>
  <c r="K53" i="51" s="1"/>
  <c r="Q52" i="50" a="1"/>
  <c r="Q52" i="50" s="1"/>
  <c r="Q52" i="51" s="1"/>
  <c r="E52" i="50" a="1"/>
  <c r="E52" i="50" s="1"/>
  <c r="E52" i="51" s="1"/>
  <c r="K51" i="50" a="1"/>
  <c r="K51" i="50" s="1"/>
  <c r="K51" i="51" s="1"/>
  <c r="Q50" i="50" a="1"/>
  <c r="Q50" i="50" s="1"/>
  <c r="Q50" i="51" s="1"/>
  <c r="E50" i="50" a="1"/>
  <c r="E50" i="50" s="1"/>
  <c r="E50" i="51" s="1"/>
  <c r="K49" i="50" a="1"/>
  <c r="K49" i="50" s="1"/>
  <c r="K49" i="51" s="1"/>
  <c r="Q48" i="50" a="1"/>
  <c r="Q48" i="50" s="1"/>
  <c r="Q48" i="51" s="1"/>
  <c r="E48" i="50" a="1"/>
  <c r="E48" i="50" s="1"/>
  <c r="E48" i="51" s="1"/>
  <c r="K47" i="50" a="1"/>
  <c r="K47" i="50" s="1"/>
  <c r="K47" i="51" s="1"/>
  <c r="Q46" i="50" a="1"/>
  <c r="Q46" i="50" s="1"/>
  <c r="Q46" i="51" s="1"/>
  <c r="E46" i="50" a="1"/>
  <c r="E46" i="50" s="1"/>
  <c r="E46" i="51" s="1"/>
  <c r="K45" i="50" a="1"/>
  <c r="K45" i="50" s="1"/>
  <c r="K45" i="51" s="1"/>
  <c r="Q44" i="50" a="1"/>
  <c r="Q44" i="50" s="1"/>
  <c r="Q44" i="51" s="1"/>
  <c r="E44" i="50" a="1"/>
  <c r="E44" i="50" s="1"/>
  <c r="E44" i="51" s="1"/>
  <c r="K43" i="50" a="1"/>
  <c r="K43" i="50" s="1"/>
  <c r="K43" i="51" s="1"/>
  <c r="Q42" i="50" a="1"/>
  <c r="Q42" i="50" s="1"/>
  <c r="Q42" i="51" s="1"/>
  <c r="E42" i="50" a="1"/>
  <c r="E42" i="50" s="1"/>
  <c r="E42" i="51" s="1"/>
  <c r="K41" i="50" a="1"/>
  <c r="K41" i="50" s="1"/>
  <c r="K41" i="51" s="1"/>
  <c r="Q40" i="50" a="1"/>
  <c r="Q40" i="50" s="1"/>
  <c r="Q40" i="51" s="1"/>
  <c r="E40" i="50" a="1"/>
  <c r="E40" i="50" s="1"/>
  <c r="E40" i="51" s="1"/>
  <c r="K39" i="50" a="1"/>
  <c r="K39" i="50" s="1"/>
  <c r="K39" i="51" s="1"/>
  <c r="Q38" i="50" a="1"/>
  <c r="Q38" i="50" s="1"/>
  <c r="Q38" i="51" s="1"/>
  <c r="E38" i="50" a="1"/>
  <c r="E38" i="50" s="1"/>
  <c r="E38" i="51" s="1"/>
  <c r="K37" i="50" a="1"/>
  <c r="K37" i="50" s="1"/>
  <c r="K37" i="51" s="1"/>
  <c r="Q36" i="50" a="1"/>
  <c r="Q36" i="50" s="1"/>
  <c r="Q36" i="51" s="1"/>
  <c r="E36" i="50" a="1"/>
  <c r="E36" i="50" s="1"/>
  <c r="E36" i="51" s="1"/>
  <c r="K35" i="50" a="1"/>
  <c r="K35" i="50" s="1"/>
  <c r="K35" i="51" s="1"/>
  <c r="Q34" i="50" a="1"/>
  <c r="Q34" i="50" s="1"/>
  <c r="Q34" i="51" s="1"/>
  <c r="E34" i="50" a="1"/>
  <c r="E34" i="50" s="1"/>
  <c r="E34" i="51" s="1"/>
  <c r="K33" i="50" a="1"/>
  <c r="K33" i="50" s="1"/>
  <c r="K33" i="51" s="1"/>
  <c r="Q32" i="50" a="1"/>
  <c r="Q32" i="50" s="1"/>
  <c r="Q32" i="51" s="1"/>
  <c r="E32" i="50" a="1"/>
  <c r="E32" i="50" s="1"/>
  <c r="E32" i="51" s="1"/>
  <c r="K31" i="50" a="1"/>
  <c r="K31" i="50" s="1"/>
  <c r="K31" i="51" s="1"/>
  <c r="Q30" i="50" a="1"/>
  <c r="Q30" i="50" s="1"/>
  <c r="Q30" i="51" s="1"/>
  <c r="E30" i="50" a="1"/>
  <c r="E30" i="50" s="1"/>
  <c r="E30" i="51" s="1"/>
  <c r="K29" i="50" a="1"/>
  <c r="K29" i="50" s="1"/>
  <c r="K29" i="51" s="1"/>
  <c r="Q28" i="50" a="1"/>
  <c r="Q28" i="50" s="1"/>
  <c r="Q28" i="51" s="1"/>
  <c r="E28" i="50" a="1"/>
  <c r="E28" i="50" s="1"/>
  <c r="E28" i="51" s="1"/>
  <c r="K27" i="50" a="1"/>
  <c r="K27" i="50" s="1"/>
  <c r="K27" i="51" s="1"/>
  <c r="Q26" i="50" a="1"/>
  <c r="Q26" i="50" s="1"/>
  <c r="Q26" i="51" s="1"/>
  <c r="E26" i="50" a="1"/>
  <c r="E26" i="50" s="1"/>
  <c r="E26" i="51" s="1"/>
  <c r="K25" i="50" a="1"/>
  <c r="K25" i="50" s="1"/>
  <c r="K25" i="51" s="1"/>
  <c r="Q24" i="50" a="1"/>
  <c r="Q24" i="50" s="1"/>
  <c r="Q24" i="51" s="1"/>
  <c r="E24" i="50" a="1"/>
  <c r="E24" i="50" s="1"/>
  <c r="E24" i="51" s="1"/>
  <c r="K23" i="50" a="1"/>
  <c r="K23" i="50" s="1"/>
  <c r="K23" i="51" s="1"/>
  <c r="Q22" i="50" a="1"/>
  <c r="Q22" i="50" s="1"/>
  <c r="Q22" i="51" s="1"/>
  <c r="E22" i="50" a="1"/>
  <c r="E22" i="50" s="1"/>
  <c r="E22" i="51" s="1"/>
  <c r="K21" i="50" a="1"/>
  <c r="K21" i="50" s="1"/>
  <c r="K21" i="51" s="1"/>
  <c r="Q20" i="50" a="1"/>
  <c r="Q20" i="50" s="1"/>
  <c r="Q20" i="51" s="1"/>
  <c r="E20" i="50" a="1"/>
  <c r="E20" i="50" s="1"/>
  <c r="E20" i="51" s="1"/>
  <c r="K19" i="50" a="1"/>
  <c r="K19" i="50" s="1"/>
  <c r="K19" i="51" s="1"/>
  <c r="Q18" i="50" a="1"/>
  <c r="Q18" i="50" s="1"/>
  <c r="Q18" i="51" s="1"/>
  <c r="E18" i="50" a="1"/>
  <c r="E18" i="50" s="1"/>
  <c r="E18" i="51" s="1"/>
  <c r="K17" i="50" a="1"/>
  <c r="K17" i="50" s="1"/>
  <c r="K17" i="51" s="1"/>
  <c r="Q16" i="50" a="1"/>
  <c r="Q16" i="50" s="1"/>
  <c r="Q16" i="51" s="1"/>
  <c r="E16" i="50" a="1"/>
  <c r="E16" i="50" s="1"/>
  <c r="E16" i="51" s="1"/>
  <c r="K15" i="50" a="1"/>
  <c r="K15" i="50" s="1"/>
  <c r="K15" i="51" s="1"/>
  <c r="Q14" i="50" a="1"/>
  <c r="Q14" i="50" s="1"/>
  <c r="Q14" i="51" s="1"/>
  <c r="E14" i="50" a="1"/>
  <c r="E14" i="50" s="1"/>
  <c r="E14" i="51" s="1"/>
  <c r="K13" i="50" a="1"/>
  <c r="K13" i="50" s="1"/>
  <c r="K13" i="51" s="1"/>
  <c r="Q12" i="50" a="1"/>
  <c r="Q12" i="50" s="1"/>
  <c r="Q12" i="51" s="1"/>
  <c r="E12" i="50" a="1"/>
  <c r="E12" i="50" s="1"/>
  <c r="E12" i="51" s="1"/>
  <c r="K11" i="50" a="1"/>
  <c r="K11" i="50" s="1"/>
  <c r="K11" i="51" s="1"/>
  <c r="Q10" i="50" a="1"/>
  <c r="Q10" i="50" s="1"/>
  <c r="Q10" i="51" s="1"/>
  <c r="E10" i="50" a="1"/>
  <c r="E10" i="50" s="1"/>
  <c r="E10" i="51" s="1"/>
  <c r="K9" i="50" a="1"/>
  <c r="K9" i="50" s="1"/>
  <c r="K9" i="51" s="1"/>
  <c r="Q8" i="50" a="1"/>
  <c r="Q8" i="50" s="1"/>
  <c r="Q8" i="51" s="1"/>
  <c r="E8" i="50" a="1"/>
  <c r="E8" i="50" s="1"/>
  <c r="E8" i="51" s="1"/>
  <c r="K7" i="50" a="1"/>
  <c r="K7" i="50" s="1"/>
  <c r="K7" i="51" s="1"/>
  <c r="Q6" i="50" a="1"/>
  <c r="Q6" i="50" s="1"/>
  <c r="Q6" i="51" s="1"/>
  <c r="E6" i="50" a="1"/>
  <c r="E6" i="50" s="1"/>
  <c r="E6" i="51" s="1"/>
  <c r="P56" i="50" a="1"/>
  <c r="P56" i="50" s="1"/>
  <c r="P56" i="51" s="1"/>
  <c r="D56" i="50" a="1"/>
  <c r="D56" i="50" s="1"/>
  <c r="D56" i="51" s="1"/>
  <c r="J55" i="50" a="1"/>
  <c r="J55" i="50" s="1"/>
  <c r="J55" i="51" s="1"/>
  <c r="P54" i="50" a="1"/>
  <c r="P54" i="50" s="1"/>
  <c r="P54" i="51" s="1"/>
  <c r="D54" i="50" a="1"/>
  <c r="D54" i="50" s="1"/>
  <c r="D54" i="51" s="1"/>
  <c r="J53" i="50" a="1"/>
  <c r="J53" i="50" s="1"/>
  <c r="J53" i="51" s="1"/>
  <c r="P52" i="50" a="1"/>
  <c r="P52" i="50" s="1"/>
  <c r="P52" i="51" s="1"/>
  <c r="D52" i="50" a="1"/>
  <c r="D52" i="50" s="1"/>
  <c r="D52" i="51" s="1"/>
  <c r="J51" i="50" a="1"/>
  <c r="J51" i="50" s="1"/>
  <c r="J51" i="51" s="1"/>
  <c r="P50" i="50" a="1"/>
  <c r="P50" i="50" s="1"/>
  <c r="P50" i="51" s="1"/>
  <c r="D50" i="50" a="1"/>
  <c r="D50" i="50" s="1"/>
  <c r="D50" i="51" s="1"/>
  <c r="J49" i="50" a="1"/>
  <c r="J49" i="50" s="1"/>
  <c r="J49" i="51" s="1"/>
  <c r="P48" i="50" a="1"/>
  <c r="P48" i="50" s="1"/>
  <c r="P48" i="51" s="1"/>
  <c r="D48" i="50" a="1"/>
  <c r="D48" i="50" s="1"/>
  <c r="D48" i="51" s="1"/>
  <c r="J47" i="50" a="1"/>
  <c r="J47" i="50" s="1"/>
  <c r="J47" i="51" s="1"/>
  <c r="P46" i="50" a="1"/>
  <c r="P46" i="50" s="1"/>
  <c r="P46" i="51" s="1"/>
  <c r="D46" i="50" a="1"/>
  <c r="D46" i="50" s="1"/>
  <c r="D46" i="51" s="1"/>
  <c r="J45" i="50" a="1"/>
  <c r="J45" i="50" s="1"/>
  <c r="J45" i="51" s="1"/>
  <c r="P44" i="50" a="1"/>
  <c r="P44" i="50" s="1"/>
  <c r="P44" i="51" s="1"/>
  <c r="D44" i="50" a="1"/>
  <c r="D44" i="50" s="1"/>
  <c r="D44" i="51" s="1"/>
  <c r="J43" i="50" a="1"/>
  <c r="J43" i="50" s="1"/>
  <c r="J43" i="51" s="1"/>
  <c r="P42" i="50" a="1"/>
  <c r="P42" i="50" s="1"/>
  <c r="P42" i="51" s="1"/>
  <c r="D42" i="50" a="1"/>
  <c r="D42" i="50" s="1"/>
  <c r="D42" i="51" s="1"/>
  <c r="J41" i="50" a="1"/>
  <c r="J41" i="50" s="1"/>
  <c r="J41" i="51" s="1"/>
  <c r="P40" i="50" a="1"/>
  <c r="P40" i="50" s="1"/>
  <c r="P40" i="51" s="1"/>
  <c r="D40" i="50" a="1"/>
  <c r="D40" i="50" s="1"/>
  <c r="D40" i="51" s="1"/>
  <c r="J39" i="50" a="1"/>
  <c r="J39" i="50" s="1"/>
  <c r="J39" i="51" s="1"/>
  <c r="P38" i="50" a="1"/>
  <c r="P38" i="50" s="1"/>
  <c r="P38" i="51" s="1"/>
  <c r="D38" i="50" a="1"/>
  <c r="D38" i="50" s="1"/>
  <c r="D38" i="51" s="1"/>
  <c r="J37" i="50" a="1"/>
  <c r="J37" i="50" s="1"/>
  <c r="J37" i="51" s="1"/>
  <c r="P36" i="50" a="1"/>
  <c r="P36" i="50" s="1"/>
  <c r="P36" i="51" s="1"/>
  <c r="D36" i="50" a="1"/>
  <c r="D36" i="50" s="1"/>
  <c r="D36" i="51" s="1"/>
  <c r="J35" i="50" a="1"/>
  <c r="J35" i="50" s="1"/>
  <c r="J35" i="51" s="1"/>
  <c r="P34" i="50" a="1"/>
  <c r="P34" i="50" s="1"/>
  <c r="P34" i="51" s="1"/>
  <c r="D34" i="50" a="1"/>
  <c r="D34" i="50" s="1"/>
  <c r="D34" i="51" s="1"/>
  <c r="J33" i="50" a="1"/>
  <c r="J33" i="50" s="1"/>
  <c r="J33" i="51" s="1"/>
  <c r="P32" i="50" a="1"/>
  <c r="P32" i="50" s="1"/>
  <c r="P32" i="51" s="1"/>
  <c r="D32" i="50" a="1"/>
  <c r="D32" i="50" s="1"/>
  <c r="D32" i="51" s="1"/>
  <c r="J31" i="50" a="1"/>
  <c r="J31" i="50" s="1"/>
  <c r="J31" i="51" s="1"/>
  <c r="P30" i="50" a="1"/>
  <c r="P30" i="50" s="1"/>
  <c r="P30" i="51" s="1"/>
  <c r="D30" i="50" a="1"/>
  <c r="D30" i="50" s="1"/>
  <c r="D30" i="51" s="1"/>
  <c r="J29" i="50" a="1"/>
  <c r="J29" i="50" s="1"/>
  <c r="J29" i="51" s="1"/>
  <c r="P28" i="50" a="1"/>
  <c r="P28" i="50" s="1"/>
  <c r="P28" i="51" s="1"/>
  <c r="D28" i="50" a="1"/>
  <c r="D28" i="50" s="1"/>
  <c r="D28" i="51" s="1"/>
  <c r="J27" i="50" a="1"/>
  <c r="J27" i="50" s="1"/>
  <c r="J27" i="51" s="1"/>
  <c r="P26" i="50" a="1"/>
  <c r="P26" i="50" s="1"/>
  <c r="P26" i="51" s="1"/>
  <c r="D26" i="50" a="1"/>
  <c r="D26" i="50" s="1"/>
  <c r="D26" i="51" s="1"/>
  <c r="J25" i="50" a="1"/>
  <c r="J25" i="50" s="1"/>
  <c r="J25" i="51" s="1"/>
  <c r="P24" i="50" a="1"/>
  <c r="P24" i="50" s="1"/>
  <c r="P24" i="51" s="1"/>
  <c r="D24" i="50" a="1"/>
  <c r="D24" i="50" s="1"/>
  <c r="D24" i="51" s="1"/>
  <c r="J23" i="50" a="1"/>
  <c r="J23" i="50" s="1"/>
  <c r="J23" i="51" s="1"/>
  <c r="P22" i="50" a="1"/>
  <c r="P22" i="50" s="1"/>
  <c r="P22" i="51" s="1"/>
  <c r="D22" i="50" a="1"/>
  <c r="D22" i="50" s="1"/>
  <c r="D22" i="51" s="1"/>
  <c r="J21" i="50" a="1"/>
  <c r="J21" i="50" s="1"/>
  <c r="J21" i="51" s="1"/>
  <c r="P20" i="50" a="1"/>
  <c r="P20" i="50" s="1"/>
  <c r="P20" i="51" s="1"/>
  <c r="D20" i="50" a="1"/>
  <c r="D20" i="50" s="1"/>
  <c r="D20" i="51" s="1"/>
  <c r="J19" i="50" a="1"/>
  <c r="J19" i="50" s="1"/>
  <c r="J19" i="51" s="1"/>
  <c r="P18" i="50" a="1"/>
  <c r="P18" i="50" s="1"/>
  <c r="P18" i="51" s="1"/>
  <c r="D18" i="50" a="1"/>
  <c r="D18" i="50" s="1"/>
  <c r="D18" i="51" s="1"/>
  <c r="J17" i="50" a="1"/>
  <c r="J17" i="50" s="1"/>
  <c r="J17" i="51" s="1"/>
  <c r="P16" i="50" a="1"/>
  <c r="P16" i="50" s="1"/>
  <c r="P16" i="51" s="1"/>
  <c r="D16" i="50" a="1"/>
  <c r="D16" i="50" s="1"/>
  <c r="D16" i="51" s="1"/>
  <c r="J15" i="50" a="1"/>
  <c r="J15" i="50" s="1"/>
  <c r="J15" i="51" s="1"/>
  <c r="P14" i="50" a="1"/>
  <c r="P14" i="50" s="1"/>
  <c r="P14" i="51" s="1"/>
  <c r="D14" i="50" a="1"/>
  <c r="D14" i="50" s="1"/>
  <c r="D14" i="51" s="1"/>
  <c r="J13" i="50" a="1"/>
  <c r="J13" i="50" s="1"/>
  <c r="J13" i="51" s="1"/>
  <c r="P12" i="50" a="1"/>
  <c r="P12" i="50" s="1"/>
  <c r="P12" i="51" s="1"/>
  <c r="D12" i="50" a="1"/>
  <c r="D12" i="50" s="1"/>
  <c r="D12" i="51" s="1"/>
  <c r="J11" i="50" a="1"/>
  <c r="J11" i="50" s="1"/>
  <c r="J11" i="51" s="1"/>
  <c r="P10" i="50" a="1"/>
  <c r="P10" i="50" s="1"/>
  <c r="P10" i="51" s="1"/>
  <c r="D10" i="50" a="1"/>
  <c r="D10" i="50" s="1"/>
  <c r="J9" i="50" a="1"/>
  <c r="J9" i="50" s="1"/>
  <c r="J9" i="51" s="1"/>
  <c r="P8" i="50" a="1"/>
  <c r="P8" i="50" s="1"/>
  <c r="P8" i="51" s="1"/>
  <c r="D8" i="50" a="1"/>
  <c r="D8" i="50" s="1"/>
  <c r="O56" i="50" a="1"/>
  <c r="O56" i="50" s="1"/>
  <c r="C56" i="50" a="1"/>
  <c r="C56" i="50" s="1"/>
  <c r="I55" i="50" a="1"/>
  <c r="I55" i="50" s="1"/>
  <c r="O54" i="50" a="1"/>
  <c r="O54" i="50" s="1"/>
  <c r="C54" i="50" a="1"/>
  <c r="C54" i="50" s="1"/>
  <c r="N56" i="50" a="1"/>
  <c r="N56" i="50" s="1"/>
  <c r="B56" i="50" a="1"/>
  <c r="B56" i="50" s="1"/>
  <c r="H55" i="50" a="1"/>
  <c r="H55" i="50" s="1"/>
  <c r="N54" i="50" a="1"/>
  <c r="N54" i="50" s="1"/>
  <c r="K56" i="50" a="1"/>
  <c r="K56" i="50" s="1"/>
  <c r="K56" i="51" s="1"/>
  <c r="Q55" i="50" a="1"/>
  <c r="Q55" i="50" s="1"/>
  <c r="Q55" i="51" s="1"/>
  <c r="E55" i="50" a="1"/>
  <c r="E55" i="50" s="1"/>
  <c r="E55" i="51" s="1"/>
  <c r="K54" i="50" a="1"/>
  <c r="K54" i="50" s="1"/>
  <c r="K54" i="51" s="1"/>
  <c r="Q53" i="50" a="1"/>
  <c r="Q53" i="50" s="1"/>
  <c r="Q53" i="51" s="1"/>
  <c r="E53" i="50" a="1"/>
  <c r="E53" i="50" s="1"/>
  <c r="E53" i="51" s="1"/>
  <c r="K52" i="50" a="1"/>
  <c r="K52" i="50" s="1"/>
  <c r="K52" i="51" s="1"/>
  <c r="Q51" i="50" a="1"/>
  <c r="Q51" i="50" s="1"/>
  <c r="Q51" i="51" s="1"/>
  <c r="E51" i="50" a="1"/>
  <c r="E51" i="50" s="1"/>
  <c r="E51" i="51" s="1"/>
  <c r="K50" i="50" a="1"/>
  <c r="K50" i="50" s="1"/>
  <c r="K50" i="51" s="1"/>
  <c r="Q49" i="50" a="1"/>
  <c r="Q49" i="50" s="1"/>
  <c r="Q49" i="51" s="1"/>
  <c r="E49" i="50" a="1"/>
  <c r="E49" i="50" s="1"/>
  <c r="E49" i="51" s="1"/>
  <c r="K48" i="50" a="1"/>
  <c r="K48" i="50" s="1"/>
  <c r="K48" i="51" s="1"/>
  <c r="Q47" i="50" a="1"/>
  <c r="Q47" i="50" s="1"/>
  <c r="Q47" i="51" s="1"/>
  <c r="E47" i="50" a="1"/>
  <c r="E47" i="50" s="1"/>
  <c r="E47" i="51" s="1"/>
  <c r="K46" i="50" a="1"/>
  <c r="K46" i="50" s="1"/>
  <c r="K46" i="51" s="1"/>
  <c r="Q45" i="50" a="1"/>
  <c r="Q45" i="50" s="1"/>
  <c r="Q45" i="51" s="1"/>
  <c r="E45" i="50" a="1"/>
  <c r="E45" i="50" s="1"/>
  <c r="E45" i="51" s="1"/>
  <c r="K44" i="50" a="1"/>
  <c r="K44" i="50" s="1"/>
  <c r="K44" i="51" s="1"/>
  <c r="Q43" i="50" a="1"/>
  <c r="Q43" i="50" s="1"/>
  <c r="Q43" i="51" s="1"/>
  <c r="E43" i="50" a="1"/>
  <c r="E43" i="50" s="1"/>
  <c r="E43" i="51" s="1"/>
  <c r="K42" i="50" a="1"/>
  <c r="K42" i="50" s="1"/>
  <c r="K42" i="51" s="1"/>
  <c r="Q41" i="50" a="1"/>
  <c r="Q41" i="50" s="1"/>
  <c r="Q41" i="51" s="1"/>
  <c r="E41" i="50" a="1"/>
  <c r="E41" i="50" s="1"/>
  <c r="E41" i="51" s="1"/>
  <c r="K40" i="50" a="1"/>
  <c r="K40" i="50" s="1"/>
  <c r="K40" i="51" s="1"/>
  <c r="Q39" i="50" a="1"/>
  <c r="Q39" i="50" s="1"/>
  <c r="Q39" i="51" s="1"/>
  <c r="E39" i="50" a="1"/>
  <c r="E39" i="50" s="1"/>
  <c r="E39" i="51" s="1"/>
  <c r="K38" i="50" a="1"/>
  <c r="K38" i="50" s="1"/>
  <c r="K38" i="51" s="1"/>
  <c r="Q37" i="50" a="1"/>
  <c r="Q37" i="50" s="1"/>
  <c r="Q37" i="51" s="1"/>
  <c r="E37" i="50" a="1"/>
  <c r="E37" i="50" s="1"/>
  <c r="E37" i="51" s="1"/>
  <c r="K36" i="50" a="1"/>
  <c r="K36" i="50" s="1"/>
  <c r="K36" i="51" s="1"/>
  <c r="Q35" i="50" a="1"/>
  <c r="Q35" i="50" s="1"/>
  <c r="Q35" i="51" s="1"/>
  <c r="E35" i="50" a="1"/>
  <c r="E35" i="50" s="1"/>
  <c r="E35" i="51" s="1"/>
  <c r="K34" i="50" a="1"/>
  <c r="K34" i="50" s="1"/>
  <c r="K34" i="51" s="1"/>
  <c r="Q33" i="50" a="1"/>
  <c r="Q33" i="50" s="1"/>
  <c r="Q33" i="51" s="1"/>
  <c r="E33" i="50" a="1"/>
  <c r="E33" i="50" s="1"/>
  <c r="E33" i="51" s="1"/>
  <c r="K32" i="50" a="1"/>
  <c r="K32" i="50" s="1"/>
  <c r="K32" i="51" s="1"/>
  <c r="Q31" i="50" a="1"/>
  <c r="Q31" i="50" s="1"/>
  <c r="Q31" i="51" s="1"/>
  <c r="E31" i="50" a="1"/>
  <c r="E31" i="50" s="1"/>
  <c r="E31" i="51" s="1"/>
  <c r="K30" i="50" a="1"/>
  <c r="K30" i="50" s="1"/>
  <c r="K30" i="51" s="1"/>
  <c r="Q29" i="50" a="1"/>
  <c r="Q29" i="50" s="1"/>
  <c r="Q29" i="51" s="1"/>
  <c r="E29" i="50" a="1"/>
  <c r="E29" i="50" s="1"/>
  <c r="E29" i="51" s="1"/>
  <c r="K28" i="50" a="1"/>
  <c r="K28" i="50" s="1"/>
  <c r="K28" i="51" s="1"/>
  <c r="Q27" i="50" a="1"/>
  <c r="Q27" i="50" s="1"/>
  <c r="Q27" i="51" s="1"/>
  <c r="E27" i="50" a="1"/>
  <c r="E27" i="50" s="1"/>
  <c r="E27" i="51" s="1"/>
  <c r="K26" i="50" a="1"/>
  <c r="K26" i="50" s="1"/>
  <c r="K26" i="51" s="1"/>
  <c r="Q25" i="50" a="1"/>
  <c r="Q25" i="50" s="1"/>
  <c r="Q25" i="51" s="1"/>
  <c r="E25" i="50" a="1"/>
  <c r="E25" i="50" s="1"/>
  <c r="E25" i="51" s="1"/>
  <c r="K24" i="50" a="1"/>
  <c r="K24" i="50" s="1"/>
  <c r="K24" i="51" s="1"/>
  <c r="Q23" i="50" a="1"/>
  <c r="Q23" i="50" s="1"/>
  <c r="Q23" i="51" s="1"/>
  <c r="E23" i="50" a="1"/>
  <c r="E23" i="50" s="1"/>
  <c r="E23" i="51" s="1"/>
  <c r="K22" i="50" a="1"/>
  <c r="K22" i="50" s="1"/>
  <c r="K22" i="51" s="1"/>
  <c r="Q21" i="50" a="1"/>
  <c r="Q21" i="50" s="1"/>
  <c r="Q21" i="51" s="1"/>
  <c r="E21" i="50" a="1"/>
  <c r="E21" i="50" s="1"/>
  <c r="E21" i="51" s="1"/>
  <c r="K20" i="50" a="1"/>
  <c r="K20" i="50" s="1"/>
  <c r="K20" i="51" s="1"/>
  <c r="Q19" i="50" a="1"/>
  <c r="Q19" i="50" s="1"/>
  <c r="Q19" i="51" s="1"/>
  <c r="E19" i="50" a="1"/>
  <c r="E19" i="50" s="1"/>
  <c r="E19" i="51" s="1"/>
  <c r="K18" i="50" a="1"/>
  <c r="K18" i="50" s="1"/>
  <c r="K18" i="51" s="1"/>
  <c r="Q17" i="50" a="1"/>
  <c r="Q17" i="50" s="1"/>
  <c r="Q17" i="51" s="1"/>
  <c r="E17" i="50" a="1"/>
  <c r="E17" i="50" s="1"/>
  <c r="E17" i="51" s="1"/>
  <c r="K16" i="50" a="1"/>
  <c r="K16" i="50" s="1"/>
  <c r="K16" i="51" s="1"/>
  <c r="Q15" i="50" a="1"/>
  <c r="Q15" i="50" s="1"/>
  <c r="Q15" i="51" s="1"/>
  <c r="E15" i="50" a="1"/>
  <c r="E15" i="50" s="1"/>
  <c r="E15" i="51" s="1"/>
  <c r="K14" i="50" a="1"/>
  <c r="K14" i="50" s="1"/>
  <c r="K14" i="51" s="1"/>
  <c r="Q13" i="50" a="1"/>
  <c r="Q13" i="50" s="1"/>
  <c r="Q13" i="51" s="1"/>
  <c r="E13" i="50" a="1"/>
  <c r="E13" i="50" s="1"/>
  <c r="E13" i="51" s="1"/>
  <c r="K12" i="50" a="1"/>
  <c r="K12" i="50" s="1"/>
  <c r="K12" i="51" s="1"/>
  <c r="Q11" i="50" a="1"/>
  <c r="Q11" i="50" s="1"/>
  <c r="Q11" i="51" s="1"/>
  <c r="E11" i="50" a="1"/>
  <c r="E11" i="50" s="1"/>
  <c r="E11" i="51" s="1"/>
  <c r="K10" i="50" a="1"/>
  <c r="K10" i="50" s="1"/>
  <c r="K10" i="51" s="1"/>
  <c r="Q9" i="50" a="1"/>
  <c r="Q9" i="50" s="1"/>
  <c r="Q9" i="51" s="1"/>
  <c r="E9" i="50" a="1"/>
  <c r="E9" i="50" s="1"/>
  <c r="E9" i="51" s="1"/>
  <c r="K8" i="50" a="1"/>
  <c r="K8" i="50" s="1"/>
  <c r="K8" i="51" s="1"/>
  <c r="Q7" i="50" a="1"/>
  <c r="Q7" i="50" s="1"/>
  <c r="Q7" i="51" s="1"/>
  <c r="E7" i="50" a="1"/>
  <c r="E7" i="50" s="1"/>
  <c r="E7" i="51" s="1"/>
  <c r="J56" i="50" a="1"/>
  <c r="J56" i="50" s="1"/>
  <c r="J56" i="51" s="1"/>
  <c r="P55" i="50" a="1"/>
  <c r="P55" i="50" s="1"/>
  <c r="P55" i="51" s="1"/>
  <c r="D55" i="50" a="1"/>
  <c r="D55" i="50" s="1"/>
  <c r="D55" i="51" s="1"/>
  <c r="J54" i="50" a="1"/>
  <c r="J54" i="50" s="1"/>
  <c r="J54" i="51" s="1"/>
  <c r="P53" i="50" a="1"/>
  <c r="P53" i="50" s="1"/>
  <c r="P53" i="51" s="1"/>
  <c r="D53" i="50" a="1"/>
  <c r="D53" i="50" s="1"/>
  <c r="D53" i="51" s="1"/>
  <c r="J52" i="50" a="1"/>
  <c r="J52" i="50" s="1"/>
  <c r="J52" i="51" s="1"/>
  <c r="P51" i="50" a="1"/>
  <c r="P51" i="50" s="1"/>
  <c r="P51" i="51" s="1"/>
  <c r="D51" i="50" a="1"/>
  <c r="D51" i="50" s="1"/>
  <c r="D51" i="51" s="1"/>
  <c r="J50" i="50" a="1"/>
  <c r="J50" i="50" s="1"/>
  <c r="J50" i="51" s="1"/>
  <c r="P49" i="50" a="1"/>
  <c r="P49" i="50" s="1"/>
  <c r="P49" i="51" s="1"/>
  <c r="D49" i="50" a="1"/>
  <c r="D49" i="50" s="1"/>
  <c r="D49" i="51" s="1"/>
  <c r="J48" i="50" a="1"/>
  <c r="J48" i="50" s="1"/>
  <c r="J48" i="51" s="1"/>
  <c r="P47" i="50" a="1"/>
  <c r="P47" i="50" s="1"/>
  <c r="P47" i="51" s="1"/>
  <c r="D47" i="50" a="1"/>
  <c r="D47" i="50" s="1"/>
  <c r="D47" i="51" s="1"/>
  <c r="J46" i="50" a="1"/>
  <c r="J46" i="50" s="1"/>
  <c r="J46" i="51" s="1"/>
  <c r="P45" i="50" a="1"/>
  <c r="P45" i="50" s="1"/>
  <c r="P45" i="51" s="1"/>
  <c r="D45" i="50" a="1"/>
  <c r="D45" i="50" s="1"/>
  <c r="D45" i="51" s="1"/>
  <c r="J44" i="50" a="1"/>
  <c r="J44" i="50" s="1"/>
  <c r="J44" i="51" s="1"/>
  <c r="P43" i="50" a="1"/>
  <c r="P43" i="50" s="1"/>
  <c r="P43" i="51" s="1"/>
  <c r="D43" i="50" a="1"/>
  <c r="D43" i="50" s="1"/>
  <c r="D43" i="51" s="1"/>
  <c r="J42" i="50" a="1"/>
  <c r="J42" i="50" s="1"/>
  <c r="J42" i="51" s="1"/>
  <c r="P41" i="50" a="1"/>
  <c r="P41" i="50" s="1"/>
  <c r="P41" i="51" s="1"/>
  <c r="D41" i="50" a="1"/>
  <c r="D41" i="50" s="1"/>
  <c r="D41" i="51" s="1"/>
  <c r="J40" i="50" a="1"/>
  <c r="J40" i="50" s="1"/>
  <c r="J40" i="51" s="1"/>
  <c r="P39" i="50" a="1"/>
  <c r="P39" i="50" s="1"/>
  <c r="P39" i="51" s="1"/>
  <c r="D39" i="50" a="1"/>
  <c r="D39" i="50" s="1"/>
  <c r="D39" i="51" s="1"/>
  <c r="J38" i="50" a="1"/>
  <c r="J38" i="50" s="1"/>
  <c r="J38" i="51" s="1"/>
  <c r="P37" i="50" a="1"/>
  <c r="P37" i="50" s="1"/>
  <c r="P37" i="51" s="1"/>
  <c r="D37" i="50" a="1"/>
  <c r="D37" i="50" s="1"/>
  <c r="D37" i="51" s="1"/>
  <c r="J36" i="50" a="1"/>
  <c r="J36" i="50" s="1"/>
  <c r="J36" i="51" s="1"/>
  <c r="P35" i="50" a="1"/>
  <c r="P35" i="50" s="1"/>
  <c r="P35" i="51" s="1"/>
  <c r="D35" i="50" a="1"/>
  <c r="D35" i="50" s="1"/>
  <c r="D35" i="51" s="1"/>
  <c r="J34" i="50" a="1"/>
  <c r="J34" i="50" s="1"/>
  <c r="J34" i="51" s="1"/>
  <c r="P33" i="50" a="1"/>
  <c r="P33" i="50" s="1"/>
  <c r="P33" i="51" s="1"/>
  <c r="D33" i="50" a="1"/>
  <c r="D33" i="50" s="1"/>
  <c r="D33" i="51" s="1"/>
  <c r="J32" i="50" a="1"/>
  <c r="J32" i="50" s="1"/>
  <c r="J32" i="51" s="1"/>
  <c r="P31" i="50" a="1"/>
  <c r="P31" i="50" s="1"/>
  <c r="P31" i="51" s="1"/>
  <c r="D31" i="50" a="1"/>
  <c r="D31" i="50" s="1"/>
  <c r="D31" i="51" s="1"/>
  <c r="J30" i="50" a="1"/>
  <c r="J30" i="50" s="1"/>
  <c r="J30" i="51" s="1"/>
  <c r="P29" i="50" a="1"/>
  <c r="P29" i="50" s="1"/>
  <c r="P29" i="51" s="1"/>
  <c r="D29" i="50" a="1"/>
  <c r="D29" i="50" s="1"/>
  <c r="D29" i="51" s="1"/>
  <c r="J28" i="50" a="1"/>
  <c r="J28" i="50" s="1"/>
  <c r="J28" i="51" s="1"/>
  <c r="P27" i="50" a="1"/>
  <c r="P27" i="50" s="1"/>
  <c r="P27" i="51" s="1"/>
  <c r="D27" i="50" a="1"/>
  <c r="D27" i="50" s="1"/>
  <c r="D27" i="51" s="1"/>
  <c r="J26" i="50" a="1"/>
  <c r="J26" i="50" s="1"/>
  <c r="J26" i="51" s="1"/>
  <c r="P25" i="50" a="1"/>
  <c r="P25" i="50" s="1"/>
  <c r="P25" i="51" s="1"/>
  <c r="D25" i="50" a="1"/>
  <c r="D25" i="50" s="1"/>
  <c r="D25" i="51" s="1"/>
  <c r="J24" i="50" a="1"/>
  <c r="J24" i="50" s="1"/>
  <c r="J24" i="51" s="1"/>
  <c r="P23" i="50" a="1"/>
  <c r="P23" i="50" s="1"/>
  <c r="P23" i="51" s="1"/>
  <c r="D23" i="50" a="1"/>
  <c r="D23" i="50" s="1"/>
  <c r="D23" i="51" s="1"/>
  <c r="J22" i="50" a="1"/>
  <c r="J22" i="50" s="1"/>
  <c r="J22" i="51" s="1"/>
  <c r="P21" i="50" a="1"/>
  <c r="P21" i="50" s="1"/>
  <c r="P21" i="51" s="1"/>
  <c r="D21" i="50" a="1"/>
  <c r="D21" i="50" s="1"/>
  <c r="D21" i="51" s="1"/>
  <c r="J20" i="50" a="1"/>
  <c r="J20" i="50" s="1"/>
  <c r="J20" i="51" s="1"/>
  <c r="P19" i="50" a="1"/>
  <c r="P19" i="50" s="1"/>
  <c r="P19" i="51" s="1"/>
  <c r="D19" i="50" a="1"/>
  <c r="D19" i="50" s="1"/>
  <c r="D19" i="51" s="1"/>
  <c r="J18" i="50" a="1"/>
  <c r="J18" i="50" s="1"/>
  <c r="J18" i="51" s="1"/>
  <c r="P17" i="50" a="1"/>
  <c r="P17" i="50" s="1"/>
  <c r="P17" i="51" s="1"/>
  <c r="D17" i="50" a="1"/>
  <c r="D17" i="50" s="1"/>
  <c r="D17" i="51" s="1"/>
  <c r="J16" i="50" a="1"/>
  <c r="J16" i="50" s="1"/>
  <c r="J16" i="51" s="1"/>
  <c r="P15" i="50" a="1"/>
  <c r="P15" i="50" s="1"/>
  <c r="P15" i="51" s="1"/>
  <c r="D15" i="50" a="1"/>
  <c r="D15" i="50" s="1"/>
  <c r="D15" i="51" s="1"/>
  <c r="J14" i="50" a="1"/>
  <c r="J14" i="50" s="1"/>
  <c r="J14" i="51" s="1"/>
  <c r="P13" i="50" a="1"/>
  <c r="P13" i="50" s="1"/>
  <c r="P13" i="51" s="1"/>
  <c r="D13" i="50" a="1"/>
  <c r="D13" i="50" s="1"/>
  <c r="D13" i="51" s="1"/>
  <c r="J12" i="50" a="1"/>
  <c r="J12" i="50" s="1"/>
  <c r="J12" i="51" s="1"/>
  <c r="P11" i="50" a="1"/>
  <c r="P11" i="50" s="1"/>
  <c r="P11" i="51" s="1"/>
  <c r="D11" i="50" a="1"/>
  <c r="D11" i="50" s="1"/>
  <c r="J10" i="50" a="1"/>
  <c r="J10" i="50" s="1"/>
  <c r="J10" i="51" s="1"/>
  <c r="P9" i="50" a="1"/>
  <c r="P9" i="50" s="1"/>
  <c r="P9" i="51" s="1"/>
  <c r="D9" i="50" a="1"/>
  <c r="D9" i="50" s="1"/>
  <c r="C8" i="50" a="1"/>
  <c r="C8" i="50" s="1"/>
  <c r="C8" i="51" s="1"/>
  <c r="N14" i="50" a="1"/>
  <c r="N14" i="50" s="1"/>
  <c r="N14" i="51" s="1"/>
  <c r="H21" i="50" a="1"/>
  <c r="H21" i="50" s="1"/>
  <c r="H21" i="51" s="1"/>
  <c r="B24" i="50" a="1"/>
  <c r="B24" i="50" s="1"/>
  <c r="N26" i="50" a="1"/>
  <c r="N26" i="50" s="1"/>
  <c r="N26" i="51" s="1"/>
  <c r="K6" i="50" a="1"/>
  <c r="K6" i="50" s="1"/>
  <c r="K6" i="51" s="1"/>
  <c r="I7" i="50" a="1"/>
  <c r="I7" i="50" s="1"/>
  <c r="I7" i="51" s="1"/>
  <c r="I8" i="50" a="1"/>
  <c r="I8" i="50" s="1"/>
  <c r="I8" i="51" s="1"/>
  <c r="N9" i="50" a="1"/>
  <c r="N9" i="50" s="1"/>
  <c r="B11" i="50" a="1"/>
  <c r="B11" i="50" s="1"/>
  <c r="H12" i="50" a="1"/>
  <c r="H12" i="50" s="1"/>
  <c r="H12" i="51" s="1"/>
  <c r="N13" i="50" a="1"/>
  <c r="N13" i="50" s="1"/>
  <c r="N13" i="51" s="1"/>
  <c r="B15" i="50" a="1"/>
  <c r="B15" i="50" s="1"/>
  <c r="H16" i="50" a="1"/>
  <c r="H16" i="50" s="1"/>
  <c r="H16" i="51" s="1"/>
  <c r="N17" i="50" a="1"/>
  <c r="N17" i="50" s="1"/>
  <c r="N17" i="51" s="1"/>
  <c r="B19" i="50" a="1"/>
  <c r="B19" i="50" s="1"/>
  <c r="H20" i="50" a="1"/>
  <c r="H20" i="50" s="1"/>
  <c r="H20" i="51" s="1"/>
  <c r="N21" i="50" a="1"/>
  <c r="N21" i="50" s="1"/>
  <c r="N21" i="51" s="1"/>
  <c r="B23" i="50" a="1"/>
  <c r="B23" i="50" s="1"/>
  <c r="H24" i="50" a="1"/>
  <c r="H24" i="50" s="1"/>
  <c r="H24" i="51" s="1"/>
  <c r="N25" i="50" a="1"/>
  <c r="N25" i="50" s="1"/>
  <c r="N25" i="51" s="1"/>
  <c r="B27" i="50" a="1"/>
  <c r="B27" i="50" s="1"/>
  <c r="H28" i="50" a="1"/>
  <c r="H28" i="50" s="1"/>
  <c r="H28" i="51" s="1"/>
  <c r="N29" i="50" a="1"/>
  <c r="N29" i="50" s="1"/>
  <c r="B31" i="50" a="1"/>
  <c r="B31" i="50" s="1"/>
  <c r="H32" i="50" a="1"/>
  <c r="H32" i="50" s="1"/>
  <c r="N33" i="50" a="1"/>
  <c r="N33" i="50" s="1"/>
  <c r="B35" i="50" a="1"/>
  <c r="B35" i="50" s="1"/>
  <c r="H36" i="50" a="1"/>
  <c r="H36" i="50" s="1"/>
  <c r="N37" i="50" a="1"/>
  <c r="N37" i="50" s="1"/>
  <c r="B39" i="50" a="1"/>
  <c r="B39" i="50" s="1"/>
  <c r="H40" i="50" a="1"/>
  <c r="H40" i="50" s="1"/>
  <c r="H40" i="51" s="1"/>
  <c r="N41" i="50" a="1"/>
  <c r="N41" i="50" s="1"/>
  <c r="N41" i="51" s="1"/>
  <c r="B43" i="50" a="1"/>
  <c r="B43" i="50" s="1"/>
  <c r="H44" i="50" a="1"/>
  <c r="H44" i="50" s="1"/>
  <c r="H44" i="51" s="1"/>
  <c r="N45" i="50" a="1"/>
  <c r="N45" i="50" s="1"/>
  <c r="N45" i="51" s="1"/>
  <c r="B47" i="50" a="1"/>
  <c r="B47" i="50" s="1"/>
  <c r="H48" i="50" a="1"/>
  <c r="H48" i="50" s="1"/>
  <c r="H48" i="51" s="1"/>
  <c r="N49" i="50" a="1"/>
  <c r="N49" i="50" s="1"/>
  <c r="B51" i="50" a="1"/>
  <c r="B51" i="50" s="1"/>
  <c r="H52" i="50" a="1"/>
  <c r="H52" i="50" s="1"/>
  <c r="N53" i="50" a="1"/>
  <c r="N53" i="50" s="1"/>
  <c r="O55" i="50" a="1"/>
  <c r="O55" i="50" s="1"/>
  <c r="H9" i="50" a="1"/>
  <c r="H9" i="50" s="1"/>
  <c r="B16" i="50" a="1"/>
  <c r="B16" i="50" s="1"/>
  <c r="N22" i="50" a="1"/>
  <c r="N22" i="50" s="1"/>
  <c r="N22" i="51" s="1"/>
  <c r="J8" i="50" a="1"/>
  <c r="J8" i="50" s="1"/>
  <c r="J8" i="51" s="1"/>
  <c r="C11" i="50" a="1"/>
  <c r="C11" i="50" s="1"/>
  <c r="C11" i="51" s="1"/>
  <c r="I12" i="50" a="1"/>
  <c r="I12" i="50" s="1"/>
  <c r="I12" i="51" s="1"/>
  <c r="O13" i="50" a="1"/>
  <c r="O13" i="50" s="1"/>
  <c r="O13" i="51" s="1"/>
  <c r="C15" i="50" a="1"/>
  <c r="C15" i="50" s="1"/>
  <c r="C15" i="51" s="1"/>
  <c r="I16" i="50" a="1"/>
  <c r="I16" i="50" s="1"/>
  <c r="I16" i="51" s="1"/>
  <c r="O17" i="50" a="1"/>
  <c r="O17" i="50" s="1"/>
  <c r="O17" i="51" s="1"/>
  <c r="C19" i="50" a="1"/>
  <c r="C19" i="50" s="1"/>
  <c r="C19" i="51" s="1"/>
  <c r="I20" i="50" a="1"/>
  <c r="I20" i="50" s="1"/>
  <c r="I20" i="51" s="1"/>
  <c r="O21" i="50" a="1"/>
  <c r="O21" i="50" s="1"/>
  <c r="O21" i="51" s="1"/>
  <c r="C23" i="50" a="1"/>
  <c r="C23" i="50" s="1"/>
  <c r="C23" i="51" s="1"/>
  <c r="I24" i="50" a="1"/>
  <c r="I24" i="50" s="1"/>
  <c r="I24" i="51" s="1"/>
  <c r="O25" i="50" a="1"/>
  <c r="O25" i="50" s="1"/>
  <c r="O25" i="51" s="1"/>
  <c r="C27" i="50" a="1"/>
  <c r="C27" i="50" s="1"/>
  <c r="C27" i="51" s="1"/>
  <c r="I28" i="50" a="1"/>
  <c r="I28" i="50" s="1"/>
  <c r="I28" i="51" s="1"/>
  <c r="O29" i="50" a="1"/>
  <c r="O29" i="50" s="1"/>
  <c r="O29" i="51" s="1"/>
  <c r="C31" i="50" a="1"/>
  <c r="C31" i="50" s="1"/>
  <c r="C31" i="51" s="1"/>
  <c r="I32" i="50" a="1"/>
  <c r="I32" i="50" s="1"/>
  <c r="I32" i="51" s="1"/>
  <c r="O33" i="50" a="1"/>
  <c r="O33" i="50" s="1"/>
  <c r="O33" i="51" s="1"/>
  <c r="C35" i="50" a="1"/>
  <c r="C35" i="50" s="1"/>
  <c r="C35" i="51" s="1"/>
  <c r="I36" i="50" a="1"/>
  <c r="I36" i="50" s="1"/>
  <c r="I36" i="51" s="1"/>
  <c r="O37" i="50" a="1"/>
  <c r="O37" i="50" s="1"/>
  <c r="O37" i="51" s="1"/>
  <c r="C39" i="50" a="1"/>
  <c r="C39" i="50" s="1"/>
  <c r="I40" i="50" a="1"/>
  <c r="I40" i="50" s="1"/>
  <c r="O41" i="50" a="1"/>
  <c r="O41" i="50" s="1"/>
  <c r="C43" i="50" a="1"/>
  <c r="C43" i="50" s="1"/>
  <c r="I44" i="50" a="1"/>
  <c r="I44" i="50" s="1"/>
  <c r="O45" i="50" a="1"/>
  <c r="O45" i="50" s="1"/>
  <c r="C47" i="50" a="1"/>
  <c r="C47" i="50" s="1"/>
  <c r="I48" i="50" a="1"/>
  <c r="I48" i="50" s="1"/>
  <c r="O49" i="50" a="1"/>
  <c r="O49" i="50" s="1"/>
  <c r="C51" i="50" a="1"/>
  <c r="C51" i="50" s="1"/>
  <c r="I52" i="50" a="1"/>
  <c r="I52" i="50" s="1"/>
  <c r="O53" i="50" a="1"/>
  <c r="O53" i="50" s="1"/>
  <c r="H56" i="50" a="1"/>
  <c r="H56" i="50" s="1"/>
  <c r="D7" i="50" a="1"/>
  <c r="D7" i="50" s="1"/>
  <c r="B12" i="50" a="1"/>
  <c r="B12" i="50" s="1"/>
  <c r="H13" i="50" a="1"/>
  <c r="H13" i="50" s="1"/>
  <c r="H13" i="51" s="1"/>
  <c r="H17" i="50" a="1"/>
  <c r="H17" i="50" s="1"/>
  <c r="H17" i="51" s="1"/>
  <c r="B20" i="50" a="1"/>
  <c r="B20" i="50" s="1"/>
  <c r="N6" i="50" a="1"/>
  <c r="N6" i="50" s="1"/>
  <c r="N6" i="51" s="1"/>
  <c r="J7" i="50" a="1"/>
  <c r="J7" i="50" s="1"/>
  <c r="J7" i="51" s="1"/>
  <c r="O9" i="50" a="1"/>
  <c r="O9" i="50" s="1"/>
  <c r="O9" i="51" s="1"/>
  <c r="B6" i="50" a="1"/>
  <c r="B6" i="50" s="1"/>
  <c r="O6" i="50" a="1"/>
  <c r="O6" i="50" s="1"/>
  <c r="O6" i="51" s="1"/>
  <c r="N7" i="50" a="1"/>
  <c r="N7" i="50" s="1"/>
  <c r="N8" i="50" a="1"/>
  <c r="N8" i="50" s="1"/>
  <c r="N8" i="51" s="1"/>
  <c r="B10" i="50" a="1"/>
  <c r="B10" i="50" s="1"/>
  <c r="F10" i="50" s="1"/>
  <c r="H11" i="50" a="1"/>
  <c r="H11" i="50" s="1"/>
  <c r="N12" i="50" a="1"/>
  <c r="N12" i="50" s="1"/>
  <c r="N12" i="51" s="1"/>
  <c r="B14" i="50" a="1"/>
  <c r="B14" i="50" s="1"/>
  <c r="B14" i="51" s="1"/>
  <c r="H15" i="50" a="1"/>
  <c r="H15" i="50" s="1"/>
  <c r="H15" i="51" s="1"/>
  <c r="N16" i="50" a="1"/>
  <c r="N16" i="50" s="1"/>
  <c r="N16" i="51" s="1"/>
  <c r="B18" i="50" a="1"/>
  <c r="B18" i="50" s="1"/>
  <c r="F18" i="50" s="1"/>
  <c r="F18" i="51" s="1"/>
  <c r="H19" i="50" a="1"/>
  <c r="H19" i="50" s="1"/>
  <c r="H19" i="51" s="1"/>
  <c r="N20" i="50" a="1"/>
  <c r="N20" i="50" s="1"/>
  <c r="N20" i="51" s="1"/>
  <c r="B22" i="50" a="1"/>
  <c r="B22" i="50" s="1"/>
  <c r="F22" i="50" s="1"/>
  <c r="H23" i="50" a="1"/>
  <c r="H23" i="50" s="1"/>
  <c r="H23" i="51" s="1"/>
  <c r="N24" i="50" a="1"/>
  <c r="N24" i="50" s="1"/>
  <c r="N24" i="51" s="1"/>
  <c r="B26" i="50" a="1"/>
  <c r="B26" i="50" s="1"/>
  <c r="B26" i="51" s="1"/>
  <c r="H27" i="50" a="1"/>
  <c r="H27" i="50" s="1"/>
  <c r="H27" i="51" s="1"/>
  <c r="N28" i="50" a="1"/>
  <c r="N28" i="50" s="1"/>
  <c r="N28" i="51" s="1"/>
  <c r="B30" i="50" a="1"/>
  <c r="B30" i="50" s="1"/>
  <c r="F30" i="50" s="1"/>
  <c r="H31" i="50" a="1"/>
  <c r="H31" i="50" s="1"/>
  <c r="T31" i="50" s="1"/>
  <c r="N32" i="50" a="1"/>
  <c r="N32" i="50" s="1"/>
  <c r="T32" i="50" s="1"/>
  <c r="B34" i="50" a="1"/>
  <c r="B34" i="50" s="1"/>
  <c r="F34" i="50" s="1"/>
  <c r="H35" i="50" a="1"/>
  <c r="H35" i="50" s="1"/>
  <c r="L35" i="50" s="1"/>
  <c r="N36" i="50" a="1"/>
  <c r="N36" i="50" s="1"/>
  <c r="R36" i="50" s="1"/>
  <c r="B38" i="50" a="1"/>
  <c r="B38" i="50" s="1"/>
  <c r="T38" i="50" s="1"/>
  <c r="H39" i="50" a="1"/>
  <c r="H39" i="50" s="1"/>
  <c r="H39" i="51" s="1"/>
  <c r="N40" i="50" a="1"/>
  <c r="N40" i="50" s="1"/>
  <c r="N40" i="51" s="1"/>
  <c r="B42" i="50" a="1"/>
  <c r="B42" i="50" s="1"/>
  <c r="T42" i="50" s="1"/>
  <c r="H43" i="50" a="1"/>
  <c r="H43" i="50" s="1"/>
  <c r="H43" i="51" s="1"/>
  <c r="N44" i="50" a="1"/>
  <c r="N44" i="50" s="1"/>
  <c r="N44" i="51" s="1"/>
  <c r="B46" i="50" a="1"/>
  <c r="B46" i="50" s="1"/>
  <c r="B46" i="51" s="1"/>
  <c r="H47" i="50" a="1"/>
  <c r="H47" i="50" s="1"/>
  <c r="H47" i="51" s="1"/>
  <c r="N48" i="50" a="1"/>
  <c r="N48" i="50" s="1"/>
  <c r="N48" i="51" s="1"/>
  <c r="B50" i="50" a="1"/>
  <c r="B50" i="50" s="1"/>
  <c r="T50" i="50" s="1"/>
  <c r="H51" i="50" a="1"/>
  <c r="H51" i="50" s="1"/>
  <c r="L51" i="50" s="1"/>
  <c r="N52" i="50" a="1"/>
  <c r="N52" i="50" s="1"/>
  <c r="R52" i="50" s="1"/>
  <c r="B54" i="50" a="1"/>
  <c r="B54" i="50" s="1"/>
  <c r="F54" i="50" s="1"/>
  <c r="I56" i="50" a="1"/>
  <c r="I56" i="50" s="1"/>
  <c r="L56" i="50" s="1"/>
  <c r="W41" i="50"/>
  <c r="W41" i="51" s="1"/>
  <c r="F6" i="50"/>
  <c r="F6" i="51" s="1"/>
  <c r="R6" i="50"/>
  <c r="F7" i="50"/>
  <c r="R7" i="50"/>
  <c r="F8" i="50"/>
  <c r="R8" i="50"/>
  <c r="F9" i="50"/>
  <c r="R9" i="50"/>
  <c r="R10" i="50"/>
  <c r="F11" i="50"/>
  <c r="R11" i="50"/>
  <c r="R11" i="51" s="1"/>
  <c r="R13" i="50"/>
  <c r="R13" i="51" s="1"/>
  <c r="W29" i="50"/>
  <c r="W29" i="51" s="1"/>
  <c r="W30" i="50"/>
  <c r="W30" i="51" s="1"/>
  <c r="W31" i="50"/>
  <c r="W31" i="51" s="1"/>
  <c r="W32" i="50"/>
  <c r="W32" i="51" s="1"/>
  <c r="W33" i="50"/>
  <c r="W33" i="51" s="1"/>
  <c r="W34" i="50"/>
  <c r="W34" i="51" s="1"/>
  <c r="W35" i="50"/>
  <c r="W35" i="51" s="1"/>
  <c r="W36" i="50"/>
  <c r="W36" i="51" s="1"/>
  <c r="W37" i="50"/>
  <c r="W37" i="51" s="1"/>
  <c r="W38" i="50"/>
  <c r="W38" i="51" s="1"/>
  <c r="W39" i="50"/>
  <c r="W39" i="51" s="1"/>
  <c r="W40" i="50"/>
  <c r="W40" i="51" s="1"/>
  <c r="L6" i="50"/>
  <c r="H6" i="51"/>
  <c r="L7" i="50"/>
  <c r="H7" i="51"/>
  <c r="L8" i="50"/>
  <c r="H8" i="51"/>
  <c r="L9" i="50"/>
  <c r="H9" i="51"/>
  <c r="L10" i="50"/>
  <c r="H10" i="51"/>
  <c r="L11" i="50"/>
  <c r="L11" i="51" s="1"/>
  <c r="H11" i="51"/>
  <c r="L16" i="50"/>
  <c r="L16" i="51" s="1"/>
  <c r="L17" i="50"/>
  <c r="L17" i="51" s="1"/>
  <c r="L18" i="50"/>
  <c r="L18" i="51" s="1"/>
  <c r="L19" i="50"/>
  <c r="L19" i="51" s="1"/>
  <c r="L20" i="50"/>
  <c r="L20" i="51" s="1"/>
  <c r="L21" i="50"/>
  <c r="L21" i="51" s="1"/>
  <c r="L22" i="50"/>
  <c r="L22" i="51" s="1"/>
  <c r="L24" i="50"/>
  <c r="L24" i="51" s="1"/>
  <c r="L25" i="50"/>
  <c r="L25" i="51" s="1"/>
  <c r="L26" i="50"/>
  <c r="L26" i="51" s="1"/>
  <c r="L27" i="50"/>
  <c r="L27" i="51" s="1"/>
  <c r="V14" i="50"/>
  <c r="V14" i="51" s="1"/>
  <c r="V29" i="50"/>
  <c r="V29" i="51" s="1"/>
  <c r="L46" i="50"/>
  <c r="L48" i="50"/>
  <c r="L53" i="50"/>
  <c r="L54" i="50"/>
  <c r="L55" i="50"/>
  <c r="V12" i="50"/>
  <c r="V12" i="51" s="1"/>
  <c r="V13" i="50"/>
  <c r="V13" i="51" s="1"/>
  <c r="N7" i="51"/>
  <c r="N9" i="51"/>
  <c r="N11" i="51"/>
  <c r="W12" i="50"/>
  <c r="W12" i="51" s="1"/>
  <c r="W13" i="50"/>
  <c r="W13" i="51" s="1"/>
  <c r="W14" i="50"/>
  <c r="W14" i="51" s="1"/>
  <c r="W15" i="50"/>
  <c r="W15" i="51" s="1"/>
  <c r="W16" i="50"/>
  <c r="W16" i="51" s="1"/>
  <c r="W17" i="50"/>
  <c r="W17" i="51" s="1"/>
  <c r="W18" i="50"/>
  <c r="W18" i="51" s="1"/>
  <c r="W19" i="50"/>
  <c r="W19" i="51" s="1"/>
  <c r="W20" i="50"/>
  <c r="W20" i="51" s="1"/>
  <c r="W21" i="50"/>
  <c r="W21" i="51" s="1"/>
  <c r="W22" i="50"/>
  <c r="W22" i="51" s="1"/>
  <c r="W23" i="50"/>
  <c r="W23" i="51" s="1"/>
  <c r="W24" i="50"/>
  <c r="W24" i="51" s="1"/>
  <c r="W25" i="50"/>
  <c r="W25" i="51" s="1"/>
  <c r="W26" i="50"/>
  <c r="W26" i="51" s="1"/>
  <c r="W27" i="50"/>
  <c r="W27" i="51" s="1"/>
  <c r="L36" i="50"/>
  <c r="L37" i="50"/>
  <c r="L38" i="50"/>
  <c r="L40" i="50"/>
  <c r="L41" i="50"/>
  <c r="W42" i="50"/>
  <c r="W42" i="51" s="1"/>
  <c r="V43" i="50"/>
  <c r="V43" i="51" s="1"/>
  <c r="R43" i="50"/>
  <c r="V44" i="50"/>
  <c r="V44" i="51" s="1"/>
  <c r="V45" i="50"/>
  <c r="V45" i="51" s="1"/>
  <c r="R45" i="50"/>
  <c r="R49" i="50"/>
  <c r="V50" i="50"/>
  <c r="V50" i="51" s="1"/>
  <c r="R50" i="50"/>
  <c r="V51" i="50"/>
  <c r="V51" i="51" s="1"/>
  <c r="R51" i="50"/>
  <c r="V52" i="50"/>
  <c r="V52" i="51" s="1"/>
  <c r="R29" i="50"/>
  <c r="V30" i="50"/>
  <c r="V30" i="51" s="1"/>
  <c r="R30" i="50"/>
  <c r="V31" i="50"/>
  <c r="V31" i="51" s="1"/>
  <c r="R31" i="50"/>
  <c r="V32" i="50"/>
  <c r="V32" i="51" s="1"/>
  <c r="V33" i="50"/>
  <c r="V33" i="51" s="1"/>
  <c r="R33" i="50"/>
  <c r="V34" i="50"/>
  <c r="V34" i="51" s="1"/>
  <c r="R34" i="50"/>
  <c r="V35" i="50"/>
  <c r="V35" i="51" s="1"/>
  <c r="W43" i="50"/>
  <c r="W43" i="51" s="1"/>
  <c r="W44" i="50"/>
  <c r="W44" i="51" s="1"/>
  <c r="W45" i="50"/>
  <c r="W45" i="51" s="1"/>
  <c r="W46" i="50"/>
  <c r="W46" i="51" s="1"/>
  <c r="W47" i="50"/>
  <c r="W47" i="51" s="1"/>
  <c r="W48" i="50"/>
  <c r="W48" i="51" s="1"/>
  <c r="W49" i="50"/>
  <c r="W49" i="51" s="1"/>
  <c r="W50" i="50"/>
  <c r="W50" i="51" s="1"/>
  <c r="W51" i="50"/>
  <c r="W51" i="51" s="1"/>
  <c r="W52" i="50"/>
  <c r="W52" i="51" s="1"/>
  <c r="W53" i="50"/>
  <c r="W53" i="51" s="1"/>
  <c r="W54" i="50"/>
  <c r="W54" i="51" s="1"/>
  <c r="W55" i="50"/>
  <c r="W55" i="51" s="1"/>
  <c r="W56" i="50"/>
  <c r="W56" i="51" s="1"/>
  <c r="F12" i="50"/>
  <c r="F12" i="51" s="1"/>
  <c r="L12" i="50"/>
  <c r="L12" i="51" s="1"/>
  <c r="F14" i="50"/>
  <c r="F14" i="51" s="1"/>
  <c r="L14" i="50"/>
  <c r="L14" i="51" s="1"/>
  <c r="F13" i="50"/>
  <c r="F13" i="51" s="1"/>
  <c r="L13" i="50"/>
  <c r="L13" i="51" s="1"/>
  <c r="R14" i="50"/>
  <c r="R14" i="51" s="1"/>
  <c r="F15" i="50"/>
  <c r="F15" i="51" s="1"/>
  <c r="V15" i="50"/>
  <c r="V15" i="51" s="1"/>
  <c r="R15" i="50"/>
  <c r="R15" i="51" s="1"/>
  <c r="F16" i="50"/>
  <c r="F16" i="51" s="1"/>
  <c r="V16" i="50"/>
  <c r="V16" i="51" s="1"/>
  <c r="R16" i="50"/>
  <c r="R16" i="51" s="1"/>
  <c r="V17" i="50"/>
  <c r="V17" i="51" s="1"/>
  <c r="F17" i="50"/>
  <c r="F17" i="51" s="1"/>
  <c r="R17" i="50"/>
  <c r="R17" i="51" s="1"/>
  <c r="V18" i="50"/>
  <c r="V18" i="51" s="1"/>
  <c r="R18" i="50"/>
  <c r="R18" i="51" s="1"/>
  <c r="F19" i="50"/>
  <c r="F19" i="51" s="1"/>
  <c r="V19" i="50"/>
  <c r="V19" i="51" s="1"/>
  <c r="R19" i="50"/>
  <c r="R19" i="51" s="1"/>
  <c r="F20" i="50"/>
  <c r="V20" i="50"/>
  <c r="V20" i="51" s="1"/>
  <c r="F21" i="50"/>
  <c r="V21" i="50"/>
  <c r="V21" i="51" s="1"/>
  <c r="R21" i="50"/>
  <c r="V22" i="50"/>
  <c r="V22" i="51" s="1"/>
  <c r="R22" i="50"/>
  <c r="F23" i="50"/>
  <c r="F23" i="51" s="1"/>
  <c r="V23" i="50"/>
  <c r="V23" i="51" s="1"/>
  <c r="R23" i="50"/>
  <c r="R23" i="51" s="1"/>
  <c r="F24" i="50"/>
  <c r="V24" i="50"/>
  <c r="V24" i="51" s="1"/>
  <c r="F25" i="50"/>
  <c r="F25" i="51" s="1"/>
  <c r="V25" i="50"/>
  <c r="V25" i="51" s="1"/>
  <c r="R25" i="50"/>
  <c r="R25" i="51" s="1"/>
  <c r="F26" i="50"/>
  <c r="V26" i="50"/>
  <c r="V26" i="51" s="1"/>
  <c r="R26" i="50"/>
  <c r="F27" i="50"/>
  <c r="F27" i="51" s="1"/>
  <c r="V27" i="50"/>
  <c r="V27" i="51" s="1"/>
  <c r="R27" i="50"/>
  <c r="R27" i="51" s="1"/>
  <c r="L28" i="50"/>
  <c r="L28" i="51" s="1"/>
  <c r="V28" i="50"/>
  <c r="V28" i="51" s="1"/>
  <c r="F29" i="50"/>
  <c r="F29" i="51" s="1"/>
  <c r="L29" i="50"/>
  <c r="F31" i="50"/>
  <c r="F33" i="50"/>
  <c r="L33" i="50"/>
  <c r="F35" i="50"/>
  <c r="R42" i="50"/>
  <c r="F28" i="50"/>
  <c r="L30" i="50"/>
  <c r="F32" i="50"/>
  <c r="L32" i="50"/>
  <c r="L34" i="50"/>
  <c r="R35" i="50"/>
  <c r="F36" i="50"/>
  <c r="V36" i="50"/>
  <c r="V36" i="51" s="1"/>
  <c r="F37" i="50"/>
  <c r="V37" i="50"/>
  <c r="V37" i="51" s="1"/>
  <c r="R37" i="50"/>
  <c r="V38" i="50"/>
  <c r="V38" i="51" s="1"/>
  <c r="R38" i="50"/>
  <c r="F39" i="50"/>
  <c r="V39" i="50"/>
  <c r="V39" i="51" s="1"/>
  <c r="R39" i="50"/>
  <c r="F40" i="50"/>
  <c r="V40" i="50"/>
  <c r="V40" i="51" s="1"/>
  <c r="F41" i="50"/>
  <c r="V41" i="50"/>
  <c r="V41" i="51" s="1"/>
  <c r="R41" i="50"/>
  <c r="V42" i="50"/>
  <c r="V42" i="51" s="1"/>
  <c r="L42" i="50"/>
  <c r="F44" i="50"/>
  <c r="L44" i="50"/>
  <c r="V46" i="50"/>
  <c r="V46" i="51" s="1"/>
  <c r="R46" i="50"/>
  <c r="F47" i="50"/>
  <c r="V47" i="50"/>
  <c r="V47" i="51" s="1"/>
  <c r="R47" i="50"/>
  <c r="F48" i="50"/>
  <c r="V48" i="50"/>
  <c r="V48" i="51" s="1"/>
  <c r="V49" i="50"/>
  <c r="V49" i="51" s="1"/>
  <c r="F49" i="50"/>
  <c r="F43" i="50"/>
  <c r="F45" i="50"/>
  <c r="L45" i="50"/>
  <c r="L49" i="50"/>
  <c r="F51" i="50"/>
  <c r="V53" i="50"/>
  <c r="V53" i="51" s="1"/>
  <c r="F53" i="50"/>
  <c r="R53" i="50"/>
  <c r="V54" i="50"/>
  <c r="V54" i="51" s="1"/>
  <c r="R54" i="50"/>
  <c r="V55" i="50"/>
  <c r="V55" i="51" s="1"/>
  <c r="F55" i="50"/>
  <c r="R55" i="50"/>
  <c r="V56" i="50"/>
  <c r="V56" i="51" s="1"/>
  <c r="F56" i="50"/>
  <c r="R56" i="50"/>
  <c r="L50" i="50"/>
  <c r="F52" i="50"/>
  <c r="L52" i="50"/>
  <c r="P56" i="52" a="1"/>
  <c r="P56" i="52" s="1"/>
  <c r="P56" i="53" s="1"/>
  <c r="N56" i="51"/>
  <c r="H56" i="51"/>
  <c r="B56" i="51"/>
  <c r="N55" i="51"/>
  <c r="H55" i="51"/>
  <c r="B55" i="51"/>
  <c r="N54" i="51"/>
  <c r="H54" i="51"/>
  <c r="N53" i="51"/>
  <c r="H53" i="51"/>
  <c r="B53" i="51"/>
  <c r="H52" i="51"/>
  <c r="B52" i="51"/>
  <c r="N51" i="51"/>
  <c r="B51" i="51"/>
  <c r="N50" i="51"/>
  <c r="H50" i="51"/>
  <c r="N49" i="51"/>
  <c r="H49" i="51"/>
  <c r="C49" i="51"/>
  <c r="O48" i="51"/>
  <c r="I48" i="51"/>
  <c r="C48" i="51"/>
  <c r="O47" i="51"/>
  <c r="I47" i="51"/>
  <c r="C47" i="51"/>
  <c r="O46" i="51"/>
  <c r="I46" i="51"/>
  <c r="C46" i="51"/>
  <c r="O45" i="51"/>
  <c r="I45" i="51"/>
  <c r="C45" i="51"/>
  <c r="O44" i="51"/>
  <c r="I44" i="51"/>
  <c r="C44" i="51"/>
  <c r="O43" i="51"/>
  <c r="I43" i="51"/>
  <c r="C43" i="51"/>
  <c r="O42" i="51"/>
  <c r="I42" i="51"/>
  <c r="C42" i="51"/>
  <c r="O41" i="51"/>
  <c r="I41" i="51"/>
  <c r="C41" i="51"/>
  <c r="O40" i="51"/>
  <c r="I40" i="51"/>
  <c r="C40" i="51"/>
  <c r="O39" i="51"/>
  <c r="I39" i="51"/>
  <c r="C39" i="51"/>
  <c r="N29" i="51"/>
  <c r="H30" i="51"/>
  <c r="N30" i="51"/>
  <c r="N31" i="51"/>
  <c r="H32" i="51"/>
  <c r="H33" i="51"/>
  <c r="N33" i="51"/>
  <c r="H34" i="51"/>
  <c r="N34" i="51"/>
  <c r="N35" i="51"/>
  <c r="H36" i="51"/>
  <c r="H37" i="51"/>
  <c r="N37" i="51"/>
  <c r="H38" i="51"/>
  <c r="N38" i="51"/>
  <c r="F6" i="52"/>
  <c r="F6" i="53" s="1"/>
  <c r="R6" i="52"/>
  <c r="R6" i="53" s="1"/>
  <c r="F7" i="52"/>
  <c r="F7" i="53" s="1"/>
  <c r="R7" i="52"/>
  <c r="R7" i="53" s="1"/>
  <c r="F8" i="52"/>
  <c r="F8" i="53" s="1"/>
  <c r="R8" i="52"/>
  <c r="R8" i="53" s="1"/>
  <c r="F9" i="52"/>
  <c r="F9" i="53" s="1"/>
  <c r="L56" i="52"/>
  <c r="L56" i="53" s="1"/>
  <c r="W56" i="52"/>
  <c r="W56" i="53" s="1"/>
  <c r="U56" i="52"/>
  <c r="U56" i="53" s="1"/>
  <c r="W55" i="52"/>
  <c r="W55" i="53" s="1"/>
  <c r="V55" i="52"/>
  <c r="V55" i="53" s="1"/>
  <c r="U55" i="52"/>
  <c r="U55" i="53" s="1"/>
  <c r="R50" i="52"/>
  <c r="R50" i="53" s="1"/>
  <c r="V54" i="52"/>
  <c r="V54" i="53" s="1"/>
  <c r="V53" i="52"/>
  <c r="V53" i="53" s="1"/>
  <c r="V52" i="52"/>
  <c r="V52" i="53" s="1"/>
  <c r="L51" i="52"/>
  <c r="L51" i="53" s="1"/>
  <c r="L50" i="52"/>
  <c r="L50" i="53" s="1"/>
  <c r="L49" i="52"/>
  <c r="L49" i="53" s="1"/>
  <c r="L48" i="52"/>
  <c r="L48" i="53" s="1"/>
  <c r="R49" i="52"/>
  <c r="R49" i="53" s="1"/>
  <c r="W49" i="52"/>
  <c r="W49" i="53" s="1"/>
  <c r="U49" i="52"/>
  <c r="U49" i="53" s="1"/>
  <c r="V49" i="52"/>
  <c r="V49" i="53" s="1"/>
  <c r="V48" i="52"/>
  <c r="V48" i="53" s="1"/>
  <c r="W47" i="52"/>
  <c r="W47" i="53" s="1"/>
  <c r="V47" i="52"/>
  <c r="V47" i="53" s="1"/>
  <c r="U47" i="52"/>
  <c r="U47" i="53" s="1"/>
  <c r="W46" i="52"/>
  <c r="W46" i="53" s="1"/>
  <c r="V46" i="52"/>
  <c r="V46" i="53" s="1"/>
  <c r="U46" i="52"/>
  <c r="U46" i="53" s="1"/>
  <c r="W45" i="52"/>
  <c r="W45" i="53" s="1"/>
  <c r="V45" i="52"/>
  <c r="V45" i="53" s="1"/>
  <c r="U45" i="52"/>
  <c r="U45" i="53" s="1"/>
  <c r="W44" i="52"/>
  <c r="W44" i="53" s="1"/>
  <c r="V44" i="52"/>
  <c r="V44" i="53" s="1"/>
  <c r="U44" i="52"/>
  <c r="U44" i="53" s="1"/>
  <c r="W43" i="52"/>
  <c r="W43" i="53" s="1"/>
  <c r="V43" i="52"/>
  <c r="V43" i="53" s="1"/>
  <c r="U43" i="52"/>
  <c r="U43" i="53" s="1"/>
  <c r="V42" i="52"/>
  <c r="V42" i="53" s="1"/>
  <c r="W42" i="52"/>
  <c r="W42" i="53" s="1"/>
  <c r="U42" i="52"/>
  <c r="U42" i="53" s="1"/>
  <c r="R41" i="52"/>
  <c r="R41" i="53" s="1"/>
  <c r="W41" i="52"/>
  <c r="W41" i="53" s="1"/>
  <c r="U41" i="52"/>
  <c r="U41" i="53" s="1"/>
  <c r="R40" i="52"/>
  <c r="R40" i="53" s="1"/>
  <c r="W40" i="52"/>
  <c r="W40" i="53" s="1"/>
  <c r="U40" i="52"/>
  <c r="U40" i="53" s="1"/>
  <c r="R39" i="52"/>
  <c r="R39" i="53" s="1"/>
  <c r="W39" i="52"/>
  <c r="W39" i="53" s="1"/>
  <c r="U39" i="52"/>
  <c r="U39" i="53" s="1"/>
  <c r="R38" i="52"/>
  <c r="R38" i="53" s="1"/>
  <c r="W38" i="52"/>
  <c r="W38" i="53" s="1"/>
  <c r="V38" i="52"/>
  <c r="V38" i="53" s="1"/>
  <c r="U38" i="52"/>
  <c r="U38" i="53" s="1"/>
  <c r="R37" i="52"/>
  <c r="R37" i="53" s="1"/>
  <c r="W37" i="52"/>
  <c r="W37" i="53" s="1"/>
  <c r="V37" i="52"/>
  <c r="V37" i="53" s="1"/>
  <c r="U37" i="52"/>
  <c r="U37" i="53" s="1"/>
  <c r="R36" i="52"/>
  <c r="R36" i="53" s="1"/>
  <c r="W36" i="52"/>
  <c r="W36" i="53" s="1"/>
  <c r="V36" i="52"/>
  <c r="V36" i="53" s="1"/>
  <c r="U36" i="52"/>
  <c r="U36" i="53" s="1"/>
  <c r="R35" i="52"/>
  <c r="R35" i="53" s="1"/>
  <c r="W35" i="52"/>
  <c r="W35" i="53" s="1"/>
  <c r="V35" i="52"/>
  <c r="V35" i="53" s="1"/>
  <c r="U35" i="52"/>
  <c r="U35" i="53" s="1"/>
  <c r="R34" i="52"/>
  <c r="R34" i="53" s="1"/>
  <c r="W34" i="52"/>
  <c r="W34" i="53" s="1"/>
  <c r="V34" i="52"/>
  <c r="V34" i="53" s="1"/>
  <c r="U34" i="52"/>
  <c r="U34" i="53" s="1"/>
  <c r="R33" i="52"/>
  <c r="R33" i="53" s="1"/>
  <c r="W33" i="52"/>
  <c r="W33" i="53" s="1"/>
  <c r="V33" i="52"/>
  <c r="V33" i="53" s="1"/>
  <c r="U33" i="52"/>
  <c r="U33" i="53" s="1"/>
  <c r="R32" i="52"/>
  <c r="R32" i="53" s="1"/>
  <c r="W32" i="52"/>
  <c r="W32" i="53" s="1"/>
  <c r="V32" i="52"/>
  <c r="V32" i="53" s="1"/>
  <c r="U32" i="52"/>
  <c r="U32" i="53" s="1"/>
  <c r="R31" i="52"/>
  <c r="R31" i="53" s="1"/>
  <c r="W31" i="52"/>
  <c r="W31" i="53" s="1"/>
  <c r="V31" i="52"/>
  <c r="V31" i="53" s="1"/>
  <c r="U31" i="52"/>
  <c r="U31" i="53" s="1"/>
  <c r="R30" i="52"/>
  <c r="R30" i="53" s="1"/>
  <c r="W30" i="52"/>
  <c r="W30" i="53" s="1"/>
  <c r="V30" i="52"/>
  <c r="V30" i="53" s="1"/>
  <c r="U30" i="52"/>
  <c r="U30" i="53" s="1"/>
  <c r="T6" i="52"/>
  <c r="U6" i="52"/>
  <c r="U6" i="53" s="1"/>
  <c r="V6" i="52"/>
  <c r="V6" i="53" s="1"/>
  <c r="W6" i="52"/>
  <c r="W6" i="53" s="1"/>
  <c r="U7" i="52"/>
  <c r="U7" i="53" s="1"/>
  <c r="V7" i="52"/>
  <c r="V7" i="53" s="1"/>
  <c r="W7" i="52"/>
  <c r="W7" i="53" s="1"/>
  <c r="U8" i="52"/>
  <c r="U8" i="53" s="1"/>
  <c r="V8" i="52"/>
  <c r="V8" i="53" s="1"/>
  <c r="W8" i="52"/>
  <c r="W8" i="53" s="1"/>
  <c r="U9" i="52"/>
  <c r="U9" i="53" s="1"/>
  <c r="V9" i="52"/>
  <c r="V9" i="53" s="1"/>
  <c r="W9" i="52"/>
  <c r="W9" i="53" s="1"/>
  <c r="L21" i="52"/>
  <c r="L21" i="53" s="1"/>
  <c r="R9" i="52"/>
  <c r="R9" i="53" s="1"/>
  <c r="U21" i="52"/>
  <c r="U21" i="53" s="1"/>
  <c r="W21" i="52"/>
  <c r="W21" i="53" s="1"/>
  <c r="U22" i="52"/>
  <c r="U22" i="53" s="1"/>
  <c r="W22" i="52"/>
  <c r="W22" i="53" s="1"/>
  <c r="U23" i="52"/>
  <c r="U23" i="53" s="1"/>
  <c r="W23" i="52"/>
  <c r="W23" i="53" s="1"/>
  <c r="U24" i="52"/>
  <c r="U24" i="53" s="1"/>
  <c r="W24" i="52"/>
  <c r="W24" i="53" s="1"/>
  <c r="U25" i="52"/>
  <c r="U25" i="53" s="1"/>
  <c r="W25" i="52"/>
  <c r="W25" i="53" s="1"/>
  <c r="U26" i="52"/>
  <c r="U26" i="53" s="1"/>
  <c r="W26" i="52"/>
  <c r="W26" i="53" s="1"/>
  <c r="U27" i="52"/>
  <c r="U27" i="53" s="1"/>
  <c r="W27" i="52"/>
  <c r="W27" i="53" s="1"/>
  <c r="U28" i="52"/>
  <c r="U28" i="53" s="1"/>
  <c r="W28" i="52"/>
  <c r="W28" i="53" s="1"/>
  <c r="U29" i="52"/>
  <c r="U29" i="53" s="1"/>
  <c r="W29" i="52"/>
  <c r="W29" i="53" s="1"/>
  <c r="B6" i="51"/>
  <c r="T6" i="50"/>
  <c r="D7" i="51"/>
  <c r="V7" i="50"/>
  <c r="B8" i="51"/>
  <c r="T8" i="50"/>
  <c r="D6" i="51"/>
  <c r="V6" i="50"/>
  <c r="B7" i="51"/>
  <c r="T7" i="50"/>
  <c r="D8" i="51"/>
  <c r="V8" i="50"/>
  <c r="D9" i="51"/>
  <c r="V9" i="50"/>
  <c r="D10" i="51"/>
  <c r="V10" i="50"/>
  <c r="D11" i="51"/>
  <c r="V11" i="50"/>
  <c r="V11" i="51" s="1"/>
  <c r="B15" i="51"/>
  <c r="T15" i="50"/>
  <c r="B16" i="51"/>
  <c r="B17" i="51"/>
  <c r="T17" i="50"/>
  <c r="B19" i="51"/>
  <c r="T19" i="50"/>
  <c r="B20" i="51"/>
  <c r="B21" i="51"/>
  <c r="T21" i="50"/>
  <c r="B23" i="51"/>
  <c r="B24" i="51"/>
  <c r="T24" i="50"/>
  <c r="B25" i="51"/>
  <c r="T25" i="50"/>
  <c r="T26" i="50"/>
  <c r="B27" i="51"/>
  <c r="B28" i="51"/>
  <c r="B29" i="51"/>
  <c r="T29" i="50"/>
  <c r="B31" i="51"/>
  <c r="B32" i="51"/>
  <c r="B33" i="51"/>
  <c r="T33" i="50"/>
  <c r="B35" i="51"/>
  <c r="B36" i="51"/>
  <c r="B37" i="51"/>
  <c r="T37" i="50"/>
  <c r="B39" i="51"/>
  <c r="B40" i="51"/>
  <c r="B41" i="51"/>
  <c r="T41" i="50"/>
  <c r="B43" i="51"/>
  <c r="B44" i="51"/>
  <c r="B45" i="51"/>
  <c r="T45" i="50"/>
  <c r="B47" i="51"/>
  <c r="B48" i="51"/>
  <c r="B49" i="51"/>
  <c r="T49" i="50"/>
  <c r="W6" i="50"/>
  <c r="U6" i="50"/>
  <c r="T56" i="50"/>
  <c r="T55" i="50"/>
  <c r="T53" i="50"/>
  <c r="W11" i="50"/>
  <c r="W11" i="51" s="1"/>
  <c r="W10" i="50"/>
  <c r="W9" i="50"/>
  <c r="W8" i="50"/>
  <c r="W7" i="50"/>
  <c r="B9" i="51"/>
  <c r="T9" i="50"/>
  <c r="B11" i="51"/>
  <c r="T11" i="50"/>
  <c r="B12" i="51"/>
  <c r="B13" i="51"/>
  <c r="T13" i="50"/>
  <c r="I49" i="51"/>
  <c r="O49" i="51"/>
  <c r="I50" i="51"/>
  <c r="O50" i="51"/>
  <c r="I51" i="51"/>
  <c r="O51" i="51"/>
  <c r="I52" i="51"/>
  <c r="O52" i="51"/>
  <c r="I53" i="51"/>
  <c r="O53" i="51"/>
  <c r="I54" i="51"/>
  <c r="O54" i="51"/>
  <c r="I55" i="51"/>
  <c r="O55" i="51"/>
  <c r="O56" i="51"/>
  <c r="U48" i="50"/>
  <c r="U47" i="50"/>
  <c r="U46" i="50"/>
  <c r="U45" i="50"/>
  <c r="U44" i="50"/>
  <c r="U43" i="50"/>
  <c r="U42" i="50"/>
  <c r="U41" i="50"/>
  <c r="U40" i="50"/>
  <c r="U39" i="50"/>
  <c r="U38" i="50"/>
  <c r="U37" i="50"/>
  <c r="U36" i="50"/>
  <c r="U35" i="50"/>
  <c r="U34" i="50"/>
  <c r="U34" i="51" s="1"/>
  <c r="U33" i="50"/>
  <c r="U32" i="50"/>
  <c r="U31" i="50"/>
  <c r="U30" i="50"/>
  <c r="U29" i="50"/>
  <c r="U28" i="50"/>
  <c r="U27" i="50"/>
  <c r="U26" i="50"/>
  <c r="U25" i="50"/>
  <c r="U24" i="50"/>
  <c r="U23" i="50"/>
  <c r="U22" i="50"/>
  <c r="U21" i="50"/>
  <c r="U20" i="50"/>
  <c r="U19" i="50"/>
  <c r="U19" i="51" s="1"/>
  <c r="U18" i="50"/>
  <c r="U18" i="51" s="1"/>
  <c r="U17" i="50"/>
  <c r="U17" i="51" s="1"/>
  <c r="U16" i="50"/>
  <c r="U16" i="51" s="1"/>
  <c r="U15" i="50"/>
  <c r="U15" i="51" s="1"/>
  <c r="U14" i="50"/>
  <c r="U14" i="51" s="1"/>
  <c r="U13" i="50"/>
  <c r="U13" i="51" s="1"/>
  <c r="U12" i="50"/>
  <c r="U12" i="51" s="1"/>
  <c r="U11" i="50"/>
  <c r="U11" i="51" s="1"/>
  <c r="U10" i="50"/>
  <c r="U9" i="50"/>
  <c r="U8" i="50"/>
  <c r="U7" i="50"/>
  <c r="T22" i="50" l="1"/>
  <c r="T16" i="50"/>
  <c r="F38" i="50"/>
  <c r="T27" i="50"/>
  <c r="L15" i="50"/>
  <c r="L15" i="51" s="1"/>
  <c r="T47" i="50"/>
  <c r="X47" i="50" s="1"/>
  <c r="T36" i="50"/>
  <c r="N32" i="51"/>
  <c r="N36" i="51"/>
  <c r="B22" i="51"/>
  <c r="L47" i="50"/>
  <c r="T12" i="50"/>
  <c r="R12" i="50"/>
  <c r="R12" i="51" s="1"/>
  <c r="L23" i="50"/>
  <c r="L23" i="51" s="1"/>
  <c r="T23" i="50"/>
  <c r="T34" i="50"/>
  <c r="X34" i="50" s="1"/>
  <c r="R20" i="50"/>
  <c r="R20" i="51" s="1"/>
  <c r="L31" i="50"/>
  <c r="L31" i="51" s="1"/>
  <c r="R24" i="50"/>
  <c r="H31" i="51"/>
  <c r="F46" i="50"/>
  <c r="R32" i="50"/>
  <c r="R32" i="51" s="1"/>
  <c r="T10" i="50"/>
  <c r="T20" i="50"/>
  <c r="T14" i="50"/>
  <c r="X14" i="50" s="1"/>
  <c r="B10" i="51"/>
  <c r="B42" i="51"/>
  <c r="F42" i="50"/>
  <c r="F42" i="51" s="1"/>
  <c r="L43" i="50"/>
  <c r="R48" i="50"/>
  <c r="R48" i="51" s="1"/>
  <c r="B34" i="51"/>
  <c r="T18" i="50"/>
  <c r="X18" i="50" s="1"/>
  <c r="B38" i="51"/>
  <c r="B18" i="51"/>
  <c r="R44" i="50"/>
  <c r="R44" i="51" s="1"/>
  <c r="T48" i="50"/>
  <c r="X48" i="50" s="1"/>
  <c r="T44" i="50"/>
  <c r="X44" i="50" s="1"/>
  <c r="B54" i="51"/>
  <c r="T54" i="50"/>
  <c r="T43" i="50"/>
  <c r="X43" i="50" s="1"/>
  <c r="T35" i="50"/>
  <c r="X35" i="50" s="1"/>
  <c r="X32" i="50"/>
  <c r="H35" i="51"/>
  <c r="I56" i="51"/>
  <c r="T30" i="50"/>
  <c r="X30" i="50" s="1"/>
  <c r="B30" i="51"/>
  <c r="B50" i="51"/>
  <c r="N52" i="51"/>
  <c r="F50" i="50"/>
  <c r="F50" i="51" s="1"/>
  <c r="R40" i="50"/>
  <c r="R40" i="51" s="1"/>
  <c r="T40" i="50"/>
  <c r="X40" i="50" s="1"/>
  <c r="L39" i="50"/>
  <c r="W28" i="50"/>
  <c r="W28" i="51" s="1"/>
  <c r="T46" i="50"/>
  <c r="X46" i="50" s="1"/>
  <c r="T51" i="50"/>
  <c r="H51" i="51"/>
  <c r="R28" i="50"/>
  <c r="R28" i="51" s="1"/>
  <c r="T52" i="50"/>
  <c r="T39" i="50"/>
  <c r="X39" i="50" s="1"/>
  <c r="T28" i="50"/>
  <c r="X33" i="50"/>
  <c r="X31" i="50"/>
  <c r="X12" i="50"/>
  <c r="X45" i="50"/>
  <c r="X29" i="50"/>
  <c r="X7" i="50"/>
  <c r="X8" i="50"/>
  <c r="X6" i="50"/>
  <c r="X38" i="50"/>
  <c r="X36" i="50"/>
  <c r="X27" i="50"/>
  <c r="X25" i="50"/>
  <c r="X22" i="50"/>
  <c r="X19" i="50"/>
  <c r="X17" i="50"/>
  <c r="X15" i="50"/>
  <c r="X13" i="50"/>
  <c r="X11" i="50"/>
  <c r="X10" i="50"/>
  <c r="X9" i="50"/>
  <c r="X42" i="50"/>
  <c r="X41" i="50"/>
  <c r="X37" i="50"/>
  <c r="X26" i="50"/>
  <c r="X24" i="50"/>
  <c r="X23" i="50"/>
  <c r="X21" i="50"/>
  <c r="X20" i="50"/>
  <c r="X16" i="50"/>
  <c r="V56" i="52"/>
  <c r="V56" i="53" s="1"/>
  <c r="T6" i="53"/>
  <c r="R56" i="51"/>
  <c r="R55" i="51"/>
  <c r="L54" i="51"/>
  <c r="F53" i="51"/>
  <c r="R51" i="51"/>
  <c r="L50" i="51"/>
  <c r="F49" i="51"/>
  <c r="L48" i="51"/>
  <c r="R47" i="51"/>
  <c r="F47" i="51"/>
  <c r="L46" i="51"/>
  <c r="R45" i="51"/>
  <c r="F45" i="51"/>
  <c r="L44" i="51"/>
  <c r="R43" i="51"/>
  <c r="F43" i="51"/>
  <c r="L42" i="51"/>
  <c r="R41" i="51"/>
  <c r="F41" i="51"/>
  <c r="L40" i="51"/>
  <c r="R39" i="51"/>
  <c r="F39" i="51"/>
  <c r="R52" i="51"/>
  <c r="F52" i="51"/>
  <c r="L49" i="51"/>
  <c r="F54" i="51"/>
  <c r="L56" i="51"/>
  <c r="F55" i="51"/>
  <c r="R53" i="51"/>
  <c r="L52" i="51"/>
  <c r="R49" i="51"/>
  <c r="F48" i="51"/>
  <c r="L47" i="51"/>
  <c r="R46" i="51"/>
  <c r="F46" i="51"/>
  <c r="L45" i="51"/>
  <c r="F44" i="51"/>
  <c r="L43" i="51"/>
  <c r="R42" i="51"/>
  <c r="L41" i="51"/>
  <c r="F40" i="51"/>
  <c r="L39" i="51"/>
  <c r="R38" i="51"/>
  <c r="L38" i="51"/>
  <c r="F38" i="51"/>
  <c r="R37" i="51"/>
  <c r="L37" i="51"/>
  <c r="F37" i="51"/>
  <c r="R36" i="51"/>
  <c r="L36" i="51"/>
  <c r="F36" i="51"/>
  <c r="R35" i="51"/>
  <c r="L35" i="51"/>
  <c r="F35" i="51"/>
  <c r="R34" i="51"/>
  <c r="L34" i="51"/>
  <c r="F34" i="51"/>
  <c r="R33" i="51"/>
  <c r="L33" i="51"/>
  <c r="F33" i="51"/>
  <c r="L32" i="51"/>
  <c r="F32" i="51"/>
  <c r="R31" i="51"/>
  <c r="F31" i="51"/>
  <c r="R30" i="51"/>
  <c r="L30" i="51"/>
  <c r="F30" i="51"/>
  <c r="R29" i="51"/>
  <c r="L29" i="51"/>
  <c r="L51" i="51"/>
  <c r="L53" i="51"/>
  <c r="R50" i="51"/>
  <c r="F56" i="51"/>
  <c r="L55" i="51"/>
  <c r="U49" i="50"/>
  <c r="U49" i="51" s="1"/>
  <c r="X6" i="52"/>
  <c r="X6" i="53" s="1"/>
  <c r="R29" i="52"/>
  <c r="R29" i="53" s="1"/>
  <c r="R28" i="52"/>
  <c r="R28" i="53" s="1"/>
  <c r="R27" i="52"/>
  <c r="R27" i="53" s="1"/>
  <c r="R26" i="52"/>
  <c r="R26" i="53" s="1"/>
  <c r="R25" i="52"/>
  <c r="R25" i="53" s="1"/>
  <c r="R24" i="52"/>
  <c r="R24" i="53" s="1"/>
  <c r="R23" i="52"/>
  <c r="R23" i="53" s="1"/>
  <c r="R22" i="52"/>
  <c r="R22" i="53" s="1"/>
  <c r="R21" i="52"/>
  <c r="R21" i="53" s="1"/>
  <c r="V21" i="52"/>
  <c r="V21" i="53" s="1"/>
  <c r="T21" i="52"/>
  <c r="F21" i="52"/>
  <c r="F21" i="53" s="1"/>
  <c r="R20" i="52"/>
  <c r="R20" i="53" s="1"/>
  <c r="V20" i="52"/>
  <c r="V20" i="53" s="1"/>
  <c r="F20" i="52"/>
  <c r="F20" i="53" s="1"/>
  <c r="T20" i="52"/>
  <c r="R19" i="52"/>
  <c r="R19" i="53" s="1"/>
  <c r="V19" i="52"/>
  <c r="V19" i="53" s="1"/>
  <c r="F19" i="52"/>
  <c r="F19" i="53" s="1"/>
  <c r="T19" i="52"/>
  <c r="R18" i="52"/>
  <c r="R18" i="53" s="1"/>
  <c r="V18" i="52"/>
  <c r="V18" i="53" s="1"/>
  <c r="F18" i="52"/>
  <c r="F18" i="53" s="1"/>
  <c r="T18" i="52"/>
  <c r="R17" i="52"/>
  <c r="R17" i="53" s="1"/>
  <c r="V17" i="52"/>
  <c r="V17" i="53" s="1"/>
  <c r="F17" i="52"/>
  <c r="F17" i="53" s="1"/>
  <c r="T17" i="52"/>
  <c r="R16" i="52"/>
  <c r="R16" i="53" s="1"/>
  <c r="V16" i="52"/>
  <c r="V16" i="53" s="1"/>
  <c r="F16" i="52"/>
  <c r="F16" i="53" s="1"/>
  <c r="T16" i="52"/>
  <c r="R15" i="52"/>
  <c r="R15" i="53" s="1"/>
  <c r="V15" i="52"/>
  <c r="V15" i="53" s="1"/>
  <c r="F15" i="52"/>
  <c r="F15" i="53" s="1"/>
  <c r="T15" i="52"/>
  <c r="R14" i="52"/>
  <c r="R14" i="53" s="1"/>
  <c r="V14" i="52"/>
  <c r="V14" i="53" s="1"/>
  <c r="F14" i="52"/>
  <c r="F14" i="53" s="1"/>
  <c r="T14" i="52"/>
  <c r="R13" i="52"/>
  <c r="R13" i="53" s="1"/>
  <c r="V13" i="52"/>
  <c r="V13" i="53" s="1"/>
  <c r="F13" i="52"/>
  <c r="F13" i="53" s="1"/>
  <c r="T13" i="52"/>
  <c r="R12" i="52"/>
  <c r="R12" i="53" s="1"/>
  <c r="V12" i="52"/>
  <c r="V12" i="53" s="1"/>
  <c r="F12" i="52"/>
  <c r="F12" i="53" s="1"/>
  <c r="T12" i="52"/>
  <c r="R11" i="52"/>
  <c r="R11" i="53" s="1"/>
  <c r="V11" i="52"/>
  <c r="V11" i="53" s="1"/>
  <c r="F11" i="52"/>
  <c r="F11" i="53" s="1"/>
  <c r="T11" i="52"/>
  <c r="R10" i="52"/>
  <c r="R10" i="53" s="1"/>
  <c r="V10" i="52"/>
  <c r="V10" i="53" s="1"/>
  <c r="F10" i="52"/>
  <c r="F10" i="53" s="1"/>
  <c r="T10" i="52"/>
  <c r="T29" i="52"/>
  <c r="F29" i="52"/>
  <c r="F29" i="53" s="1"/>
  <c r="T28" i="52"/>
  <c r="F28" i="52"/>
  <c r="F28" i="53" s="1"/>
  <c r="T27" i="52"/>
  <c r="F27" i="52"/>
  <c r="F27" i="53" s="1"/>
  <c r="T26" i="52"/>
  <c r="F26" i="52"/>
  <c r="F26" i="53" s="1"/>
  <c r="T25" i="52"/>
  <c r="F25" i="52"/>
  <c r="F25" i="53" s="1"/>
  <c r="T24" i="52"/>
  <c r="F24" i="52"/>
  <c r="F24" i="53" s="1"/>
  <c r="T23" i="52"/>
  <c r="F23" i="52"/>
  <c r="F23" i="53" s="1"/>
  <c r="T22" i="52"/>
  <c r="F22" i="52"/>
  <c r="F22" i="53" s="1"/>
  <c r="L22" i="52"/>
  <c r="L22" i="53" s="1"/>
  <c r="L23" i="52"/>
  <c r="L23" i="53" s="1"/>
  <c r="L24" i="52"/>
  <c r="L24" i="53" s="1"/>
  <c r="L25" i="52"/>
  <c r="L25" i="53" s="1"/>
  <c r="L26" i="52"/>
  <c r="L26" i="53" s="1"/>
  <c r="L27" i="52"/>
  <c r="L27" i="53" s="1"/>
  <c r="L28" i="52"/>
  <c r="L28" i="53" s="1"/>
  <c r="L29" i="52"/>
  <c r="L29" i="53" s="1"/>
  <c r="L30" i="52"/>
  <c r="L30" i="53" s="1"/>
  <c r="L31" i="52"/>
  <c r="L31" i="53" s="1"/>
  <c r="L32" i="52"/>
  <c r="L32" i="53" s="1"/>
  <c r="L33" i="52"/>
  <c r="L33" i="53" s="1"/>
  <c r="L34" i="52"/>
  <c r="L34" i="53" s="1"/>
  <c r="L35" i="52"/>
  <c r="L35" i="53" s="1"/>
  <c r="L36" i="52"/>
  <c r="L36" i="53" s="1"/>
  <c r="L37" i="52"/>
  <c r="L37" i="53" s="1"/>
  <c r="T39" i="52"/>
  <c r="F39" i="52"/>
  <c r="F39" i="53" s="1"/>
  <c r="T40" i="52"/>
  <c r="F40" i="52"/>
  <c r="F40" i="53" s="1"/>
  <c r="T41" i="52"/>
  <c r="F41" i="52"/>
  <c r="F41" i="53" s="1"/>
  <c r="T42" i="52"/>
  <c r="F42" i="52"/>
  <c r="F42" i="53" s="1"/>
  <c r="R42" i="52"/>
  <c r="R42" i="53" s="1"/>
  <c r="T43" i="52"/>
  <c r="F43" i="52"/>
  <c r="F43" i="53" s="1"/>
  <c r="R43" i="52"/>
  <c r="R43" i="53" s="1"/>
  <c r="T44" i="52"/>
  <c r="F44" i="52"/>
  <c r="F44" i="53" s="1"/>
  <c r="R44" i="52"/>
  <c r="R44" i="53" s="1"/>
  <c r="T45" i="52"/>
  <c r="F45" i="52"/>
  <c r="F45" i="53" s="1"/>
  <c r="R45" i="52"/>
  <c r="R45" i="53" s="1"/>
  <c r="T46" i="52"/>
  <c r="F46" i="52"/>
  <c r="F46" i="53" s="1"/>
  <c r="R46" i="52"/>
  <c r="R46" i="53" s="1"/>
  <c r="T47" i="52"/>
  <c r="F47" i="52"/>
  <c r="F47" i="53" s="1"/>
  <c r="R47" i="52"/>
  <c r="R47" i="53" s="1"/>
  <c r="T48" i="52"/>
  <c r="F48" i="52"/>
  <c r="F48" i="53" s="1"/>
  <c r="T49" i="52"/>
  <c r="F49" i="52"/>
  <c r="F49" i="53" s="1"/>
  <c r="L38" i="52"/>
  <c r="L38" i="53" s="1"/>
  <c r="L39" i="52"/>
  <c r="L39" i="53" s="1"/>
  <c r="L40" i="52"/>
  <c r="L40" i="53" s="1"/>
  <c r="L41" i="52"/>
  <c r="L41" i="53" s="1"/>
  <c r="L42" i="52"/>
  <c r="L42" i="53" s="1"/>
  <c r="L43" i="52"/>
  <c r="L43" i="53" s="1"/>
  <c r="L44" i="52"/>
  <c r="L44" i="53" s="1"/>
  <c r="L45" i="52"/>
  <c r="L45" i="53" s="1"/>
  <c r="L46" i="52"/>
  <c r="L46" i="53" s="1"/>
  <c r="L47" i="52"/>
  <c r="L47" i="53" s="1"/>
  <c r="U48" i="52"/>
  <c r="U48" i="53" s="1"/>
  <c r="R48" i="52"/>
  <c r="R48" i="53" s="1"/>
  <c r="T52" i="52"/>
  <c r="F52" i="52"/>
  <c r="F52" i="53" s="1"/>
  <c r="T53" i="52"/>
  <c r="F53" i="52"/>
  <c r="F53" i="53" s="1"/>
  <c r="T54" i="52"/>
  <c r="F54" i="52"/>
  <c r="F54" i="53" s="1"/>
  <c r="U50" i="52"/>
  <c r="U50" i="53" s="1"/>
  <c r="W50" i="52"/>
  <c r="W50" i="53" s="1"/>
  <c r="U51" i="52"/>
  <c r="U51" i="53" s="1"/>
  <c r="W51" i="52"/>
  <c r="W51" i="53" s="1"/>
  <c r="U52" i="52"/>
  <c r="U52" i="53" s="1"/>
  <c r="R52" i="52"/>
  <c r="R52" i="53" s="1"/>
  <c r="U53" i="52"/>
  <c r="U53" i="53" s="1"/>
  <c r="R53" i="52"/>
  <c r="R53" i="53" s="1"/>
  <c r="U54" i="52"/>
  <c r="U54" i="53" s="1"/>
  <c r="R54" i="52"/>
  <c r="R54" i="53" s="1"/>
  <c r="T55" i="52"/>
  <c r="F55" i="52"/>
  <c r="F55" i="53" s="1"/>
  <c r="R55" i="52"/>
  <c r="R55" i="53" s="1"/>
  <c r="T56" i="52"/>
  <c r="F56" i="52"/>
  <c r="F56" i="53" s="1"/>
  <c r="R56" i="52"/>
  <c r="R56" i="53" s="1"/>
  <c r="L52" i="52"/>
  <c r="L52" i="53" s="1"/>
  <c r="L53" i="52"/>
  <c r="L53" i="53" s="1"/>
  <c r="L54" i="52"/>
  <c r="L54" i="53" s="1"/>
  <c r="L55" i="52"/>
  <c r="L55" i="53" s="1"/>
  <c r="W20" i="52"/>
  <c r="W20" i="53" s="1"/>
  <c r="U20" i="52"/>
  <c r="U20" i="53" s="1"/>
  <c r="W19" i="52"/>
  <c r="W19" i="53" s="1"/>
  <c r="U19" i="52"/>
  <c r="U19" i="53" s="1"/>
  <c r="W18" i="52"/>
  <c r="W18" i="53" s="1"/>
  <c r="U18" i="52"/>
  <c r="U18" i="53" s="1"/>
  <c r="W17" i="52"/>
  <c r="W17" i="53" s="1"/>
  <c r="U17" i="52"/>
  <c r="U17" i="53" s="1"/>
  <c r="W16" i="52"/>
  <c r="W16" i="53" s="1"/>
  <c r="U16" i="52"/>
  <c r="U16" i="53" s="1"/>
  <c r="W15" i="52"/>
  <c r="W15" i="53" s="1"/>
  <c r="U15" i="52"/>
  <c r="U15" i="53" s="1"/>
  <c r="W14" i="52"/>
  <c r="W14" i="53" s="1"/>
  <c r="U14" i="52"/>
  <c r="U14" i="53" s="1"/>
  <c r="W13" i="52"/>
  <c r="W13" i="53" s="1"/>
  <c r="U13" i="52"/>
  <c r="U13" i="53" s="1"/>
  <c r="W12" i="52"/>
  <c r="W12" i="53" s="1"/>
  <c r="U12" i="52"/>
  <c r="U12" i="53" s="1"/>
  <c r="W11" i="52"/>
  <c r="W11" i="53" s="1"/>
  <c r="U11" i="52"/>
  <c r="U11" i="53" s="1"/>
  <c r="W10" i="52"/>
  <c r="W10" i="53" s="1"/>
  <c r="U10" i="52"/>
  <c r="U10" i="53" s="1"/>
  <c r="V29" i="52"/>
  <c r="V29" i="53" s="1"/>
  <c r="V28" i="52"/>
  <c r="V28" i="53" s="1"/>
  <c r="V27" i="52"/>
  <c r="V27" i="53" s="1"/>
  <c r="V26" i="52"/>
  <c r="V26" i="53" s="1"/>
  <c r="V25" i="52"/>
  <c r="V25" i="53" s="1"/>
  <c r="V24" i="52"/>
  <c r="V24" i="53" s="1"/>
  <c r="V23" i="52"/>
  <c r="V23" i="53" s="1"/>
  <c r="V22" i="52"/>
  <c r="V22" i="53" s="1"/>
  <c r="L20" i="52"/>
  <c r="L20" i="53" s="1"/>
  <c r="L19" i="52"/>
  <c r="L19" i="53" s="1"/>
  <c r="L18" i="52"/>
  <c r="L18" i="53" s="1"/>
  <c r="L17" i="52"/>
  <c r="L17" i="53" s="1"/>
  <c r="L16" i="52"/>
  <c r="L16" i="53" s="1"/>
  <c r="L15" i="52"/>
  <c r="L15" i="53" s="1"/>
  <c r="L14" i="52"/>
  <c r="L14" i="53" s="1"/>
  <c r="L13" i="52"/>
  <c r="L13" i="53" s="1"/>
  <c r="L12" i="52"/>
  <c r="L12" i="53" s="1"/>
  <c r="L11" i="52"/>
  <c r="L11" i="53" s="1"/>
  <c r="L10" i="52"/>
  <c r="L10" i="53" s="1"/>
  <c r="L9" i="52"/>
  <c r="L9" i="53" s="1"/>
  <c r="L8" i="52"/>
  <c r="L8" i="53" s="1"/>
  <c r="L7" i="52"/>
  <c r="L7" i="53" s="1"/>
  <c r="L6" i="52"/>
  <c r="L6" i="53" s="1"/>
  <c r="T30" i="52"/>
  <c r="F30" i="52"/>
  <c r="F30" i="53" s="1"/>
  <c r="T31" i="52"/>
  <c r="F31" i="52"/>
  <c r="F31" i="53" s="1"/>
  <c r="T32" i="52"/>
  <c r="F32" i="52"/>
  <c r="F32" i="53" s="1"/>
  <c r="T33" i="52"/>
  <c r="F33" i="52"/>
  <c r="F33" i="53" s="1"/>
  <c r="T34" i="52"/>
  <c r="F34" i="52"/>
  <c r="F34" i="53" s="1"/>
  <c r="T35" i="52"/>
  <c r="F35" i="52"/>
  <c r="F35" i="53" s="1"/>
  <c r="T36" i="52"/>
  <c r="F36" i="52"/>
  <c r="F36" i="53" s="1"/>
  <c r="T37" i="52"/>
  <c r="F37" i="52"/>
  <c r="F37" i="53" s="1"/>
  <c r="T38" i="52"/>
  <c r="F38" i="52"/>
  <c r="F38" i="53" s="1"/>
  <c r="V39" i="52"/>
  <c r="V39" i="53" s="1"/>
  <c r="V40" i="52"/>
  <c r="V40" i="53" s="1"/>
  <c r="V41" i="52"/>
  <c r="V41" i="53" s="1"/>
  <c r="W48" i="52"/>
  <c r="W48" i="53" s="1"/>
  <c r="F50" i="52"/>
  <c r="F50" i="53" s="1"/>
  <c r="T50" i="52"/>
  <c r="V50" i="52"/>
  <c r="V50" i="53" s="1"/>
  <c r="T51" i="52"/>
  <c r="F51" i="52"/>
  <c r="F51" i="53" s="1"/>
  <c r="V51" i="52"/>
  <c r="V51" i="53" s="1"/>
  <c r="R51" i="52"/>
  <c r="R51" i="53" s="1"/>
  <c r="W52" i="52"/>
  <c r="W52" i="53" s="1"/>
  <c r="W53" i="52"/>
  <c r="W53" i="53" s="1"/>
  <c r="W54" i="52"/>
  <c r="W54" i="53" s="1"/>
  <c r="T9" i="52"/>
  <c r="T8" i="52"/>
  <c r="T7" i="52"/>
  <c r="C56" i="51"/>
  <c r="U56" i="50"/>
  <c r="X56" i="50" s="1"/>
  <c r="C55" i="51"/>
  <c r="U55" i="50"/>
  <c r="U55" i="51" s="1"/>
  <c r="C54" i="51"/>
  <c r="U54" i="50"/>
  <c r="U54" i="51" s="1"/>
  <c r="C53" i="51"/>
  <c r="U53" i="50"/>
  <c r="U53" i="51" s="1"/>
  <c r="C52" i="51"/>
  <c r="U52" i="50"/>
  <c r="U52" i="51" s="1"/>
  <c r="C51" i="51"/>
  <c r="U51" i="50"/>
  <c r="U51" i="51" s="1"/>
  <c r="C50" i="51"/>
  <c r="U50" i="50"/>
  <c r="U50" i="51" s="1"/>
  <c r="L10" i="51"/>
  <c r="V10" i="51"/>
  <c r="L9" i="51"/>
  <c r="V9" i="51"/>
  <c r="L8" i="51"/>
  <c r="V8" i="51"/>
  <c r="L7" i="51"/>
  <c r="V7" i="51"/>
  <c r="L6" i="51"/>
  <c r="V6" i="51"/>
  <c r="U20" i="51"/>
  <c r="U21" i="51"/>
  <c r="U22" i="51"/>
  <c r="U23" i="51"/>
  <c r="U24" i="51"/>
  <c r="U25" i="51"/>
  <c r="U26" i="51"/>
  <c r="U27" i="51"/>
  <c r="U28" i="51"/>
  <c r="U29" i="51"/>
  <c r="U30" i="51"/>
  <c r="U31" i="51"/>
  <c r="U32" i="51"/>
  <c r="U36" i="51"/>
  <c r="U37" i="51"/>
  <c r="U38" i="51"/>
  <c r="U39" i="51"/>
  <c r="U40" i="51"/>
  <c r="U41" i="51"/>
  <c r="U42" i="51"/>
  <c r="U44" i="51"/>
  <c r="U45" i="51"/>
  <c r="U46" i="51"/>
  <c r="U47" i="51"/>
  <c r="U48" i="51"/>
  <c r="F51" i="51"/>
  <c r="R54" i="51"/>
  <c r="W10" i="51"/>
  <c r="U10" i="51"/>
  <c r="W9" i="51"/>
  <c r="U9" i="51"/>
  <c r="W8" i="51"/>
  <c r="U8" i="51"/>
  <c r="W7" i="51"/>
  <c r="U7" i="51"/>
  <c r="W6" i="51"/>
  <c r="U6" i="51"/>
  <c r="F21" i="51"/>
  <c r="R21" i="51"/>
  <c r="F20" i="51"/>
  <c r="F22" i="51"/>
  <c r="R22" i="51"/>
  <c r="F24" i="51"/>
  <c r="R24" i="51"/>
  <c r="F26" i="51"/>
  <c r="R26" i="51"/>
  <c r="F28" i="51"/>
  <c r="U33" i="51"/>
  <c r="U35" i="51"/>
  <c r="U43" i="51"/>
  <c r="F11" i="51"/>
  <c r="R10" i="51"/>
  <c r="F10" i="51"/>
  <c r="R9" i="51"/>
  <c r="F9" i="51"/>
  <c r="R8" i="51"/>
  <c r="F8" i="51"/>
  <c r="R7" i="51"/>
  <c r="F7" i="51"/>
  <c r="R6" i="51"/>
  <c r="X28" i="50" l="1"/>
  <c r="X55" i="50"/>
  <c r="X54" i="50"/>
  <c r="X50" i="50"/>
  <c r="X53" i="50"/>
  <c r="X49" i="50"/>
  <c r="X52" i="50"/>
  <c r="X51" i="50"/>
  <c r="U56" i="51"/>
  <c r="T51" i="53"/>
  <c r="T50" i="53"/>
  <c r="T54" i="53"/>
  <c r="T53" i="53"/>
  <c r="T52" i="53"/>
  <c r="T48" i="53"/>
  <c r="T41" i="53"/>
  <c r="T40" i="53"/>
  <c r="T39" i="53"/>
  <c r="T22" i="53"/>
  <c r="T23" i="53"/>
  <c r="T24" i="53"/>
  <c r="T25" i="53"/>
  <c r="T26" i="53"/>
  <c r="T27" i="53"/>
  <c r="T28" i="53"/>
  <c r="T29" i="53"/>
  <c r="T21" i="53"/>
  <c r="T10" i="53"/>
  <c r="T11" i="53"/>
  <c r="T12" i="53"/>
  <c r="T13" i="53"/>
  <c r="T14" i="53"/>
  <c r="T15" i="53"/>
  <c r="T16" i="53"/>
  <c r="T17" i="53"/>
  <c r="T18" i="53"/>
  <c r="T19" i="53"/>
  <c r="T20" i="53"/>
  <c r="X8" i="52"/>
  <c r="X8" i="53" s="1"/>
  <c r="T8" i="53"/>
  <c r="X7" i="52"/>
  <c r="X7" i="53" s="1"/>
  <c r="T7" i="53"/>
  <c r="X9" i="52"/>
  <c r="X9" i="53" s="1"/>
  <c r="T9" i="53"/>
  <c r="X38" i="52"/>
  <c r="X38" i="53" s="1"/>
  <c r="T38" i="53"/>
  <c r="X37" i="52"/>
  <c r="X37" i="53" s="1"/>
  <c r="T37" i="53"/>
  <c r="X36" i="52"/>
  <c r="X36" i="53" s="1"/>
  <c r="T36" i="53"/>
  <c r="X35" i="52"/>
  <c r="X35" i="53" s="1"/>
  <c r="T35" i="53"/>
  <c r="X34" i="52"/>
  <c r="X34" i="53" s="1"/>
  <c r="T34" i="53"/>
  <c r="X33" i="52"/>
  <c r="X33" i="53" s="1"/>
  <c r="T33" i="53"/>
  <c r="X32" i="52"/>
  <c r="X32" i="53" s="1"/>
  <c r="T32" i="53"/>
  <c r="X31" i="52"/>
  <c r="X31" i="53" s="1"/>
  <c r="T31" i="53"/>
  <c r="X30" i="52"/>
  <c r="X30" i="53" s="1"/>
  <c r="T30" i="53"/>
  <c r="X56" i="52"/>
  <c r="X56" i="53" s="1"/>
  <c r="T56" i="53"/>
  <c r="X55" i="52"/>
  <c r="X55" i="53" s="1"/>
  <c r="T55" i="53"/>
  <c r="X49" i="52"/>
  <c r="X49" i="53" s="1"/>
  <c r="T49" i="53"/>
  <c r="X47" i="52"/>
  <c r="X47" i="53" s="1"/>
  <c r="T47" i="53"/>
  <c r="X46" i="52"/>
  <c r="X46" i="53" s="1"/>
  <c r="T46" i="53"/>
  <c r="X45" i="52"/>
  <c r="X45" i="53" s="1"/>
  <c r="T45" i="53"/>
  <c r="X44" i="52"/>
  <c r="X44" i="53" s="1"/>
  <c r="T44" i="53"/>
  <c r="X43" i="52"/>
  <c r="X43" i="53" s="1"/>
  <c r="T43" i="53"/>
  <c r="X42" i="52"/>
  <c r="X42" i="53" s="1"/>
  <c r="T42" i="53"/>
  <c r="X51" i="52"/>
  <c r="X51" i="53" s="1"/>
  <c r="X50" i="52"/>
  <c r="X50" i="53" s="1"/>
  <c r="X54" i="52"/>
  <c r="X54" i="53" s="1"/>
  <c r="X53" i="52"/>
  <c r="X53" i="53" s="1"/>
  <c r="X52" i="52"/>
  <c r="X52" i="53" s="1"/>
  <c r="X48" i="52"/>
  <c r="X48" i="53" s="1"/>
  <c r="X41" i="52"/>
  <c r="X41" i="53" s="1"/>
  <c r="X40" i="52"/>
  <c r="X40" i="53" s="1"/>
  <c r="X39" i="52"/>
  <c r="X39" i="53" s="1"/>
  <c r="X22" i="52"/>
  <c r="X22" i="53" s="1"/>
  <c r="X23" i="52"/>
  <c r="X23" i="53" s="1"/>
  <c r="X24" i="52"/>
  <c r="X24" i="53" s="1"/>
  <c r="X25" i="52"/>
  <c r="X25" i="53" s="1"/>
  <c r="X26" i="52"/>
  <c r="X26" i="53" s="1"/>
  <c r="X27" i="52"/>
  <c r="X27" i="53" s="1"/>
  <c r="X28" i="52"/>
  <c r="X28" i="53" s="1"/>
  <c r="X29" i="52"/>
  <c r="X29" i="53" s="1"/>
  <c r="X21" i="52"/>
  <c r="X21" i="53" s="1"/>
  <c r="X10" i="52"/>
  <c r="X10" i="53" s="1"/>
  <c r="X11" i="52"/>
  <c r="X11" i="53" s="1"/>
  <c r="X12" i="52"/>
  <c r="X12" i="53" s="1"/>
  <c r="X13" i="52"/>
  <c r="X13" i="53" s="1"/>
  <c r="X14" i="52"/>
  <c r="X14" i="53" s="1"/>
  <c r="X15" i="52"/>
  <c r="X15" i="53" s="1"/>
  <c r="X16" i="52"/>
  <c r="X16" i="53" s="1"/>
  <c r="X17" i="52"/>
  <c r="X17" i="53" s="1"/>
  <c r="X18" i="52"/>
  <c r="X18" i="53" s="1"/>
  <c r="X19" i="52"/>
  <c r="X19" i="53" s="1"/>
  <c r="X20" i="52"/>
  <c r="X20" i="53" s="1"/>
  <c r="X51" i="51" l="1"/>
  <c r="T51" i="51"/>
  <c r="X33" i="51"/>
  <c r="T33" i="51"/>
  <c r="X35" i="51"/>
  <c r="T35" i="51"/>
  <c r="X11" i="51"/>
  <c r="T11" i="51"/>
  <c r="X12" i="51"/>
  <c r="T12" i="51"/>
  <c r="X13" i="51"/>
  <c r="T13" i="51"/>
  <c r="X14" i="51"/>
  <c r="T14" i="51"/>
  <c r="X15" i="51"/>
  <c r="T15" i="51"/>
  <c r="X16" i="51"/>
  <c r="T16" i="51"/>
  <c r="X17" i="51"/>
  <c r="T17" i="51"/>
  <c r="X18" i="51"/>
  <c r="T18" i="51"/>
  <c r="X34" i="51"/>
  <c r="T34" i="51"/>
  <c r="X50" i="51"/>
  <c r="T50" i="51"/>
  <c r="X52" i="51"/>
  <c r="T52" i="51"/>
  <c r="X21" i="51"/>
  <c r="T21" i="51"/>
  <c r="X23" i="51"/>
  <c r="T23" i="51"/>
  <c r="X25" i="51"/>
  <c r="T25" i="51"/>
  <c r="X27" i="51"/>
  <c r="T27" i="51"/>
  <c r="X29" i="51"/>
  <c r="T29" i="51"/>
  <c r="X31" i="51"/>
  <c r="T31" i="51"/>
  <c r="X36" i="51"/>
  <c r="T36" i="51"/>
  <c r="X38" i="51"/>
  <c r="T38" i="51"/>
  <c r="X40" i="51"/>
  <c r="T40" i="51"/>
  <c r="X42" i="51"/>
  <c r="T42" i="51"/>
  <c r="X44" i="51"/>
  <c r="T44" i="51"/>
  <c r="X46" i="51"/>
  <c r="T46" i="51"/>
  <c r="X48" i="51"/>
  <c r="T48" i="51"/>
  <c r="X53" i="51"/>
  <c r="T53" i="51"/>
  <c r="X54" i="51"/>
  <c r="T54" i="51"/>
  <c r="X56" i="51"/>
  <c r="T56" i="51"/>
  <c r="X10" i="51"/>
  <c r="T10" i="51"/>
  <c r="X9" i="51"/>
  <c r="T9" i="51"/>
  <c r="X8" i="51"/>
  <c r="T8" i="51"/>
  <c r="X7" i="51"/>
  <c r="T7" i="51"/>
  <c r="X6" i="51"/>
  <c r="T6" i="51"/>
  <c r="X19" i="51"/>
  <c r="T19" i="51"/>
  <c r="X20" i="51"/>
  <c r="T20" i="51"/>
  <c r="X22" i="51"/>
  <c r="T22" i="51"/>
  <c r="X24" i="51"/>
  <c r="T24" i="51"/>
  <c r="X26" i="51"/>
  <c r="T26" i="51"/>
  <c r="X28" i="51"/>
  <c r="T28" i="51"/>
  <c r="X30" i="51"/>
  <c r="T30" i="51"/>
  <c r="X32" i="51"/>
  <c r="T32" i="51"/>
  <c r="X43" i="51"/>
  <c r="T43" i="51"/>
  <c r="X37" i="51"/>
  <c r="T37" i="51"/>
  <c r="X39" i="51"/>
  <c r="T39" i="51"/>
  <c r="X41" i="51"/>
  <c r="T41" i="51"/>
  <c r="X45" i="51"/>
  <c r="T45" i="51"/>
  <c r="X47" i="51"/>
  <c r="T47" i="51"/>
  <c r="X49" i="51"/>
  <c r="T49" i="51"/>
  <c r="X55" i="51"/>
  <c r="T55" i="5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<sst xmlns="http://schemas.openxmlformats.org/spreadsheetml/2006/main" count="9246" uniqueCount="198">
  <si>
    <t>England</t>
  </si>
  <si>
    <t>Avon</t>
  </si>
  <si>
    <t>Bedfordshire</t>
  </si>
  <si>
    <t>Berkshire</t>
  </si>
  <si>
    <t>Buckinghamshire</t>
  </si>
  <si>
    <t>Cambridgeshire</t>
  </si>
  <si>
    <t>Cheshire</t>
  </si>
  <si>
    <t>Cleveland</t>
  </si>
  <si>
    <t>Cornwall</t>
  </si>
  <si>
    <t>Cumbria</t>
  </si>
  <si>
    <t>Derbyshire</t>
  </si>
  <si>
    <t>Durham</t>
  </si>
  <si>
    <t>East Sussex</t>
  </si>
  <si>
    <t>Essex</t>
  </si>
  <si>
    <t>Gloucestershire</t>
  </si>
  <si>
    <t>Greater London</t>
  </si>
  <si>
    <t>Greater Manchester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</si>
  <si>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</si>
  <si>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</si>
  <si>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</si>
  <si>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</si>
  <si>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</si>
  <si>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</si>
  <si>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</si>
  <si>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</si>
  <si>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</si>
  <si>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</si>
  <si>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</si>
  <si>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</si>
  <si>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</si>
  <si>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</si>
  <si>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</si>
  <si>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</si>
  <si>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</si>
  <si>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</si>
  <si>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</si>
  <si>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Warwickshire</t>
  </si>
  <si>
    <t>West Midlands</t>
  </si>
  <si>
    <t>West Sussex</t>
  </si>
  <si>
    <t>West Yorkshire</t>
  </si>
  <si>
    <t>Metropolitan</t>
  </si>
  <si>
    <t>Apprentice wholetime firefighters</t>
  </si>
  <si>
    <t>Men</t>
  </si>
  <si>
    <t>Women</t>
  </si>
  <si>
    <t>Percentage that are women</t>
  </si>
  <si>
    <t>The full set of fire statistics releases, tables and guidance can be found on our landing page, here-</t>
  </si>
  <si>
    <t>https://www.gov.uk/government/collections/fire-statistics</t>
  </si>
  <si>
    <t>The statistics in this table are Official Statistics.</t>
  </si>
  <si>
    <t>Source: Home Office Operational Statistics Data Collection, figures supplied by fire and rescue authorities.</t>
  </si>
  <si>
    <t>Contact: FireStatistics@homeoffice.gov.uk</t>
  </si>
  <si>
    <t>Apprentice Fire Control</t>
  </si>
  <si>
    <t>Apprentice Support Staff</t>
  </si>
  <si>
    <t>Fire and rescue workforce and pensions statistics</t>
  </si>
  <si>
    <t>Email: Firestatistics@homeoffice.gov.uk</t>
  </si>
  <si>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</si>
  <si>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</si>
  <si>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</si>
  <si>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</si>
  <si>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</si>
  <si>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</si>
  <si>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</si>
  <si>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</si>
  <si>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No</t>
  </si>
  <si>
    <t>End of table</t>
  </si>
  <si>
    <t>Table 1123</t>
  </si>
  <si>
    <t>FIRE1123a</t>
  </si>
  <si>
    <t>FIRE1123b</t>
  </si>
  <si>
    <t xml:space="preserve">Apprentices by gender, fire and rescue authority and role </t>
  </si>
  <si>
    <t xml:space="preserve">Joiner apprentices by gender, fire and rescue authority and role </t>
  </si>
  <si>
    <t>Other</t>
  </si>
  <si>
    <t>Hampshire and Isle of Wight</t>
  </si>
  <si>
    <t>Responsible Statistician: Helene Clark</t>
  </si>
  <si>
    <t>North West Fire Control</t>
  </si>
  <si>
    <t>1 The total number of employees.</t>
  </si>
  <si>
    <t>Notes on data adjustments</t>
  </si>
  <si>
    <t>General notes</t>
  </si>
  <si>
    <t>Northamptonshire were unable to provide data for 2019 and 2020.</t>
  </si>
  <si>
    <t>FINANCIAL_YEAR</t>
  </si>
  <si>
    <t>FRS_NAME</t>
  </si>
  <si>
    <t>E_CODE</t>
  </si>
  <si>
    <t>IS_MET_NON_MET</t>
  </si>
  <si>
    <t>URBAN_RURAL</t>
  </si>
  <si>
    <t>HC_OR_FTE</t>
  </si>
  <si>
    <t>ROLE</t>
  </si>
  <si>
    <t>GENDER_CHARACTERISTIC</t>
  </si>
  <si>
    <t>TOTAL_STAFF</t>
  </si>
  <si>
    <t>Non-metropolitan</t>
  </si>
  <si>
    <t>Predominantly Urban</t>
  </si>
  <si>
    <t>Wholetime firefighters</t>
  </si>
  <si>
    <t>Significantly Rural</t>
  </si>
  <si>
    <t>Predominantly Rural</t>
  </si>
  <si>
    <t>Devon and Somerset</t>
  </si>
  <si>
    <t>Dorset and Wiltshire</t>
  </si>
  <si>
    <t>Hereford and Worcester</t>
  </si>
  <si>
    <t>Isles Of Scilly</t>
  </si>
  <si>
    <t>Tyne and Wear</t>
  </si>
  <si>
    <t>Unknown</t>
  </si>
  <si>
    <t>2018/19</t>
  </si>
  <si>
    <t>2019/20</t>
  </si>
  <si>
    <t>2020/21</t>
  </si>
  <si>
    <t>2021/22</t>
  </si>
  <si>
    <t>2022/23</t>
  </si>
  <si>
    <t>Fire Control</t>
  </si>
  <si>
    <t>Support Staff</t>
  </si>
  <si>
    <t>Total Staff</t>
  </si>
  <si>
    <t>Select a year from the drop-down list in the orange box below:</t>
  </si>
  <si>
    <t>blank</t>
  </si>
  <si>
    <t>2 For a list of FRAs and whether they are considered "Metropolitan", "Non Metropolitan", "Predominantly Rural", "Significantly Rural" or "Predominantly Urban" please see the FRS geographical categories sheet.</t>
  </si>
  <si>
    <t xml:space="preserve">Hampshire FRS and Isle of Wight FRS merged on 31st March 2021. Figures for previous years are the sum of the figures for the two individual FRSs. </t>
  </si>
  <si>
    <t>Data were first collected for the 'Other' gender in 2021 and 'Unknown' in 2022. Prior to this the data captured only covered 'Men' and 'Women'. However some FRSs reported staff separately in these categories before they were collected and these have now been recorded in the table above.</t>
  </si>
  <si>
    <t xml:space="preserve">Staff on dual contracts have been recorded more than once e.g. firefighters on both a wholetime and an on-call contract are included in the wholetime firefighter and retained duty system firefighter figures above. 
 </t>
  </si>
  <si>
    <t>Detailed notes can be found in the guidance document, which has been extended this year, and includes information on when control room mergers occurred etc.</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</si>
  <si>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</si>
  <si>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</si>
  <si>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Total Apprentices</t>
  </si>
  <si>
    <t>3 Position at 31 March of each year.</t>
  </si>
  <si>
    <t>It is impossible to be an apprentice on call firefighter.</t>
  </si>
  <si>
    <t>New joiner apprentice wholetime firefighters</t>
  </si>
  <si>
    <t>New joiner apprentice Fire Control</t>
  </si>
  <si>
    <t>New joiner apprentice Support Staff</t>
  </si>
  <si>
    <t>Total new joiner apprentices</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</si>
  <si>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</si>
  <si>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</si>
  <si>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</si>
  <si>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</si>
  <si>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</si>
  <si>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</si>
  <si>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</si>
  <si>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</si>
  <si>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end of table</t>
  </si>
  <si>
    <t>Data - apprentices</t>
  </si>
  <si>
    <t>Data - new apprentices</t>
  </si>
  <si>
    <t>FRS geographical categories</t>
  </si>
  <si>
    <t>Shows the classification of each FRS into the rural/urban and metropolitan/non-metropolitan groups.</t>
  </si>
  <si>
    <t>CALENDAR_YEAR</t>
  </si>
  <si>
    <t>England, April 2023 to March 2024: data tables</t>
  </si>
  <si>
    <t>Published: 17 October 2023</t>
  </si>
  <si>
    <t>Next Update: Autumn 2025</t>
  </si>
  <si>
    <t>Crown copyright © 2024</t>
  </si>
  <si>
    <t>2019 to 2024</t>
  </si>
  <si>
    <t>2018/19 to 2023/24</t>
  </si>
  <si>
    <r>
      <t>FIRE STATISTICS TABLE 1123a Apprentices</t>
    </r>
    <r>
      <rPr>
        <b/>
        <vertAlign val="superscript"/>
        <sz val="12"/>
        <rFont val="Arial Black"/>
        <family val="2"/>
      </rPr>
      <t>1</t>
    </r>
    <r>
      <rPr>
        <b/>
        <sz val="12"/>
        <rFont val="Arial Black"/>
        <family val="2"/>
      </rPr>
      <t xml:space="preserve"> by gender, fire and rescue authority</t>
    </r>
    <r>
      <rPr>
        <b/>
        <vertAlign val="superscript"/>
        <sz val="12"/>
        <rFont val="Arial Black"/>
        <family val="2"/>
      </rPr>
      <t>2</t>
    </r>
    <r>
      <rPr>
        <b/>
        <sz val="12"/>
        <rFont val="Arial Black"/>
        <family val="2"/>
      </rPr>
      <t xml:space="preserve"> and role </t>
    </r>
  </si>
  <si>
    <t>2023/24</t>
  </si>
  <si>
    <t>E31000001</t>
  </si>
  <si>
    <t>HC</t>
  </si>
  <si>
    <t>Fire control</t>
  </si>
  <si>
    <t>Support staff</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</si>
  <si>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</si>
  <si>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</si>
  <si>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</si>
  <si>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</si>
  <si>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</si>
  <si>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</si>
  <si>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</si>
  <si>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</si>
  <si>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</si>
  <si>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</si>
  <si>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</si>
  <si>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</si>
  <si>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</si>
  <si>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</si>
  <si>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</si>
  <si>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</si>
  <si>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</si>
  <si>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</si>
  <si>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</si>
  <si>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</si>
  <si>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</si>
  <si>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</si>
  <si>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</si>
  <si>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</si>
  <si>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</si>
  <si>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</si>
  <si>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</si>
  <si>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</si>
  <si>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</si>
  <si>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</si>
  <si>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</si>
  <si>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</si>
  <si>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</si>
  <si>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</si>
  <si>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</si>
  <si>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</si>
  <si>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</si>
  <si>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</si>
  <si>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</si>
  <si>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</si>
  <si>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</si>
  <si>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</si>
  <si>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Publication Date: 17 October 2024</t>
  </si>
  <si>
    <r>
      <t>FIRE STATISTICS TABLE 1123b New joiner apprentices</t>
    </r>
    <r>
      <rPr>
        <b/>
        <vertAlign val="superscript"/>
        <sz val="12"/>
        <rFont val="Arial Black"/>
        <family val="2"/>
      </rPr>
      <t>1</t>
    </r>
    <r>
      <rPr>
        <b/>
        <sz val="12"/>
        <rFont val="Arial Black"/>
        <family val="2"/>
      </rPr>
      <t xml:space="preserve"> by gender, fire and rescue authority</t>
    </r>
    <r>
      <rPr>
        <b/>
        <vertAlign val="superscript"/>
        <sz val="12"/>
        <rFont val="Arial Black"/>
        <family val="2"/>
      </rPr>
      <t>2</t>
    </r>
    <r>
      <rPr>
        <b/>
        <sz val="12"/>
        <rFont val="Arial Black"/>
        <family val="2"/>
      </rPr>
      <t xml:space="preserve"> and role </t>
    </r>
  </si>
  <si>
    <r>
      <t xml:space="preserve">Press enquiries: </t>
    </r>
    <r>
      <rPr>
        <b/>
        <sz val="12"/>
        <rFont val="Arial"/>
        <family val="2"/>
      </rPr>
      <t>0300 123 3535</t>
    </r>
  </si>
  <si>
    <t>Accredited official statistics?</t>
  </si>
  <si>
    <r>
      <t>Select a year</t>
    </r>
    <r>
      <rPr>
        <b/>
        <vertAlign val="superscript"/>
        <sz val="12"/>
        <rFont val="Arial"/>
        <family val="2"/>
      </rPr>
      <t>3</t>
    </r>
    <r>
      <rPr>
        <b/>
        <sz val="12"/>
        <rFont val="Arial"/>
        <family val="2"/>
      </rPr>
      <t xml:space="preserve"> from the drop-down list in the orange box below:</t>
    </r>
  </si>
  <si>
    <r>
      <t>FRS</t>
    </r>
    <r>
      <rPr>
        <vertAlign val="superscript"/>
        <sz val="12"/>
        <rFont val="Arial"/>
        <family val="2"/>
      </rPr>
      <t>2</t>
    </r>
  </si>
  <si>
    <r>
      <t>Urban/Rural category</t>
    </r>
    <r>
      <rPr>
        <b/>
        <vertAlign val="superscript"/>
        <sz val="12"/>
        <rFont val="Arial"/>
        <family val="2"/>
      </rPr>
      <t>1</t>
    </r>
  </si>
  <si>
    <t xml:space="preserve">Raw data for the FIRE1123a table </t>
  </si>
  <si>
    <t xml:space="preserve">Raw data for the FIRE1123b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</si>
</sst>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b/>
      <sz val="11"/>
      <color rgb="FFFFFFFF"/>
      <name val="Arial Black"/>
      <family val="2"/>
    </font>
    <font>
      <sz val="11"/>
      <color rgb="FF000000"/>
      <name val="Calibri"/>
      <family val="2"/>
    </font>
    <font>
      <u/>
      <sz val="11"/>
      <color rgb="FF0563C1"/>
      <name val="Calibri"/>
      <family val="2"/>
    </font>
    <font>
      <sz val="10"/>
      <name val="MS Sans Serif"/>
      <family val="2"/>
    </font>
    <font>
      <sz val="10"/>
      <name val="Arial"/>
      <family val="2"/>
    </font>
    <font>
      <sz val="10"/>
      <name val="MS Sans Serif"/>
      <family val="2"/>
    </font>
    <font>
      <sz val="11"/>
      <color theme="1"/>
      <name val="Calibri"/>
      <family val="2"/>
      <scheme val="minor"/>
    </font>
    <font>
      <b/>
      <sz val="11"/>
      <color theme="1"/>
      <name val="Calibri"/>
      <family val="2"/>
      <scheme val="minor"/>
    </font>
    <font>
      <sz val="12"/>
      <color rgb="FF000000"/>
      <name val="Arial"/>
      <family val="2"/>
    </font>
    <font>
      <sz val="10"/>
      <color rgb="FF000000"/>
      <name val="Arial"/>
      <family val="2"/>
    </font>
    <font>
      <sz val="18"/>
      <color rgb="FF0000FF"/>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sz val="12"/>
      <color rgb="FF000000"/>
      <name val="Calibri"/>
      <family val="2"/>
    </font>
    <font>
      <sz val="12"/>
      <color theme="1"/>
      <name val="Arial"/>
      <family val="2"/>
    </font>
    <font>
      <b/>
      <sz val="12"/>
      <name val="Arial"/>
      <family val="2"/>
    </font>
    <font>
      <b/>
      <vertAlign val="superscript"/>
      <sz val="12"/>
      <name val="Arial"/>
      <family val="2"/>
    </font>
    <font>
      <b/>
      <sz val="12"/>
      <color rgb="FFFFFFFF"/>
      <name val="Arial"/>
      <family val="2"/>
    </font>
    <font>
      <sz val="12"/>
      <color theme="0"/>
      <name val="Arial"/>
      <family val="2"/>
    </font>
    <font>
      <b/>
      <sz val="12"/>
      <color theme="1"/>
      <name val="Arial"/>
      <family val="2"/>
    </font>
    <font>
      <i/>
      <sz val="12"/>
      <color theme="1"/>
      <name val="Arial"/>
      <family val="2"/>
    </font>
    <font>
      <b/>
      <i/>
      <sz val="12"/>
      <color theme="1"/>
      <name val="Arial"/>
      <family val="2"/>
    </font>
    <font>
      <b/>
      <sz val="12"/>
      <color theme="0"/>
      <name val="Arial"/>
      <family val="2"/>
    </font>
    <font>
      <sz val="12"/>
      <name val="Arial"/>
      <family val="2"/>
    </font>
    <font>
      <b/>
      <sz val="12"/>
      <name val="Arial Black"/>
      <family val="2"/>
    </font>
    <font>
      <b/>
      <vertAlign val="superscript"/>
      <sz val="12"/>
      <name val="Arial Black"/>
      <family val="2"/>
    </font>
    <font>
      <sz val="14"/>
      <name val="Arial"/>
      <family val="2"/>
    </font>
    <font>
      <vertAlign val="superscript"/>
      <sz val="12"/>
      <name val="Arial"/>
      <family val="2"/>
    </font>
    <font>
      <i/>
      <sz val="12"/>
      <name val="Arial"/>
      <family val="2"/>
    </font>
    <font>
      <b/>
      <i/>
      <sz val="12"/>
      <name val="Arial"/>
      <family val="2"/>
    </font>
  </fonts>
  <fills count="9">
    <fill>
      <patternFill patternType="none"/>
    </fill>
    <fill>
      <patternFill patternType="gray125"/>
    </fill>
    <fill>
      <patternFill patternType="solid">
        <fgColor rgb="FFFF0000"/>
        <bgColor rgb="FFFF0000"/>
      </patternFill>
    </fill>
    <fill>
      <patternFill patternType="solid">
        <fgColor theme="0"/>
        <bgColor rgb="FFFFFFFF"/>
      </patternFill>
    </fill>
    <fill>
      <patternFill patternType="solid">
        <fgColor theme="0"/>
        <bgColor indexed="64"/>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
      <patternFill patternType="solid">
        <fgColor rgb="FFFFFFFF"/>
        <bgColor rgb="FFFFFFFF"/>
      </patternFill>
    </fill>
  </fills>
  <borders count="4">
    <border>
      <left/>
      <right/>
      <top/>
      <bottom/>
      <diagonal/>
    </border>
    <border>
      <left/>
      <right/>
      <top/>
      <bottom style="medium">
        <color rgb="FFFF0000"/>
      </bottom>
      <diagonal/>
    </border>
    <border>
      <left/>
      <right/>
      <top/>
      <bottom style="medium">
        <color indexed="64"/>
      </bottom>
      <diagonal/>
    </border>
    <border>
      <left/>
      <right/>
      <top style="medium">
        <color rgb="FFFF0000"/>
      </top>
      <bottom/>
      <diagonal/>
    </border>
  </borders>
  <cellStyleXfs count="19">
    <xf numFmtId="0" fontId="0" fillId="0" borderId="0"/>
    <xf numFmtId="0" fontId="2" fillId="0" borderId="0"/>
    <xf numFmtId="0" fontId="3" fillId="0" borderId="0" applyNumberFormat="0" applyFill="0" applyBorder="0" applyAlignment="0" applyProtection="0"/>
    <xf numFmtId="0" fontId="4" fillId="0" borderId="0"/>
    <xf numFmtId="0" fontId="6" fillId="0" borderId="0"/>
    <xf numFmtId="0" fontId="5" fillId="0" borderId="0"/>
    <xf numFmtId="9" fontId="7" fillId="0" borderId="0" applyFont="0" applyFill="0" applyBorder="0" applyAlignment="0" applyProtection="0"/>
    <xf numFmtId="0" fontId="9" fillId="0" borderId="0" applyNumberFormat="0" applyBorder="0" applyProtection="0"/>
    <xf numFmtId="0" fontId="10" fillId="0" borderId="0" applyNumberFormat="0" applyBorder="0" applyProtection="0"/>
    <xf numFmtId="0" fontId="14" fillId="0" borderId="0" applyNumberFormat="0" applyFill="0" applyBorder="0" applyAlignment="0" applyProtection="0"/>
    <xf numFmtId="0" fontId="2" fillId="0" borderId="0" applyNumberFormat="0" applyFont="0" applyBorder="0" applyProtection="0"/>
    <xf numFmtId="0" fontId="17" fillId="0" borderId="0" applyNumberFormat="0" applyFill="0" applyBorder="0" applyAlignment="0" applyProtection="0"/>
    <xf numFmtId="0" fontId="3" fillId="0" borderId="0" applyNumberFormat="0" applyFill="0" applyBorder="0" applyAlignment="0" applyProtection="0"/>
    <xf numFmtId="0" fontId="10" fillId="0" borderId="0" applyNumberFormat="0" applyBorder="0" applyProtection="0"/>
    <xf numFmtId="0" fontId="2" fillId="0" borderId="0"/>
    <xf numFmtId="0" fontId="2" fillId="0" borderId="0" applyNumberFormat="0" applyFont="0" applyBorder="0" applyProtection="0"/>
    <xf numFmtId="0" fontId="17" fillId="0" borderId="0" applyNumberFormat="0" applyFill="0" applyBorder="0" applyAlignment="0" applyProtection="0"/>
    <xf numFmtId="0" fontId="14" fillId="0" borderId="0" applyNumberFormat="0" applyFill="0" applyBorder="0" applyAlignment="0" applyProtection="0"/>
    <xf numFmtId="0" fontId="3" fillId="0" borderId="0" applyNumberFormat="0" applyFill="0" applyBorder="0" applyAlignment="0" applyProtection="0"/>
  </cellStyleXfs>
  <cellXfs count="128">
    <xf numFmtId="0" fontId="0" fillId="0" borderId="0" xfId="0"/>
    <xf numFmtId="0" fontId="1" fillId="0" borderId="0" xfId="0" applyFont="1"/>
    <xf numFmtId="3" fontId="0" fillId="0" borderId="0" xfId="0" applyNumberFormat="1"/>
    <xf numFmtId="0" fontId="0" fillId="0" borderId="0" xfId="0" applyAlignment="1">
      <alignment horizontal="right"/>
    </xf>
    <xf numFmtId="0" fontId="0" fillId="0" borderId="0" xfId="0" applyAlignment="1">
      <alignment horizontal="center"/>
    </xf>
    <xf numFmtId="0" fontId="8" fillId="0" borderId="0" xfId="0" applyFont="1"/>
    <xf numFmtId="0" fontId="0" fillId="0" borderId="0" xfId="0" applyAlignment="1">
      <alignment horizontal="left"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3" fontId="0" fillId="0" borderId="0" xfId="0" applyNumberFormat="1" applyAlignment="1">
      <alignment horizontal="right"/>
    </xf>
    <xf numFmtId="10" fontId="8" fillId="0" borderId="0" xfId="6" applyNumberFormat="1" applyFont="1" applyFill="1" applyBorder="1" applyAlignment="1">
      <alignment horizontal="right"/>
    </xf>
    <xf numFmtId="3" fontId="8" fillId="0" borderId="0" xfId="0" applyNumberFormat="1" applyFont="1" applyAlignment="1">
      <alignment horizontal="right"/>
    </xf>
    <xf numFmtId="4" fontId="0" fillId="0" borderId="0" xfId="0" applyNumberFormat="1"/>
    <xf numFmtId="0" fontId="10" fillId="3" borderId="0" xfId="7" applyFont="1" applyFill="1"/>
    <xf numFmtId="0" fontId="11" fillId="3" borderId="0" xfId="8" applyFont="1" applyFill="1" applyAlignment="1">
      <alignment vertical="center"/>
    </xf>
    <xf numFmtId="0" fontId="12" fillId="4" borderId="0" xfId="8" applyFont="1" applyFill="1" applyAlignment="1">
      <alignment vertical="center"/>
    </xf>
    <xf numFmtId="0" fontId="13" fillId="4" borderId="0" xfId="7" applyFont="1" applyFill="1"/>
    <xf numFmtId="0" fontId="9" fillId="3" borderId="0" xfId="7" applyFill="1"/>
    <xf numFmtId="0" fontId="15" fillId="3" borderId="0" xfId="11" applyFont="1" applyFill="1" applyAlignment="1"/>
    <xf numFmtId="0" fontId="9" fillId="3" borderId="0" xfId="10" applyFont="1" applyFill="1"/>
    <xf numFmtId="0" fontId="18" fillId="3" borderId="0" xfId="16" applyFont="1" applyFill="1" applyAlignment="1"/>
    <xf numFmtId="0" fontId="19" fillId="4" borderId="0" xfId="2" applyFont="1" applyFill="1" applyAlignment="1">
      <alignment horizontal="left"/>
    </xf>
    <xf numFmtId="0" fontId="19" fillId="3" borderId="0" xfId="2" applyFont="1" applyFill="1" applyAlignment="1"/>
    <xf numFmtId="0" fontId="19" fillId="3" borderId="0" xfId="18" applyFont="1" applyFill="1" applyAlignment="1"/>
    <xf numFmtId="0" fontId="9" fillId="3" borderId="0" xfId="13" applyFont="1" applyFill="1" applyAlignment="1"/>
    <xf numFmtId="0" fontId="9" fillId="3" borderId="0" xfId="13" applyFont="1" applyFill="1" applyAlignment="1">
      <alignment horizontal="left"/>
    </xf>
    <xf numFmtId="0" fontId="9" fillId="3" borderId="0" xfId="8" applyFont="1" applyFill="1" applyAlignment="1"/>
    <xf numFmtId="0" fontId="9" fillId="3" borderId="0" xfId="8" applyFont="1" applyFill="1" applyAlignment="1">
      <alignment horizontal="left"/>
    </xf>
    <xf numFmtId="0" fontId="18" fillId="3" borderId="0" xfId="11" applyFont="1" applyFill="1" applyAlignment="1"/>
    <xf numFmtId="0" fontId="16" fillId="3" borderId="0" xfId="13" applyFont="1" applyFill="1" applyAlignment="1">
      <alignment wrapText="1"/>
    </xf>
    <xf numFmtId="0" fontId="20" fillId="3" borderId="0" xfId="14" applyFont="1" applyFill="1"/>
    <xf numFmtId="0" fontId="21" fillId="4" borderId="0" xfId="0" applyFont="1" applyFill="1"/>
    <xf numFmtId="1" fontId="9" fillId="3" borderId="0" xfId="15" applyNumberFormat="1" applyFont="1" applyFill="1" applyAlignment="1">
      <alignment horizontal="left" vertical="center"/>
    </xf>
    <xf numFmtId="0" fontId="9" fillId="3" borderId="0" xfId="14" applyFont="1" applyFill="1"/>
    <xf numFmtId="0" fontId="9" fillId="3" borderId="0" xfId="15" applyFont="1" applyFill="1" applyAlignment="1">
      <alignment horizontal="left" vertical="center" wrapText="1"/>
    </xf>
    <xf numFmtId="0" fontId="9" fillId="3" borderId="0" xfId="14" applyFont="1" applyFill="1" applyAlignment="1">
      <alignment wrapText="1"/>
    </xf>
    <xf numFmtId="0" fontId="9" fillId="3" borderId="0" xfId="14" applyFont="1" applyFill="1" applyAlignment="1">
      <alignment horizontal="left"/>
    </xf>
    <xf numFmtId="0" fontId="24" fillId="2" borderId="0" xfId="0" applyFont="1" applyFill="1"/>
    <xf numFmtId="0" fontId="24" fillId="5" borderId="0" xfId="0" applyFont="1" applyFill="1"/>
    <xf numFmtId="0" fontId="21" fillId="3" borderId="0" xfId="0" applyFont="1" applyFill="1"/>
    <xf numFmtId="0" fontId="9" fillId="4" borderId="0" xfId="1" applyFont="1" applyFill="1"/>
    <xf numFmtId="3" fontId="16" fillId="7" borderId="0" xfId="1" applyNumberFormat="1" applyFont="1" applyFill="1" applyAlignment="1">
      <alignment vertical="center"/>
    </xf>
    <xf numFmtId="0" fontId="21" fillId="3" borderId="1" xfId="0" applyFont="1" applyFill="1" applyBorder="1"/>
    <xf numFmtId="0" fontId="25" fillId="3" borderId="0" xfId="0" applyFont="1" applyFill="1"/>
    <xf numFmtId="0" fontId="26" fillId="3" borderId="1" xfId="0" applyFont="1" applyFill="1" applyBorder="1"/>
    <xf numFmtId="0" fontId="21"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1" fillId="3" borderId="0" xfId="0" applyFont="1" applyFill="1" applyAlignment="1">
      <alignment horizontal="right" vertical="center" wrapText="1"/>
    </xf>
    <xf numFmtId="3" fontId="26" fillId="4" borderId="3" xfId="0" applyNumberFormat="1" applyFont="1" applyFill="1" applyBorder="1" applyAlignment="1">
      <alignment horizontal="right"/>
    </xf>
    <xf numFmtId="164" fontId="28" fillId="4" borderId="3" xfId="6" applyNumberFormat="1" applyFont="1" applyFill="1" applyBorder="1" applyAlignment="1">
      <alignment horizontal="right"/>
    </xf>
    <xf numFmtId="3" fontId="29" fillId="4" borderId="3" xfId="0" applyNumberFormat="1" applyFont="1" applyFill="1" applyBorder="1"/>
    <xf numFmtId="3" fontId="26" fillId="3" borderId="0" xfId="0" applyNumberFormat="1" applyFont="1" applyFill="1"/>
    <xf numFmtId="0" fontId="26" fillId="4" borderId="0" xfId="0" applyFont="1" applyFill="1"/>
    <xf numFmtId="3" fontId="26" fillId="4" borderId="0" xfId="0" applyNumberFormat="1" applyFont="1" applyFill="1" applyAlignment="1">
      <alignment horizontal="right"/>
    </xf>
    <xf numFmtId="164" fontId="28" fillId="4" borderId="0" xfId="6" applyNumberFormat="1" applyFont="1" applyFill="1" applyBorder="1" applyAlignment="1">
      <alignment horizontal="right"/>
    </xf>
    <xf numFmtId="3" fontId="29" fillId="4" borderId="0" xfId="0" applyNumberFormat="1" applyFont="1" applyFill="1"/>
    <xf numFmtId="3" fontId="21" fillId="4" borderId="0" xfId="0" applyNumberFormat="1" applyFont="1" applyFill="1" applyAlignment="1">
      <alignment horizontal="right"/>
    </xf>
    <xf numFmtId="164" fontId="27" fillId="4" borderId="0" xfId="6" applyNumberFormat="1" applyFont="1" applyFill="1" applyBorder="1" applyAlignment="1">
      <alignment horizontal="right"/>
    </xf>
    <xf numFmtId="3" fontId="25" fillId="4" borderId="0" xfId="0" applyNumberFormat="1" applyFont="1" applyFill="1"/>
    <xf numFmtId="3" fontId="21" fillId="3" borderId="0" xfId="0" applyNumberFormat="1" applyFont="1" applyFill="1"/>
    <xf numFmtId="3" fontId="21" fillId="4" borderId="1" xfId="0" applyNumberFormat="1" applyFont="1" applyFill="1" applyBorder="1" applyAlignment="1">
      <alignment horizontal="right"/>
    </xf>
    <xf numFmtId="164" fontId="27" fillId="4" borderId="1" xfId="6" applyNumberFormat="1" applyFont="1" applyFill="1" applyBorder="1" applyAlignment="1">
      <alignment horizontal="right"/>
    </xf>
    <xf numFmtId="3" fontId="25" fillId="4" borderId="1" xfId="0" applyNumberFormat="1" applyFont="1" applyFill="1" applyBorder="1"/>
    <xf numFmtId="3" fontId="26" fillId="4" borderId="1" xfId="0" applyNumberFormat="1" applyFont="1" applyFill="1" applyBorder="1" applyAlignment="1">
      <alignment horizontal="right"/>
    </xf>
    <xf numFmtId="164" fontId="28" fillId="4" borderId="1" xfId="6" applyNumberFormat="1" applyFont="1" applyFill="1" applyBorder="1" applyAlignment="1">
      <alignment horizontal="right"/>
    </xf>
    <xf numFmtId="0" fontId="15" fillId="4" borderId="0" xfId="11" applyFont="1" applyFill="1" applyAlignment="1"/>
    <xf numFmtId="0" fontId="30" fillId="3" borderId="0" xfId="0" applyFont="1" applyFill="1"/>
    <xf numFmtId="0" fontId="9" fillId="3" borderId="0" xfId="0" applyFont="1" applyFill="1"/>
    <xf numFmtId="0" fontId="30" fillId="4" borderId="0" xfId="2" applyFont="1" applyFill="1" applyAlignment="1">
      <alignment vertical="center"/>
    </xf>
    <xf numFmtId="0" fontId="21" fillId="3" borderId="0" xfId="0" applyFont="1" applyFill="1" applyAlignment="1">
      <alignment vertical="top"/>
    </xf>
    <xf numFmtId="0" fontId="21" fillId="3" borderId="0" xfId="0" applyFont="1" applyFill="1" applyAlignment="1">
      <alignment horizontal="left"/>
    </xf>
    <xf numFmtId="0" fontId="30" fillId="0" borderId="0" xfId="5" applyFont="1" applyBorder="1" applyAlignment="1">
      <alignment vertical="center"/>
    </xf>
    <xf numFmtId="0" fontId="30" fillId="3" borderId="0" xfId="0" applyFont="1" applyFill="1" applyAlignment="1">
      <alignment vertical="top"/>
    </xf>
    <xf numFmtId="0" fontId="22" fillId="4" borderId="0" xfId="2" applyFont="1" applyFill="1" applyAlignment="1"/>
    <xf numFmtId="0" fontId="30" fillId="4" borderId="0" xfId="2" applyFont="1" applyFill="1" applyAlignment="1"/>
    <xf numFmtId="0" fontId="19" fillId="4" borderId="0" xfId="2" applyFont="1" applyFill="1" applyAlignment="1"/>
    <xf numFmtId="0" fontId="19" fillId="4" borderId="0" xfId="2" applyFont="1" applyFill="1" applyAlignment="1">
      <alignment horizontal="right"/>
    </xf>
    <xf numFmtId="0" fontId="31" fillId="2" borderId="0" xfId="0" applyFont="1" applyFill="1" applyAlignment="1"/>
    <xf numFmtId="0" fontId="21" fillId="4" borderId="0" xfId="0" applyFont="1" applyFill="1" applyAlignment="1">
      <alignment horizontal="left"/>
    </xf>
    <xf numFmtId="0" fontId="30" fillId="4" borderId="0" xfId="5" applyFont="1" applyFill="1" applyBorder="1" applyAlignment="1">
      <alignment vertical="center"/>
    </xf>
    <xf numFmtId="0" fontId="21" fillId="4" borderId="0" xfId="0" applyFont="1" applyFill="1" applyAlignment="1">
      <alignment vertical="top"/>
    </xf>
    <xf numFmtId="0" fontId="15" fillId="4" borderId="0" xfId="17" applyFont="1" applyFill="1" applyAlignment="1"/>
    <xf numFmtId="0" fontId="15" fillId="4" borderId="0" xfId="17" applyFont="1" applyFill="1" applyAlignment="1">
      <alignment horizontal="left"/>
    </xf>
    <xf numFmtId="0" fontId="30" fillId="4" borderId="0" xfId="0" applyFont="1" applyFill="1" applyAlignment="1">
      <alignment horizontal="left"/>
    </xf>
    <xf numFmtId="0" fontId="25" fillId="4" borderId="0" xfId="0" applyFont="1" applyFill="1"/>
    <xf numFmtId="3" fontId="21" fillId="4" borderId="0" xfId="0" applyNumberFormat="1" applyFont="1" applyFill="1" applyBorder="1" applyAlignment="1">
      <alignment horizontal="right"/>
    </xf>
    <xf numFmtId="3" fontId="26" fillId="4" borderId="0" xfId="0" applyNumberFormat="1" applyFont="1" applyFill="1" applyBorder="1" applyAlignment="1">
      <alignment horizontal="right"/>
    </xf>
    <xf numFmtId="0" fontId="31" fillId="2" borderId="0" xfId="0" applyFont="1" applyFill="1" applyAlignment="1">
      <alignment vertical="center"/>
    </xf>
    <xf numFmtId="0" fontId="33" fillId="3" borderId="0" xfId="7" applyFont="1" applyFill="1"/>
    <xf numFmtId="0" fontId="30" fillId="3" borderId="0" xfId="7" applyFont="1" applyFill="1"/>
    <xf numFmtId="0" fontId="30" fillId="3" borderId="0" xfId="10" applyFont="1" applyFill="1"/>
    <xf numFmtId="0" fontId="30" fillId="3" borderId="0" xfId="15" applyFont="1" applyFill="1" applyAlignment="1">
      <alignment horizontal="left" vertical="center"/>
    </xf>
    <xf numFmtId="0" fontId="30" fillId="4" borderId="0" xfId="0" applyFont="1" applyFill="1"/>
    <xf numFmtId="1" fontId="30" fillId="3" borderId="0" xfId="15" applyNumberFormat="1" applyFont="1" applyFill="1" applyAlignment="1">
      <alignment horizontal="left" vertical="center"/>
    </xf>
    <xf numFmtId="0" fontId="22" fillId="3" borderId="0" xfId="8" applyFont="1" applyFill="1" applyAlignment="1"/>
    <xf numFmtId="0" fontId="22" fillId="3" borderId="0" xfId="8" applyFont="1" applyFill="1"/>
    <xf numFmtId="0" fontId="30" fillId="3" borderId="0" xfId="8" applyFont="1" applyFill="1" applyAlignment="1"/>
    <xf numFmtId="0" fontId="22" fillId="3" borderId="0" xfId="13" applyFont="1" applyFill="1" applyAlignment="1">
      <alignment wrapText="1"/>
    </xf>
    <xf numFmtId="0" fontId="22" fillId="8" borderId="0" xfId="13" applyFont="1" applyFill="1" applyAlignment="1">
      <alignment horizontal="left" wrapText="1"/>
    </xf>
    <xf numFmtId="0" fontId="30" fillId="0" borderId="0" xfId="0" applyFont="1" applyAlignment="1"/>
    <xf numFmtId="0" fontId="30" fillId="0" borderId="0" xfId="0" applyFont="1" applyAlignment="1">
      <alignment vertical="center" wrapText="1"/>
    </xf>
    <xf numFmtId="0" fontId="22" fillId="2" borderId="0" xfId="0" applyFont="1" applyFill="1"/>
    <xf numFmtId="0" fontId="22" fillId="3" borderId="0" xfId="1" applyFont="1" applyFill="1"/>
    <xf numFmtId="0" fontId="30" fillId="4" borderId="0" xfId="1" applyFont="1" applyFill="1"/>
    <xf numFmtId="0" fontId="22" fillId="6" borderId="0" xfId="1" applyFont="1" applyFill="1" applyAlignment="1">
      <alignment horizontal="center" vertical="center"/>
    </xf>
    <xf numFmtId="3" fontId="22" fillId="7" borderId="0" xfId="1" applyNumberFormat="1" applyFont="1" applyFill="1" applyAlignment="1">
      <alignment vertical="center"/>
    </xf>
    <xf numFmtId="0" fontId="30" fillId="3" borderId="1" xfId="0" applyFont="1" applyFill="1" applyBorder="1"/>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22" fillId="3" borderId="0" xfId="0" applyFont="1" applyFill="1"/>
    <xf numFmtId="3" fontId="22" fillId="4" borderId="3" xfId="0" applyNumberFormat="1" applyFont="1" applyFill="1" applyBorder="1" applyAlignment="1">
      <alignment horizontal="right"/>
    </xf>
    <xf numFmtId="164" fontId="36" fillId="4" borderId="3" xfId="6" applyNumberFormat="1" applyFont="1" applyFill="1" applyBorder="1" applyAlignment="1">
      <alignment horizontal="right"/>
    </xf>
    <xf numFmtId="0" fontId="22" fillId="4" borderId="0" xfId="0" applyFont="1" applyFill="1"/>
    <xf numFmtId="3" fontId="22" fillId="4" borderId="0" xfId="0" applyNumberFormat="1" applyFont="1" applyFill="1" applyAlignment="1">
      <alignment horizontal="right"/>
    </xf>
    <xf numFmtId="164" fontId="36" fillId="4" borderId="0" xfId="6" applyNumberFormat="1" applyFont="1" applyFill="1" applyBorder="1" applyAlignment="1">
      <alignment horizontal="right"/>
    </xf>
    <xf numFmtId="3" fontId="30" fillId="4" borderId="0" xfId="0" applyNumberFormat="1" applyFont="1" applyFill="1" applyAlignment="1">
      <alignment horizontal="right"/>
    </xf>
    <xf numFmtId="164" fontId="35" fillId="4" borderId="0" xfId="6" applyNumberFormat="1" applyFont="1" applyFill="1" applyBorder="1" applyAlignment="1">
      <alignment horizontal="right"/>
    </xf>
    <xf numFmtId="3" fontId="30" fillId="3" borderId="0" xfId="0" applyNumberFormat="1" applyFont="1" applyFill="1"/>
    <xf numFmtId="3" fontId="30" fillId="4" borderId="0" xfId="0" applyNumberFormat="1" applyFont="1" applyFill="1" applyBorder="1" applyAlignment="1">
      <alignment horizontal="right"/>
    </xf>
    <xf numFmtId="3" fontId="30" fillId="4" borderId="1" xfId="0" applyNumberFormat="1" applyFont="1" applyFill="1" applyBorder="1" applyAlignment="1">
      <alignment horizontal="right"/>
    </xf>
    <xf numFmtId="164" fontId="35" fillId="4" borderId="1" xfId="6" applyNumberFormat="1" applyFont="1" applyFill="1" applyBorder="1" applyAlignment="1">
      <alignment horizontal="right"/>
    </xf>
    <xf numFmtId="0" fontId="30" fillId="3" borderId="0" xfId="0" applyFont="1" applyFill="1" applyAlignment="1">
      <alignment horizontal="left"/>
    </xf>
    <xf numFmtId="0" fontId="22" fillId="4" borderId="1" xfId="0" applyFont="1" applyFill="1" applyBorder="1"/>
    <xf numFmtId="0" fontId="30" fillId="4" borderId="2" xfId="0" applyFont="1" applyFill="1" applyBorder="1"/>
  </cellXfs>
  <cellStyles count="19">
    <cellStyle name="Hyperlink" xfId="2" xr:uid="{00000000-0005-0000-0000-000001000000}"/>
    <cellStyle name="Hyperlink 2 2" xfId="11" xr:uid="{F460DB4E-4760-4D08-8987-A41F210EDF1F}"/>
    <cellStyle name="Hyperlink 2 2 2" xfId="16" xr:uid="{5EA9B20A-B0E2-4AB4-959A-C6D9AA63E6A4}"/>
    <cellStyle name="Hyperlink 2 2 3" xfId="17" xr:uid="{505611FB-AFF4-4328-8E03-BF9A8F6179D0}"/>
    <cellStyle name="Hyperlink 2 3" xfId="9" xr:uid="{FED10B50-3F5E-40B9-9AC8-5A3F5C725410}"/>
    <cellStyle name="Hyperlink 3" xfId="12" xr:uid="{AE03F94F-A4B4-4188-B2AF-A1F5E098460A}"/>
    <cellStyle name="Hyperlink 3 2" xfId="18" xr:uid="{A47172EC-6E4C-40DB-BA82-2EDCE9CA9DC3}"/>
    <cellStyle name="Normal" xfId="0" builtinId="0"/>
    <cellStyle name="Normal 2" xfId="1" xr:uid="{00000000-0005-0000-0000-000003000000}"/>
    <cellStyle name="Normal 2 2" xfId="3" xr:uid="{00000000-0005-0000-0000-000004000000}"/>
    <cellStyle name="Normal 2 2 2 2" xfId="8" xr:uid="{0739585B-EEA4-4FB9-B3B3-A0C14C9A1E2A}"/>
    <cellStyle name="Normal 2 3" xfId="13" xr:uid="{D18D96BC-0D4C-4B42-B817-C35AAD9D217A}"/>
    <cellStyle name="Normal 2 4" xfId="15" xr:uid="{755C85C5-6B23-47B7-85BC-9605960DE71A}"/>
    <cellStyle name="Normal 3" xfId="4" xr:uid="{00000000-0005-0000-0000-000005000000}"/>
    <cellStyle name="Normal 5 2" xfId="14" xr:uid="{0077E6C5-610B-42D9-94F8-942C55E634B1}"/>
    <cellStyle name="Normal 6 2" xfId="7" xr:uid="{6505ECC5-7935-4073-8D6C-E717CAB2EF86}"/>
    <cellStyle name="Normal 7 2" xfId="10" xr:uid="{1FFDF9A9-11C3-4BE9-ABE1-7EBDAD57E6F6}"/>
    <cellStyle name="Normal_Operational Activities" xfId="5" xr:uid="{00000000-0005-0000-0000-00000C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BC495E9F-54A2-406F-9E8C-E62021AF96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4" name="Picture 3">
          <a:extLst>
            <a:ext uri="{FF2B5EF4-FFF2-40B4-BE49-F238E27FC236}">
              <a16:creationId xmlns:a16="http://schemas.microsoft.com/office/drawing/2014/main" id="{42710B77-8C07-4367-9E48-63893BBEF6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B858F64B-100F-4AF0-A0D2-36476ECC56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7117348"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3F22-F99C-4CBE-A798-8A442FA017E8}">
  <dimension ref="A1:K14"/>
  <sheetViews>
    <sheetView tabSelected="1" workbookViewId="0"/>
  </sheetViews>
  <sheetFormatPr defaultRowHeight="12.45" x14ac:dyDescent="0.3"/>
  <cols>
    <col min="1" max="1" width="74" style="13" bestFit="1" customWidth="1"/>
    <col min="2" max="255" width="9.3828125" style="13" customWidth="1"/>
    <col min="256" max="256" width="2.84375" style="13" customWidth="1"/>
    <col min="257" max="257" width="74" style="13" bestFit="1" customWidth="1"/>
    <col min="258" max="511" width="9.3828125" style="13" customWidth="1"/>
    <col min="512" max="512" width="2.84375" style="13" customWidth="1"/>
    <col min="513" max="513" width="74" style="13" bestFit="1" customWidth="1"/>
    <col min="514" max="767" width="9.3828125" style="13" customWidth="1"/>
    <col min="768" max="768" width="2.84375" style="13" customWidth="1"/>
    <col min="769" max="769" width="74" style="13" bestFit="1" customWidth="1"/>
    <col min="770" max="1023" width="9.3828125" style="13" customWidth="1"/>
    <col min="1024" max="1024" width="2.84375" style="13" customWidth="1"/>
    <col min="1025" max="1025" width="74" style="13" bestFit="1" customWidth="1"/>
    <col min="1026" max="1279" width="9.3828125" style="13" customWidth="1"/>
    <col min="1280" max="1280" width="2.84375" style="13" customWidth="1"/>
    <col min="1281" max="1281" width="74" style="13" bestFit="1" customWidth="1"/>
    <col min="1282" max="1535" width="9.3828125" style="13" customWidth="1"/>
    <col min="1536" max="1536" width="2.84375" style="13" customWidth="1"/>
    <col min="1537" max="1537" width="74" style="13" bestFit="1" customWidth="1"/>
    <col min="1538" max="1791" width="9.3828125" style="13" customWidth="1"/>
    <col min="1792" max="1792" width="2.84375" style="13" customWidth="1"/>
    <col min="1793" max="1793" width="74" style="13" bestFit="1" customWidth="1"/>
    <col min="1794" max="2047" width="9.3828125" style="13" customWidth="1"/>
    <col min="2048" max="2048" width="2.84375" style="13" customWidth="1"/>
    <col min="2049" max="2049" width="74" style="13" bestFit="1" customWidth="1"/>
    <col min="2050" max="2303" width="9.3828125" style="13" customWidth="1"/>
    <col min="2304" max="2304" width="2.84375" style="13" customWidth="1"/>
    <col min="2305" max="2305" width="74" style="13" bestFit="1" customWidth="1"/>
    <col min="2306" max="2559" width="9.3828125" style="13" customWidth="1"/>
    <col min="2560" max="2560" width="2.84375" style="13" customWidth="1"/>
    <col min="2561" max="2561" width="74" style="13" bestFit="1" customWidth="1"/>
    <col min="2562" max="2815" width="9.3828125" style="13" customWidth="1"/>
    <col min="2816" max="2816" width="2.84375" style="13" customWidth="1"/>
    <col min="2817" max="2817" width="74" style="13" bestFit="1" customWidth="1"/>
    <col min="2818" max="3071" width="9.3828125" style="13" customWidth="1"/>
    <col min="3072" max="3072" width="2.84375" style="13" customWidth="1"/>
    <col min="3073" max="3073" width="74" style="13" bestFit="1" customWidth="1"/>
    <col min="3074" max="3327" width="9.3828125" style="13" customWidth="1"/>
    <col min="3328" max="3328" width="2.84375" style="13" customWidth="1"/>
    <col min="3329" max="3329" width="74" style="13" bestFit="1" customWidth="1"/>
    <col min="3330" max="3583" width="9.3828125" style="13" customWidth="1"/>
    <col min="3584" max="3584" width="2.84375" style="13" customWidth="1"/>
    <col min="3585" max="3585" width="74" style="13" bestFit="1" customWidth="1"/>
    <col min="3586" max="3839" width="9.3828125" style="13" customWidth="1"/>
    <col min="3840" max="3840" width="2.84375" style="13" customWidth="1"/>
    <col min="3841" max="3841" width="74" style="13" bestFit="1" customWidth="1"/>
    <col min="3842" max="4095" width="9.3828125" style="13" customWidth="1"/>
    <col min="4096" max="4096" width="2.84375" style="13" customWidth="1"/>
    <col min="4097" max="4097" width="74" style="13" bestFit="1" customWidth="1"/>
    <col min="4098" max="4351" width="9.3828125" style="13" customWidth="1"/>
    <col min="4352" max="4352" width="2.84375" style="13" customWidth="1"/>
    <col min="4353" max="4353" width="74" style="13" bestFit="1" customWidth="1"/>
    <col min="4354" max="4607" width="9.3828125" style="13" customWidth="1"/>
    <col min="4608" max="4608" width="2.84375" style="13" customWidth="1"/>
    <col min="4609" max="4609" width="74" style="13" bestFit="1" customWidth="1"/>
    <col min="4610" max="4863" width="9.3828125" style="13" customWidth="1"/>
    <col min="4864" max="4864" width="2.84375" style="13" customWidth="1"/>
    <col min="4865" max="4865" width="74" style="13" bestFit="1" customWidth="1"/>
    <col min="4866" max="5119" width="9.3828125" style="13" customWidth="1"/>
    <col min="5120" max="5120" width="2.84375" style="13" customWidth="1"/>
    <col min="5121" max="5121" width="74" style="13" bestFit="1" customWidth="1"/>
    <col min="5122" max="5375" width="9.3828125" style="13" customWidth="1"/>
    <col min="5376" max="5376" width="2.84375" style="13" customWidth="1"/>
    <col min="5377" max="5377" width="74" style="13" bestFit="1" customWidth="1"/>
    <col min="5378" max="5631" width="9.3828125" style="13" customWidth="1"/>
    <col min="5632" max="5632" width="2.84375" style="13" customWidth="1"/>
    <col min="5633" max="5633" width="74" style="13" bestFit="1" customWidth="1"/>
    <col min="5634" max="5887" width="9.3828125" style="13" customWidth="1"/>
    <col min="5888" max="5888" width="2.84375" style="13" customWidth="1"/>
    <col min="5889" max="5889" width="74" style="13" bestFit="1" customWidth="1"/>
    <col min="5890" max="6143" width="9.3828125" style="13" customWidth="1"/>
    <col min="6144" max="6144" width="2.84375" style="13" customWidth="1"/>
    <col min="6145" max="6145" width="74" style="13" bestFit="1" customWidth="1"/>
    <col min="6146" max="6399" width="9.3828125" style="13" customWidth="1"/>
    <col min="6400" max="6400" width="2.84375" style="13" customWidth="1"/>
    <col min="6401" max="6401" width="74" style="13" bestFit="1" customWidth="1"/>
    <col min="6402" max="6655" width="9.3828125" style="13" customWidth="1"/>
    <col min="6656" max="6656" width="2.84375" style="13" customWidth="1"/>
    <col min="6657" max="6657" width="74" style="13" bestFit="1" customWidth="1"/>
    <col min="6658" max="6911" width="9.3828125" style="13" customWidth="1"/>
    <col min="6912" max="6912" width="2.84375" style="13" customWidth="1"/>
    <col min="6913" max="6913" width="74" style="13" bestFit="1" customWidth="1"/>
    <col min="6914" max="7167" width="9.3828125" style="13" customWidth="1"/>
    <col min="7168" max="7168" width="2.84375" style="13" customWidth="1"/>
    <col min="7169" max="7169" width="74" style="13" bestFit="1" customWidth="1"/>
    <col min="7170" max="7423" width="9.3828125" style="13" customWidth="1"/>
    <col min="7424" max="7424" width="2.84375" style="13" customWidth="1"/>
    <col min="7425" max="7425" width="74" style="13" bestFit="1" customWidth="1"/>
    <col min="7426" max="7679" width="9.3828125" style="13" customWidth="1"/>
    <col min="7680" max="7680" width="2.84375" style="13" customWidth="1"/>
    <col min="7681" max="7681" width="74" style="13" bestFit="1" customWidth="1"/>
    <col min="7682" max="7935" width="9.3828125" style="13" customWidth="1"/>
    <col min="7936" max="7936" width="2.84375" style="13" customWidth="1"/>
    <col min="7937" max="7937" width="74" style="13" bestFit="1" customWidth="1"/>
    <col min="7938" max="8191" width="9.3828125" style="13" customWidth="1"/>
    <col min="8192" max="8192" width="2.84375" style="13" customWidth="1"/>
    <col min="8193" max="8193" width="74" style="13" bestFit="1" customWidth="1"/>
    <col min="8194" max="8447" width="9.3828125" style="13" customWidth="1"/>
    <col min="8448" max="8448" width="2.84375" style="13" customWidth="1"/>
    <col min="8449" max="8449" width="74" style="13" bestFit="1" customWidth="1"/>
    <col min="8450" max="8703" width="9.3828125" style="13" customWidth="1"/>
    <col min="8704" max="8704" width="2.84375" style="13" customWidth="1"/>
    <col min="8705" max="8705" width="74" style="13" bestFit="1" customWidth="1"/>
    <col min="8706" max="8959" width="9.3828125" style="13" customWidth="1"/>
    <col min="8960" max="8960" width="2.84375" style="13" customWidth="1"/>
    <col min="8961" max="8961" width="74" style="13" bestFit="1" customWidth="1"/>
    <col min="8962" max="9215" width="9.3828125" style="13" customWidth="1"/>
    <col min="9216" max="9216" width="2.84375" style="13" customWidth="1"/>
    <col min="9217" max="9217" width="74" style="13" bestFit="1" customWidth="1"/>
    <col min="9218" max="9471" width="9.3828125" style="13" customWidth="1"/>
    <col min="9472" max="9472" width="2.84375" style="13" customWidth="1"/>
    <col min="9473" max="9473" width="74" style="13" bestFit="1" customWidth="1"/>
    <col min="9474" max="9727" width="9.3828125" style="13" customWidth="1"/>
    <col min="9728" max="9728" width="2.84375" style="13" customWidth="1"/>
    <col min="9729" max="9729" width="74" style="13" bestFit="1" customWidth="1"/>
    <col min="9730" max="9983" width="9.3828125" style="13" customWidth="1"/>
    <col min="9984" max="9984" width="2.84375" style="13" customWidth="1"/>
    <col min="9985" max="9985" width="74" style="13" bestFit="1" customWidth="1"/>
    <col min="9986" max="10239" width="9.3828125" style="13" customWidth="1"/>
    <col min="10240" max="10240" width="2.84375" style="13" customWidth="1"/>
    <col min="10241" max="10241" width="74" style="13" bestFit="1" customWidth="1"/>
    <col min="10242" max="10495" width="9.3828125" style="13" customWidth="1"/>
    <col min="10496" max="10496" width="2.84375" style="13" customWidth="1"/>
    <col min="10497" max="10497" width="74" style="13" bestFit="1" customWidth="1"/>
    <col min="10498" max="10751" width="9.3828125" style="13" customWidth="1"/>
    <col min="10752" max="10752" width="2.84375" style="13" customWidth="1"/>
    <col min="10753" max="10753" width="74" style="13" bestFit="1" customWidth="1"/>
    <col min="10754" max="11007" width="9.3828125" style="13" customWidth="1"/>
    <col min="11008" max="11008" width="2.84375" style="13" customWidth="1"/>
    <col min="11009" max="11009" width="74" style="13" bestFit="1" customWidth="1"/>
    <col min="11010" max="11263" width="9.3828125" style="13" customWidth="1"/>
    <col min="11264" max="11264" width="2.84375" style="13" customWidth="1"/>
    <col min="11265" max="11265" width="74" style="13" bestFit="1" customWidth="1"/>
    <col min="11266" max="11519" width="9.3828125" style="13" customWidth="1"/>
    <col min="11520" max="11520" width="2.84375" style="13" customWidth="1"/>
    <col min="11521" max="11521" width="74" style="13" bestFit="1" customWidth="1"/>
    <col min="11522" max="11775" width="9.3828125" style="13" customWidth="1"/>
    <col min="11776" max="11776" width="2.84375" style="13" customWidth="1"/>
    <col min="11777" max="11777" width="74" style="13" bestFit="1" customWidth="1"/>
    <col min="11778" max="12031" width="9.3828125" style="13" customWidth="1"/>
    <col min="12032" max="12032" width="2.84375" style="13" customWidth="1"/>
    <col min="12033" max="12033" width="74" style="13" bestFit="1" customWidth="1"/>
    <col min="12034" max="12287" width="9.3828125" style="13" customWidth="1"/>
    <col min="12288" max="12288" width="2.84375" style="13" customWidth="1"/>
    <col min="12289" max="12289" width="74" style="13" bestFit="1" customWidth="1"/>
    <col min="12290" max="12543" width="9.3828125" style="13" customWidth="1"/>
    <col min="12544" max="12544" width="2.84375" style="13" customWidth="1"/>
    <col min="12545" max="12545" width="74" style="13" bestFit="1" customWidth="1"/>
    <col min="12546" max="12799" width="9.3828125" style="13" customWidth="1"/>
    <col min="12800" max="12800" width="2.84375" style="13" customWidth="1"/>
    <col min="12801" max="12801" width="74" style="13" bestFit="1" customWidth="1"/>
    <col min="12802" max="13055" width="9.3828125" style="13" customWidth="1"/>
    <col min="13056" max="13056" width="2.84375" style="13" customWidth="1"/>
    <col min="13057" max="13057" width="74" style="13" bestFit="1" customWidth="1"/>
    <col min="13058" max="13311" width="9.3828125" style="13" customWidth="1"/>
    <col min="13312" max="13312" width="2.84375" style="13" customWidth="1"/>
    <col min="13313" max="13313" width="74" style="13" bestFit="1" customWidth="1"/>
    <col min="13314" max="13567" width="9.3828125" style="13" customWidth="1"/>
    <col min="13568" max="13568" width="2.84375" style="13" customWidth="1"/>
    <col min="13569" max="13569" width="74" style="13" bestFit="1" customWidth="1"/>
    <col min="13570" max="13823" width="9.3828125" style="13" customWidth="1"/>
    <col min="13824" max="13824" width="2.84375" style="13" customWidth="1"/>
    <col min="13825" max="13825" width="74" style="13" bestFit="1" customWidth="1"/>
    <col min="13826" max="14079" width="9.3828125" style="13" customWidth="1"/>
    <col min="14080" max="14080" width="2.84375" style="13" customWidth="1"/>
    <col min="14081" max="14081" width="74" style="13" bestFit="1" customWidth="1"/>
    <col min="14082" max="14335" width="9.3828125" style="13" customWidth="1"/>
    <col min="14336" max="14336" width="2.84375" style="13" customWidth="1"/>
    <col min="14337" max="14337" width="74" style="13" bestFit="1" customWidth="1"/>
    <col min="14338" max="14591" width="9.3828125" style="13" customWidth="1"/>
    <col min="14592" max="14592" width="2.84375" style="13" customWidth="1"/>
    <col min="14593" max="14593" width="74" style="13" bestFit="1" customWidth="1"/>
    <col min="14594" max="14847" width="9.3828125" style="13" customWidth="1"/>
    <col min="14848" max="14848" width="2.84375" style="13" customWidth="1"/>
    <col min="14849" max="14849" width="74" style="13" bestFit="1" customWidth="1"/>
    <col min="14850" max="15103" width="9.3828125" style="13" customWidth="1"/>
    <col min="15104" max="15104" width="2.84375" style="13" customWidth="1"/>
    <col min="15105" max="15105" width="74" style="13" bestFit="1" customWidth="1"/>
    <col min="15106" max="15359" width="9.3828125" style="13" customWidth="1"/>
    <col min="15360" max="15360" width="2.84375" style="13" customWidth="1"/>
    <col min="15361" max="15361" width="74" style="13" bestFit="1" customWidth="1"/>
    <col min="15362" max="15615" width="9.3828125" style="13" customWidth="1"/>
    <col min="15616" max="15616" width="2.84375" style="13" customWidth="1"/>
    <col min="15617" max="15617" width="74" style="13" bestFit="1" customWidth="1"/>
    <col min="15618" max="15871" width="9.3828125" style="13" customWidth="1"/>
    <col min="15872" max="15872" width="2.84375" style="13" customWidth="1"/>
    <col min="15873" max="15873" width="74" style="13" bestFit="1" customWidth="1"/>
    <col min="15874" max="16127" width="9.3828125" style="13" customWidth="1"/>
    <col min="16128" max="16128" width="2.84375" style="13" customWidth="1"/>
    <col min="16129" max="16129" width="74" style="13" bestFit="1" customWidth="1"/>
    <col min="16130" max="16384" width="9.3828125" style="13" customWidth="1"/>
  </cols>
  <sheetData>
    <row r="1" spans="1:11" ht="84" customHeight="1" x14ac:dyDescent="0.3"/>
    <row r="2" spans="1:11" ht="22.3" x14ac:dyDescent="0.3">
      <c r="A2" s="14" t="s">
        <v>52</v>
      </c>
    </row>
    <row r="3" spans="1:11" ht="22.3" x14ac:dyDescent="0.3">
      <c r="A3" s="14" t="s">
        <v>135</v>
      </c>
    </row>
    <row r="4" spans="1:11" ht="45" customHeight="1" x14ac:dyDescent="0.4">
      <c r="A4" s="91" t="s">
        <v>64</v>
      </c>
      <c r="C4" s="15"/>
      <c r="K4" s="16"/>
    </row>
    <row r="5" spans="1:11" ht="32.25" customHeight="1" x14ac:dyDescent="0.35">
      <c r="A5" s="92" t="s">
        <v>71</v>
      </c>
      <c r="B5" s="17"/>
    </row>
    <row r="6" spans="1:11" ht="15" x14ac:dyDescent="0.35">
      <c r="A6" s="18" t="s">
        <v>53</v>
      </c>
      <c r="B6" s="17"/>
    </row>
    <row r="7" spans="1:11" ht="15.45" x14ac:dyDescent="0.4">
      <c r="A7" s="93" t="s">
        <v>191</v>
      </c>
      <c r="B7" s="20"/>
    </row>
    <row r="8" spans="1:11" ht="28.5" customHeight="1" x14ac:dyDescent="0.35">
      <c r="A8" s="21" t="s">
        <v>136</v>
      </c>
      <c r="B8" s="19"/>
    </row>
    <row r="9" spans="1:11" ht="15" x14ac:dyDescent="0.35">
      <c r="A9" s="21" t="s">
        <v>137</v>
      </c>
      <c r="B9" s="19"/>
    </row>
    <row r="10" spans="1:11" ht="30" customHeight="1" x14ac:dyDescent="0.35">
      <c r="A10" s="92" t="s">
        <v>138</v>
      </c>
    </row>
    <row r="11" spans="1:11" ht="15" x14ac:dyDescent="0.35">
      <c r="A11" s="22" t="s">
        <v>54</v>
      </c>
    </row>
    <row r="12" spans="1:11" ht="26.25" customHeight="1" x14ac:dyDescent="0.35">
      <c r="A12" s="92" t="s">
        <v>55</v>
      </c>
    </row>
    <row r="13" spans="1:11" ht="15" x14ac:dyDescent="0.35">
      <c r="A13" s="23" t="s">
        <v>56</v>
      </c>
    </row>
    <row r="14" spans="1:11" ht="15" x14ac:dyDescent="0.35">
      <c r="A14" s="23"/>
    </row>
  </sheetData>
  <hyperlinks>
    <hyperlink ref="A6" r:id="rId1" xr:uid="{BDC6ED12-749C-4B4A-827B-964ED3416B83}"/>
    <hyperlink ref="A11" location="Contents!A1" display="Contents" xr:uid="{5D3E13CA-3D69-474A-B56F-43F6E2FD1F84}"/>
    <hyperlink ref="A13" r:id="rId2" xr:uid="{8CDD0296-34D5-4662-83D1-21275B0DE8BF}"/>
    <hyperlink ref="A8" r:id="rId3" display="Updated alongside Fire and rescue workforce and pensions statistics" xr:uid="{64F78613-1456-40BA-A735-3443FC7A7D4E}"/>
    <hyperlink ref="A9" r:id="rId4" display="Next Update: Autumn 2020" xr:uid="{7E56885E-F204-40D5-B7B6-253D2E2E225C}"/>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3E60-D498-454C-BEAF-5B0636C744D8}">
  <dimension ref="A1:D27"/>
  <sheetViews>
    <sheetView workbookViewId="0"/>
  </sheetViews>
  <sheetFormatPr defaultColWidth="9.3828125" defaultRowHeight="15" x14ac:dyDescent="0.35"/>
  <cols>
    <col min="1" max="1" width="34" style="33" customWidth="1"/>
    <col min="2" max="2" width="101.53515625" style="35" customWidth="1"/>
    <col min="3" max="3" width="25" style="33" customWidth="1"/>
    <col min="4" max="4" width="16.3828125" style="33" customWidth="1"/>
    <col min="5" max="5" width="9.3828125" style="33" customWidth="1"/>
    <col min="6" max="16384" width="9.3828125" style="33"/>
  </cols>
  <sheetData>
    <row r="1" spans="1:4" s="24" customFormat="1" ht="15.65" customHeight="1" x14ac:dyDescent="0.4">
      <c r="A1" s="97" t="s">
        <v>52</v>
      </c>
      <c r="C1" s="25"/>
      <c r="D1" s="25"/>
    </row>
    <row r="2" spans="1:4" s="24" customFormat="1" ht="21.65" customHeight="1" x14ac:dyDescent="0.4">
      <c r="A2" s="98" t="s">
        <v>189</v>
      </c>
      <c r="C2" s="25"/>
      <c r="D2" s="25"/>
    </row>
    <row r="3" spans="1:4" s="26" customFormat="1" ht="18" customHeight="1" x14ac:dyDescent="0.35">
      <c r="A3" s="99" t="s">
        <v>57</v>
      </c>
      <c r="C3" s="27"/>
      <c r="D3" s="27"/>
    </row>
    <row r="4" spans="1:4" s="26" customFormat="1" ht="18" customHeight="1" x14ac:dyDescent="0.35">
      <c r="A4" s="28" t="s">
        <v>58</v>
      </c>
      <c r="C4" s="27"/>
      <c r="D4" s="27"/>
    </row>
    <row r="5" spans="1:4" s="30" customFormat="1" ht="46.75" x14ac:dyDescent="0.45">
      <c r="A5" s="29" t="s">
        <v>59</v>
      </c>
      <c r="B5" s="100" t="s">
        <v>60</v>
      </c>
      <c r="C5" s="100" t="s">
        <v>61</v>
      </c>
      <c r="D5" s="101" t="s">
        <v>192</v>
      </c>
    </row>
    <row r="6" spans="1:4" ht="18" customHeight="1" x14ac:dyDescent="0.35">
      <c r="A6" s="22" t="s">
        <v>130</v>
      </c>
      <c r="B6" s="94" t="s">
        <v>196</v>
      </c>
      <c r="C6" s="95" t="s">
        <v>139</v>
      </c>
      <c r="D6" s="96" t="s">
        <v>62</v>
      </c>
    </row>
    <row r="7" spans="1:4" ht="18" customHeight="1" x14ac:dyDescent="0.35">
      <c r="A7" s="22" t="s">
        <v>65</v>
      </c>
      <c r="B7" s="94" t="s">
        <v>67</v>
      </c>
      <c r="C7" s="95" t="s">
        <v>139</v>
      </c>
      <c r="D7" s="96" t="s">
        <v>62</v>
      </c>
    </row>
    <row r="8" spans="1:4" ht="18" customHeight="1" x14ac:dyDescent="0.35">
      <c r="A8" s="22" t="s">
        <v>131</v>
      </c>
      <c r="B8" s="94" t="s">
        <v>197</v>
      </c>
      <c r="C8" s="95" t="s">
        <v>140</v>
      </c>
      <c r="D8" s="96" t="s">
        <v>62</v>
      </c>
    </row>
    <row r="9" spans="1:4" ht="18" customHeight="1" x14ac:dyDescent="0.35">
      <c r="A9" s="22" t="s">
        <v>66</v>
      </c>
      <c r="B9" s="94" t="s">
        <v>68</v>
      </c>
      <c r="C9" s="95" t="s">
        <v>140</v>
      </c>
      <c r="D9" s="96" t="s">
        <v>62</v>
      </c>
    </row>
    <row r="10" spans="1:4" ht="18" customHeight="1" x14ac:dyDescent="0.35">
      <c r="A10" s="22" t="s">
        <v>132</v>
      </c>
      <c r="B10" s="94" t="s">
        <v>133</v>
      </c>
      <c r="C10" s="95"/>
      <c r="D10" s="96"/>
    </row>
    <row r="11" spans="1:4" ht="14.15" customHeight="1" x14ac:dyDescent="0.35">
      <c r="A11" s="20"/>
      <c r="B11" s="34"/>
      <c r="C11" s="31"/>
      <c r="D11" s="32"/>
    </row>
    <row r="12" spans="1:4" s="30" customFormat="1" ht="15.9" x14ac:dyDescent="0.45">
      <c r="A12" s="33"/>
      <c r="B12" s="35"/>
      <c r="C12" s="36"/>
      <c r="D12" s="33"/>
    </row>
    <row r="13" spans="1:4" s="30" customFormat="1" ht="15.9" x14ac:dyDescent="0.45">
      <c r="A13" s="33"/>
      <c r="B13" s="35"/>
      <c r="C13" s="36"/>
      <c r="D13" s="33"/>
    </row>
    <row r="14" spans="1:4" s="30" customFormat="1" ht="15.9" x14ac:dyDescent="0.45">
      <c r="A14" s="33"/>
      <c r="B14" s="35"/>
      <c r="C14" s="36"/>
      <c r="D14" s="33"/>
    </row>
    <row r="15" spans="1:4" s="30" customFormat="1" ht="15.9" x14ac:dyDescent="0.45">
      <c r="A15" s="33"/>
      <c r="B15" s="35"/>
      <c r="C15" s="36"/>
      <c r="D15" s="33"/>
    </row>
    <row r="16" spans="1:4" s="30" customFormat="1" ht="15.9" x14ac:dyDescent="0.45">
      <c r="A16" s="33"/>
      <c r="B16" s="35"/>
      <c r="C16" s="36"/>
      <c r="D16" s="33"/>
    </row>
    <row r="17" spans="1:4" s="30" customFormat="1" ht="15.9" x14ac:dyDescent="0.45">
      <c r="A17" s="33"/>
      <c r="B17" s="35"/>
      <c r="C17" s="36"/>
      <c r="D17" s="33"/>
    </row>
    <row r="18" spans="1:4" s="30" customFormat="1" ht="15.9" x14ac:dyDescent="0.45">
      <c r="A18" s="33"/>
      <c r="B18" s="35"/>
      <c r="C18" s="36"/>
      <c r="D18" s="33"/>
    </row>
    <row r="19" spans="1:4" s="30" customFormat="1" ht="15.9" x14ac:dyDescent="0.45">
      <c r="A19" s="33"/>
      <c r="B19" s="35"/>
      <c r="C19" s="36"/>
      <c r="D19" s="33"/>
    </row>
    <row r="20" spans="1:4" s="30" customFormat="1" ht="15.9" x14ac:dyDescent="0.45">
      <c r="A20" s="33"/>
      <c r="B20" s="35"/>
      <c r="C20" s="36"/>
      <c r="D20" s="33"/>
    </row>
    <row r="21" spans="1:4" s="30" customFormat="1" ht="15.9" x14ac:dyDescent="0.45">
      <c r="A21" s="33"/>
      <c r="B21" s="35"/>
      <c r="C21" s="36"/>
      <c r="D21" s="33"/>
    </row>
    <row r="22" spans="1:4" s="30" customFormat="1" ht="15.9" x14ac:dyDescent="0.45">
      <c r="A22" s="33"/>
      <c r="B22" s="35"/>
      <c r="C22" s="36"/>
      <c r="D22" s="33"/>
    </row>
    <row r="23" spans="1:4" s="30" customFormat="1" ht="15.9" x14ac:dyDescent="0.45">
      <c r="A23" s="33"/>
      <c r="B23" s="35"/>
      <c r="C23" s="36"/>
      <c r="D23" s="33"/>
    </row>
    <row r="24" spans="1:4" s="30" customFormat="1" ht="15.9" x14ac:dyDescent="0.45">
      <c r="B24" s="35"/>
      <c r="C24" s="36"/>
      <c r="D24" s="33"/>
    </row>
    <row r="25" spans="1:4" s="30" customFormat="1" ht="15.9" x14ac:dyDescent="0.45">
      <c r="B25" s="35"/>
      <c r="C25" s="36"/>
      <c r="D25" s="33"/>
    </row>
    <row r="26" spans="1:4" s="30" customFormat="1" ht="15.9" x14ac:dyDescent="0.45">
      <c r="B26" s="35"/>
      <c r="C26" s="36"/>
      <c r="D26" s="33"/>
    </row>
    <row r="27" spans="1:4" s="30" customFormat="1" ht="15.9" x14ac:dyDescent="0.45">
      <c r="B27" s="35"/>
      <c r="C27" s="36"/>
      <c r="D27" s="33"/>
    </row>
  </sheetData>
  <hyperlinks>
    <hyperlink ref="A4" location="Cover_sheet!A1" display="Cover sheet" xr:uid="{ADCC19D7-0327-43E9-999C-A610F4D95C97}"/>
    <hyperlink ref="A7" location="FIRE1123a!A1" display="FIRE1123a" xr:uid="{D2B1D8FB-247D-4695-9129-4B9E4BA35045}"/>
    <hyperlink ref="A9" location="FIRE1123b!A1" display="FIRE1123b" xr:uid="{119D2189-52A4-4FF2-9A6F-B594F963246C}"/>
    <hyperlink ref="A10" location="'FRS geographical categories'!A1" display="FRS geographical categories" xr:uid="{1F3BC65B-6E57-4D93-9136-0ECE9B4574F8}"/>
    <hyperlink ref="A6" location="'Data - apprentices'!A1" display="Data - apprentices" xr:uid="{C4E84010-54A0-4BBD-84CD-6735E8D6671C}"/>
    <hyperlink ref="A8" location="'Data - new apprentices'!A1" display="Data - new apprentices" xr:uid="{A87C9C9D-59C0-42E3-8F39-E9F83DCB5D25}"/>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3EE3-4C0E-494E-A8C0-869C952CF7FF}">
  <dimension ref="A1:I637"/>
  <sheetViews>
    <sheetView workbookViewId="0"/>
  </sheetViews>
  <sheetFormatPr defaultColWidth="9.15234375" defaultRowHeight="15" x14ac:dyDescent="0.35"/>
  <cols>
    <col min="1" max="1" width="21.3828125" style="102" bestFit="1" customWidth="1"/>
    <col min="2" max="2" width="29.53515625" style="102" bestFit="1" customWidth="1"/>
    <col min="3" max="3" width="13.15234375" style="102" bestFit="1" customWidth="1"/>
    <col min="4" max="4" width="21.84375" style="102" bestFit="1" customWidth="1"/>
    <col min="5" max="5" width="22.3828125" style="102" bestFit="1" customWidth="1"/>
    <col min="6" max="6" width="14.84375" style="102" bestFit="1" customWidth="1"/>
    <col min="7" max="7" width="23.3046875" style="102" bestFit="1" customWidth="1"/>
    <col min="8" max="8" width="32.53515625" style="102" bestFit="1" customWidth="1"/>
    <col min="9" max="9" width="17.15234375" style="102" bestFit="1" customWidth="1"/>
    <col min="10" max="16384" width="9.15234375" style="102"/>
  </cols>
  <sheetData>
    <row r="1" spans="1:9" x14ac:dyDescent="0.35">
      <c r="A1" s="102" t="s">
        <v>134</v>
      </c>
      <c r="B1" s="102" t="s">
        <v>78</v>
      </c>
      <c r="C1" s="102" t="s">
        <v>79</v>
      </c>
      <c r="D1" s="102" t="s">
        <v>80</v>
      </c>
      <c r="E1" s="102" t="s">
        <v>81</v>
      </c>
      <c r="F1" s="102" t="s">
        <v>82</v>
      </c>
      <c r="G1" s="102" t="s">
        <v>83</v>
      </c>
      <c r="H1" s="102" t="s">
        <v>84</v>
      </c>
      <c r="I1" s="102" t="s">
        <v>85</v>
      </c>
    </row>
    <row r="2" spans="1:9" x14ac:dyDescent="0.35">
      <c r="A2" s="103">
        <v>2019</v>
      </c>
      <c r="B2" s="103" t="s">
        <v>1</v>
      </c>
      <c r="C2" s="103" t="s">
        <v>143</v>
      </c>
      <c r="D2" s="103" t="s">
        <v>86</v>
      </c>
      <c r="E2" s="103" t="s">
        <v>87</v>
      </c>
      <c r="F2" s="103" t="s">
        <v>144</v>
      </c>
      <c r="G2" s="103" t="s">
        <v>145</v>
      </c>
      <c r="H2" s="103" t="s">
        <v>42</v>
      </c>
      <c r="I2" s="103">
        <v>4</v>
      </c>
    </row>
    <row r="3" spans="1:9" x14ac:dyDescent="0.35">
      <c r="A3" s="103">
        <v>2019</v>
      </c>
      <c r="B3" s="103" t="s">
        <v>1</v>
      </c>
      <c r="C3" s="103" t="s">
        <v>143</v>
      </c>
      <c r="D3" s="103" t="s">
        <v>86</v>
      </c>
      <c r="E3" s="103" t="s">
        <v>87</v>
      </c>
      <c r="F3" s="103" t="s">
        <v>144</v>
      </c>
      <c r="G3" s="103" t="s">
        <v>145</v>
      </c>
      <c r="H3" s="103" t="s">
        <v>43</v>
      </c>
      <c r="I3" s="103">
        <v>2</v>
      </c>
    </row>
    <row r="4" spans="1:9" x14ac:dyDescent="0.35">
      <c r="A4" s="103">
        <v>2019</v>
      </c>
      <c r="B4" s="103" t="s">
        <v>1</v>
      </c>
      <c r="C4" s="103" t="s">
        <v>143</v>
      </c>
      <c r="D4" s="103" t="s">
        <v>86</v>
      </c>
      <c r="E4" s="103" t="s">
        <v>87</v>
      </c>
      <c r="F4" s="103" t="s">
        <v>144</v>
      </c>
      <c r="G4" s="103" t="s">
        <v>146</v>
      </c>
      <c r="H4" s="103" t="s">
        <v>42</v>
      </c>
      <c r="I4" s="103">
        <v>4</v>
      </c>
    </row>
    <row r="5" spans="1:9" x14ac:dyDescent="0.35">
      <c r="A5" s="103">
        <v>2019</v>
      </c>
      <c r="B5" s="103" t="s">
        <v>1</v>
      </c>
      <c r="C5" s="103" t="s">
        <v>143</v>
      </c>
      <c r="D5" s="103" t="s">
        <v>86</v>
      </c>
      <c r="E5" s="103" t="s">
        <v>87</v>
      </c>
      <c r="F5" s="103" t="s">
        <v>144</v>
      </c>
      <c r="G5" s="103" t="s">
        <v>146</v>
      </c>
      <c r="H5" s="103" t="s">
        <v>43</v>
      </c>
      <c r="I5" s="103">
        <v>12</v>
      </c>
    </row>
    <row r="6" spans="1:9" x14ac:dyDescent="0.35">
      <c r="A6" s="103">
        <v>2019</v>
      </c>
      <c r="B6" s="103" t="s">
        <v>1</v>
      </c>
      <c r="C6" s="103" t="s">
        <v>143</v>
      </c>
      <c r="D6" s="103" t="s">
        <v>86</v>
      </c>
      <c r="E6" s="103" t="s">
        <v>87</v>
      </c>
      <c r="F6" s="103" t="s">
        <v>144</v>
      </c>
      <c r="G6" s="103" t="s">
        <v>88</v>
      </c>
      <c r="H6" s="103" t="s">
        <v>42</v>
      </c>
      <c r="I6" s="103">
        <v>16</v>
      </c>
    </row>
    <row r="7" spans="1:9" x14ac:dyDescent="0.35">
      <c r="A7" s="103">
        <v>2019</v>
      </c>
      <c r="B7" s="103" t="s">
        <v>2</v>
      </c>
      <c r="C7" s="103" t="s">
        <v>147</v>
      </c>
      <c r="D7" s="103" t="s">
        <v>86</v>
      </c>
      <c r="E7" s="103" t="s">
        <v>89</v>
      </c>
      <c r="F7" s="103" t="s">
        <v>144</v>
      </c>
      <c r="G7" s="103" t="s">
        <v>146</v>
      </c>
      <c r="H7" s="103" t="s">
        <v>42</v>
      </c>
      <c r="I7" s="103">
        <v>1</v>
      </c>
    </row>
    <row r="8" spans="1:9" x14ac:dyDescent="0.35">
      <c r="A8" s="103">
        <v>2019</v>
      </c>
      <c r="B8" s="103" t="s">
        <v>2</v>
      </c>
      <c r="C8" s="103" t="s">
        <v>147</v>
      </c>
      <c r="D8" s="103" t="s">
        <v>86</v>
      </c>
      <c r="E8" s="103" t="s">
        <v>89</v>
      </c>
      <c r="F8" s="103" t="s">
        <v>144</v>
      </c>
      <c r="G8" s="103" t="s">
        <v>146</v>
      </c>
      <c r="H8" s="103" t="s">
        <v>43</v>
      </c>
      <c r="I8" s="103">
        <v>1</v>
      </c>
    </row>
    <row r="9" spans="1:9" x14ac:dyDescent="0.35">
      <c r="A9" s="103">
        <v>2019</v>
      </c>
      <c r="B9" s="103" t="s">
        <v>3</v>
      </c>
      <c r="C9" s="103" t="s">
        <v>148</v>
      </c>
      <c r="D9" s="103" t="s">
        <v>86</v>
      </c>
      <c r="E9" s="103" t="s">
        <v>87</v>
      </c>
      <c r="F9" s="103" t="s">
        <v>144</v>
      </c>
      <c r="G9" s="103" t="s">
        <v>146</v>
      </c>
      <c r="H9" s="103" t="s">
        <v>43</v>
      </c>
      <c r="I9" s="103">
        <v>2</v>
      </c>
    </row>
    <row r="10" spans="1:9" x14ac:dyDescent="0.35">
      <c r="A10" s="103">
        <v>2019</v>
      </c>
      <c r="B10" s="103" t="s">
        <v>4</v>
      </c>
      <c r="C10" s="103" t="s">
        <v>149</v>
      </c>
      <c r="D10" s="103" t="s">
        <v>86</v>
      </c>
      <c r="E10" s="103" t="s">
        <v>89</v>
      </c>
      <c r="F10" s="103" t="s">
        <v>144</v>
      </c>
      <c r="G10" s="103" t="s">
        <v>146</v>
      </c>
      <c r="H10" s="103" t="s">
        <v>42</v>
      </c>
      <c r="I10" s="103">
        <v>4</v>
      </c>
    </row>
    <row r="11" spans="1:9" x14ac:dyDescent="0.35">
      <c r="A11" s="103">
        <v>2019</v>
      </c>
      <c r="B11" s="103" t="s">
        <v>4</v>
      </c>
      <c r="C11" s="103" t="s">
        <v>149</v>
      </c>
      <c r="D11" s="103" t="s">
        <v>86</v>
      </c>
      <c r="E11" s="103" t="s">
        <v>89</v>
      </c>
      <c r="F11" s="103" t="s">
        <v>144</v>
      </c>
      <c r="G11" s="103" t="s">
        <v>146</v>
      </c>
      <c r="H11" s="103" t="s">
        <v>43</v>
      </c>
      <c r="I11" s="103">
        <v>2</v>
      </c>
    </row>
    <row r="12" spans="1:9" x14ac:dyDescent="0.35">
      <c r="A12" s="103">
        <v>2019</v>
      </c>
      <c r="B12" s="103" t="s">
        <v>4</v>
      </c>
      <c r="C12" s="103" t="s">
        <v>149</v>
      </c>
      <c r="D12" s="103" t="s">
        <v>86</v>
      </c>
      <c r="E12" s="103" t="s">
        <v>89</v>
      </c>
      <c r="F12" s="103" t="s">
        <v>144</v>
      </c>
      <c r="G12" s="103" t="s">
        <v>88</v>
      </c>
      <c r="H12" s="103" t="s">
        <v>42</v>
      </c>
      <c r="I12" s="103">
        <v>47</v>
      </c>
    </row>
    <row r="13" spans="1:9" x14ac:dyDescent="0.35">
      <c r="A13" s="103">
        <v>2019</v>
      </c>
      <c r="B13" s="103" t="s">
        <v>4</v>
      </c>
      <c r="C13" s="103" t="s">
        <v>149</v>
      </c>
      <c r="D13" s="103" t="s">
        <v>86</v>
      </c>
      <c r="E13" s="103" t="s">
        <v>89</v>
      </c>
      <c r="F13" s="103" t="s">
        <v>144</v>
      </c>
      <c r="G13" s="103" t="s">
        <v>88</v>
      </c>
      <c r="H13" s="103" t="s">
        <v>43</v>
      </c>
      <c r="I13" s="103">
        <v>8</v>
      </c>
    </row>
    <row r="14" spans="1:9" x14ac:dyDescent="0.35">
      <c r="A14" s="103">
        <v>2019</v>
      </c>
      <c r="B14" s="103" t="s">
        <v>5</v>
      </c>
      <c r="C14" s="103" t="s">
        <v>150</v>
      </c>
      <c r="D14" s="103" t="s">
        <v>86</v>
      </c>
      <c r="E14" s="103" t="s">
        <v>90</v>
      </c>
      <c r="F14" s="103" t="s">
        <v>144</v>
      </c>
      <c r="G14" s="103" t="s">
        <v>146</v>
      </c>
      <c r="H14" s="103" t="s">
        <v>42</v>
      </c>
      <c r="I14" s="103">
        <v>4</v>
      </c>
    </row>
    <row r="15" spans="1:9" x14ac:dyDescent="0.35">
      <c r="A15" s="103">
        <v>2019</v>
      </c>
      <c r="B15" s="103" t="s">
        <v>6</v>
      </c>
      <c r="C15" s="103" t="s">
        <v>151</v>
      </c>
      <c r="D15" s="103" t="s">
        <v>86</v>
      </c>
      <c r="E15" s="103" t="s">
        <v>89</v>
      </c>
      <c r="F15" s="103" t="s">
        <v>144</v>
      </c>
      <c r="G15" s="103" t="s">
        <v>146</v>
      </c>
      <c r="H15" s="103" t="s">
        <v>42</v>
      </c>
      <c r="I15" s="103">
        <v>1</v>
      </c>
    </row>
    <row r="16" spans="1:9" x14ac:dyDescent="0.35">
      <c r="A16" s="103">
        <v>2019</v>
      </c>
      <c r="B16" s="103" t="s">
        <v>6</v>
      </c>
      <c r="C16" s="103" t="s">
        <v>151</v>
      </c>
      <c r="D16" s="103" t="s">
        <v>86</v>
      </c>
      <c r="E16" s="103" t="s">
        <v>89</v>
      </c>
      <c r="F16" s="103" t="s">
        <v>144</v>
      </c>
      <c r="G16" s="103" t="s">
        <v>88</v>
      </c>
      <c r="H16" s="103" t="s">
        <v>42</v>
      </c>
      <c r="I16" s="103">
        <v>9</v>
      </c>
    </row>
    <row r="17" spans="1:9" x14ac:dyDescent="0.35">
      <c r="A17" s="103">
        <v>2019</v>
      </c>
      <c r="B17" s="103" t="s">
        <v>6</v>
      </c>
      <c r="C17" s="103" t="s">
        <v>151</v>
      </c>
      <c r="D17" s="103" t="s">
        <v>86</v>
      </c>
      <c r="E17" s="103" t="s">
        <v>89</v>
      </c>
      <c r="F17" s="103" t="s">
        <v>144</v>
      </c>
      <c r="G17" s="103" t="s">
        <v>88</v>
      </c>
      <c r="H17" s="103" t="s">
        <v>43</v>
      </c>
      <c r="I17" s="103">
        <v>2</v>
      </c>
    </row>
    <row r="18" spans="1:9" x14ac:dyDescent="0.35">
      <c r="A18" s="103">
        <v>2019</v>
      </c>
      <c r="B18" s="103" t="s">
        <v>8</v>
      </c>
      <c r="C18" s="103" t="s">
        <v>153</v>
      </c>
      <c r="D18" s="103" t="s">
        <v>86</v>
      </c>
      <c r="E18" s="103" t="s">
        <v>90</v>
      </c>
      <c r="F18" s="103" t="s">
        <v>144</v>
      </c>
      <c r="G18" s="103" t="s">
        <v>146</v>
      </c>
      <c r="H18" s="103" t="s">
        <v>42</v>
      </c>
      <c r="I18" s="103">
        <v>4</v>
      </c>
    </row>
    <row r="19" spans="1:9" x14ac:dyDescent="0.35">
      <c r="A19" s="103">
        <v>2019</v>
      </c>
      <c r="B19" s="103" t="s">
        <v>8</v>
      </c>
      <c r="C19" s="103" t="s">
        <v>153</v>
      </c>
      <c r="D19" s="103" t="s">
        <v>86</v>
      </c>
      <c r="E19" s="103" t="s">
        <v>90</v>
      </c>
      <c r="F19" s="103" t="s">
        <v>144</v>
      </c>
      <c r="G19" s="103" t="s">
        <v>146</v>
      </c>
      <c r="H19" s="103" t="s">
        <v>43</v>
      </c>
      <c r="I19" s="103">
        <v>1</v>
      </c>
    </row>
    <row r="20" spans="1:9" x14ac:dyDescent="0.35">
      <c r="A20" s="103">
        <v>2019</v>
      </c>
      <c r="B20" s="103" t="s">
        <v>8</v>
      </c>
      <c r="C20" s="103" t="s">
        <v>153</v>
      </c>
      <c r="D20" s="103" t="s">
        <v>86</v>
      </c>
      <c r="E20" s="103" t="s">
        <v>90</v>
      </c>
      <c r="F20" s="103" t="s">
        <v>144</v>
      </c>
      <c r="G20" s="103" t="s">
        <v>88</v>
      </c>
      <c r="H20" s="103" t="s">
        <v>42</v>
      </c>
      <c r="I20" s="103">
        <v>5</v>
      </c>
    </row>
    <row r="21" spans="1:9" x14ac:dyDescent="0.35">
      <c r="A21" s="103">
        <v>2019</v>
      </c>
      <c r="B21" s="103" t="s">
        <v>8</v>
      </c>
      <c r="C21" s="103" t="s">
        <v>153</v>
      </c>
      <c r="D21" s="103" t="s">
        <v>86</v>
      </c>
      <c r="E21" s="103" t="s">
        <v>90</v>
      </c>
      <c r="F21" s="103" t="s">
        <v>144</v>
      </c>
      <c r="G21" s="103" t="s">
        <v>88</v>
      </c>
      <c r="H21" s="103" t="s">
        <v>43</v>
      </c>
      <c r="I21" s="103">
        <v>1</v>
      </c>
    </row>
    <row r="22" spans="1:9" x14ac:dyDescent="0.35">
      <c r="A22" s="103">
        <v>2019</v>
      </c>
      <c r="B22" s="103" t="s">
        <v>9</v>
      </c>
      <c r="C22" s="103" t="s">
        <v>154</v>
      </c>
      <c r="D22" s="103" t="s">
        <v>86</v>
      </c>
      <c r="E22" s="103" t="s">
        <v>90</v>
      </c>
      <c r="F22" s="103" t="s">
        <v>144</v>
      </c>
      <c r="G22" s="103" t="s">
        <v>88</v>
      </c>
      <c r="H22" s="103" t="s">
        <v>42</v>
      </c>
      <c r="I22" s="103">
        <v>5</v>
      </c>
    </row>
    <row r="23" spans="1:9" x14ac:dyDescent="0.35">
      <c r="A23" s="103">
        <v>2019</v>
      </c>
      <c r="B23" s="103" t="s">
        <v>9</v>
      </c>
      <c r="C23" s="103" t="s">
        <v>154</v>
      </c>
      <c r="D23" s="103" t="s">
        <v>86</v>
      </c>
      <c r="E23" s="103" t="s">
        <v>90</v>
      </c>
      <c r="F23" s="103" t="s">
        <v>144</v>
      </c>
      <c r="G23" s="103" t="s">
        <v>88</v>
      </c>
      <c r="H23" s="103" t="s">
        <v>43</v>
      </c>
      <c r="I23" s="103">
        <v>2</v>
      </c>
    </row>
    <row r="24" spans="1:9" x14ac:dyDescent="0.35">
      <c r="A24" s="103">
        <v>2019</v>
      </c>
      <c r="B24" s="103" t="s">
        <v>91</v>
      </c>
      <c r="C24" s="103" t="s">
        <v>156</v>
      </c>
      <c r="D24" s="103" t="s">
        <v>86</v>
      </c>
      <c r="E24" s="103" t="s">
        <v>90</v>
      </c>
      <c r="F24" s="103" t="s">
        <v>144</v>
      </c>
      <c r="G24" s="103" t="s">
        <v>146</v>
      </c>
      <c r="H24" s="103" t="s">
        <v>42</v>
      </c>
      <c r="I24" s="103">
        <v>5</v>
      </c>
    </row>
    <row r="25" spans="1:9" x14ac:dyDescent="0.35">
      <c r="A25" s="103">
        <v>2019</v>
      </c>
      <c r="B25" s="103" t="s">
        <v>91</v>
      </c>
      <c r="C25" s="103" t="s">
        <v>156</v>
      </c>
      <c r="D25" s="103" t="s">
        <v>86</v>
      </c>
      <c r="E25" s="103" t="s">
        <v>90</v>
      </c>
      <c r="F25" s="103" t="s">
        <v>144</v>
      </c>
      <c r="G25" s="103" t="s">
        <v>146</v>
      </c>
      <c r="H25" s="103" t="s">
        <v>43</v>
      </c>
      <c r="I25" s="103">
        <v>3</v>
      </c>
    </row>
    <row r="26" spans="1:9" x14ac:dyDescent="0.35">
      <c r="A26" s="103">
        <v>2019</v>
      </c>
      <c r="B26" s="103" t="s">
        <v>91</v>
      </c>
      <c r="C26" s="103" t="s">
        <v>156</v>
      </c>
      <c r="D26" s="103" t="s">
        <v>86</v>
      </c>
      <c r="E26" s="103" t="s">
        <v>90</v>
      </c>
      <c r="F26" s="103" t="s">
        <v>144</v>
      </c>
      <c r="G26" s="103" t="s">
        <v>88</v>
      </c>
      <c r="H26" s="103" t="s">
        <v>42</v>
      </c>
      <c r="I26" s="103">
        <v>9</v>
      </c>
    </row>
    <row r="27" spans="1:9" x14ac:dyDescent="0.35">
      <c r="A27" s="103">
        <v>2019</v>
      </c>
      <c r="B27" s="103" t="s">
        <v>91</v>
      </c>
      <c r="C27" s="103" t="s">
        <v>156</v>
      </c>
      <c r="D27" s="103" t="s">
        <v>86</v>
      </c>
      <c r="E27" s="103" t="s">
        <v>90</v>
      </c>
      <c r="F27" s="103" t="s">
        <v>144</v>
      </c>
      <c r="G27" s="103" t="s">
        <v>88</v>
      </c>
      <c r="H27" s="103" t="s">
        <v>43</v>
      </c>
      <c r="I27" s="103">
        <v>5</v>
      </c>
    </row>
    <row r="28" spans="1:9" x14ac:dyDescent="0.35">
      <c r="A28" s="103">
        <v>2019</v>
      </c>
      <c r="B28" s="103" t="s">
        <v>92</v>
      </c>
      <c r="C28" s="103" t="s">
        <v>157</v>
      </c>
      <c r="D28" s="103" t="s">
        <v>86</v>
      </c>
      <c r="E28" s="103" t="s">
        <v>89</v>
      </c>
      <c r="F28" s="103" t="s">
        <v>144</v>
      </c>
      <c r="G28" s="103" t="s">
        <v>146</v>
      </c>
      <c r="H28" s="103" t="s">
        <v>42</v>
      </c>
      <c r="I28" s="103">
        <v>1</v>
      </c>
    </row>
    <row r="29" spans="1:9" x14ac:dyDescent="0.35">
      <c r="A29" s="103">
        <v>2019</v>
      </c>
      <c r="B29" s="103" t="s">
        <v>92</v>
      </c>
      <c r="C29" s="103" t="s">
        <v>157</v>
      </c>
      <c r="D29" s="103" t="s">
        <v>86</v>
      </c>
      <c r="E29" s="103" t="s">
        <v>89</v>
      </c>
      <c r="F29" s="103" t="s">
        <v>144</v>
      </c>
      <c r="G29" s="103" t="s">
        <v>146</v>
      </c>
      <c r="H29" s="103" t="s">
        <v>43</v>
      </c>
      <c r="I29" s="103">
        <v>1</v>
      </c>
    </row>
    <row r="30" spans="1:9" x14ac:dyDescent="0.35">
      <c r="A30" s="103">
        <v>2019</v>
      </c>
      <c r="B30" s="103" t="s">
        <v>11</v>
      </c>
      <c r="C30" s="103" t="s">
        <v>158</v>
      </c>
      <c r="D30" s="103" t="s">
        <v>86</v>
      </c>
      <c r="E30" s="103" t="s">
        <v>90</v>
      </c>
      <c r="F30" s="103" t="s">
        <v>144</v>
      </c>
      <c r="G30" s="103" t="s">
        <v>146</v>
      </c>
      <c r="H30" s="103" t="s">
        <v>42</v>
      </c>
      <c r="I30" s="103">
        <v>3</v>
      </c>
    </row>
    <row r="31" spans="1:9" x14ac:dyDescent="0.35">
      <c r="A31" s="103">
        <v>2019</v>
      </c>
      <c r="B31" s="103" t="s">
        <v>11</v>
      </c>
      <c r="C31" s="103" t="s">
        <v>158</v>
      </c>
      <c r="D31" s="103" t="s">
        <v>86</v>
      </c>
      <c r="E31" s="103" t="s">
        <v>90</v>
      </c>
      <c r="F31" s="103" t="s">
        <v>144</v>
      </c>
      <c r="G31" s="103" t="s">
        <v>146</v>
      </c>
      <c r="H31" s="103" t="s">
        <v>43</v>
      </c>
      <c r="I31" s="103">
        <v>2</v>
      </c>
    </row>
    <row r="32" spans="1:9" x14ac:dyDescent="0.35">
      <c r="A32" s="103">
        <v>2019</v>
      </c>
      <c r="B32" s="103" t="s">
        <v>11</v>
      </c>
      <c r="C32" s="103" t="s">
        <v>158</v>
      </c>
      <c r="D32" s="103" t="s">
        <v>86</v>
      </c>
      <c r="E32" s="103" t="s">
        <v>90</v>
      </c>
      <c r="F32" s="103" t="s">
        <v>144</v>
      </c>
      <c r="G32" s="103" t="s">
        <v>88</v>
      </c>
      <c r="H32" s="103" t="s">
        <v>42</v>
      </c>
      <c r="I32" s="103">
        <v>6</v>
      </c>
    </row>
    <row r="33" spans="1:9" x14ac:dyDescent="0.35">
      <c r="A33" s="103">
        <v>2019</v>
      </c>
      <c r="B33" s="103" t="s">
        <v>11</v>
      </c>
      <c r="C33" s="103" t="s">
        <v>158</v>
      </c>
      <c r="D33" s="103" t="s">
        <v>86</v>
      </c>
      <c r="E33" s="103" t="s">
        <v>90</v>
      </c>
      <c r="F33" s="103" t="s">
        <v>144</v>
      </c>
      <c r="G33" s="103" t="s">
        <v>88</v>
      </c>
      <c r="H33" s="103" t="s">
        <v>43</v>
      </c>
      <c r="I33" s="103">
        <v>6</v>
      </c>
    </row>
    <row r="34" spans="1:9" x14ac:dyDescent="0.35">
      <c r="A34" s="103">
        <v>2019</v>
      </c>
      <c r="B34" s="103" t="s">
        <v>12</v>
      </c>
      <c r="C34" s="103" t="s">
        <v>159</v>
      </c>
      <c r="D34" s="103" t="s">
        <v>86</v>
      </c>
      <c r="E34" s="103" t="s">
        <v>89</v>
      </c>
      <c r="F34" s="103" t="s">
        <v>144</v>
      </c>
      <c r="G34" s="103" t="s">
        <v>146</v>
      </c>
      <c r="H34" s="103" t="s">
        <v>43</v>
      </c>
      <c r="I34" s="103">
        <v>2</v>
      </c>
    </row>
    <row r="35" spans="1:9" x14ac:dyDescent="0.35">
      <c r="A35" s="103">
        <v>2019</v>
      </c>
      <c r="B35" s="103" t="s">
        <v>13</v>
      </c>
      <c r="C35" s="103" t="s">
        <v>160</v>
      </c>
      <c r="D35" s="103" t="s">
        <v>86</v>
      </c>
      <c r="E35" s="103" t="s">
        <v>89</v>
      </c>
      <c r="F35" s="103" t="s">
        <v>144</v>
      </c>
      <c r="G35" s="103" t="s">
        <v>146</v>
      </c>
      <c r="H35" s="103" t="s">
        <v>42</v>
      </c>
      <c r="I35" s="103">
        <v>3</v>
      </c>
    </row>
    <row r="36" spans="1:9" x14ac:dyDescent="0.35">
      <c r="A36" s="103">
        <v>2019</v>
      </c>
      <c r="B36" s="103" t="s">
        <v>13</v>
      </c>
      <c r="C36" s="103" t="s">
        <v>160</v>
      </c>
      <c r="D36" s="103" t="s">
        <v>86</v>
      </c>
      <c r="E36" s="103" t="s">
        <v>89</v>
      </c>
      <c r="F36" s="103" t="s">
        <v>144</v>
      </c>
      <c r="G36" s="103" t="s">
        <v>146</v>
      </c>
      <c r="H36" s="103" t="s">
        <v>43</v>
      </c>
      <c r="I36" s="103">
        <v>2</v>
      </c>
    </row>
    <row r="37" spans="1:9" x14ac:dyDescent="0.35">
      <c r="A37" s="103">
        <v>2019</v>
      </c>
      <c r="B37" s="103" t="s">
        <v>13</v>
      </c>
      <c r="C37" s="103" t="s">
        <v>160</v>
      </c>
      <c r="D37" s="103" t="s">
        <v>86</v>
      </c>
      <c r="E37" s="103" t="s">
        <v>89</v>
      </c>
      <c r="F37" s="103" t="s">
        <v>144</v>
      </c>
      <c r="G37" s="103" t="s">
        <v>88</v>
      </c>
      <c r="H37" s="103" t="s">
        <v>42</v>
      </c>
      <c r="I37" s="103">
        <v>11</v>
      </c>
    </row>
    <row r="38" spans="1:9" x14ac:dyDescent="0.35">
      <c r="A38" s="103">
        <v>2019</v>
      </c>
      <c r="B38" s="103" t="s">
        <v>13</v>
      </c>
      <c r="C38" s="103" t="s">
        <v>160</v>
      </c>
      <c r="D38" s="103" t="s">
        <v>86</v>
      </c>
      <c r="E38" s="103" t="s">
        <v>89</v>
      </c>
      <c r="F38" s="103" t="s">
        <v>144</v>
      </c>
      <c r="G38" s="103" t="s">
        <v>88</v>
      </c>
      <c r="H38" s="103" t="s">
        <v>43</v>
      </c>
      <c r="I38" s="103">
        <v>1</v>
      </c>
    </row>
    <row r="39" spans="1:9" x14ac:dyDescent="0.35">
      <c r="A39" s="103">
        <v>2019</v>
      </c>
      <c r="B39" s="103" t="s">
        <v>14</v>
      </c>
      <c r="C39" s="103" t="s">
        <v>161</v>
      </c>
      <c r="D39" s="103" t="s">
        <v>86</v>
      </c>
      <c r="E39" s="103" t="s">
        <v>89</v>
      </c>
      <c r="F39" s="103" t="s">
        <v>144</v>
      </c>
      <c r="G39" s="103" t="s">
        <v>146</v>
      </c>
      <c r="H39" s="103" t="s">
        <v>43</v>
      </c>
      <c r="I39" s="103">
        <v>1</v>
      </c>
    </row>
    <row r="40" spans="1:9" x14ac:dyDescent="0.35">
      <c r="A40" s="103">
        <v>2019</v>
      </c>
      <c r="B40" s="103" t="s">
        <v>15</v>
      </c>
      <c r="C40" s="103" t="s">
        <v>162</v>
      </c>
      <c r="D40" s="103" t="s">
        <v>40</v>
      </c>
      <c r="E40" s="103" t="s">
        <v>87</v>
      </c>
      <c r="F40" s="103" t="s">
        <v>144</v>
      </c>
      <c r="G40" s="103" t="s">
        <v>146</v>
      </c>
      <c r="H40" s="103" t="s">
        <v>42</v>
      </c>
      <c r="I40" s="103">
        <v>1</v>
      </c>
    </row>
    <row r="41" spans="1:9" x14ac:dyDescent="0.35">
      <c r="A41" s="103">
        <v>2019</v>
      </c>
      <c r="B41" s="103" t="s">
        <v>15</v>
      </c>
      <c r="C41" s="103" t="s">
        <v>162</v>
      </c>
      <c r="D41" s="103" t="s">
        <v>40</v>
      </c>
      <c r="E41" s="103" t="s">
        <v>87</v>
      </c>
      <c r="F41" s="103" t="s">
        <v>144</v>
      </c>
      <c r="G41" s="103" t="s">
        <v>146</v>
      </c>
      <c r="H41" s="103" t="s">
        <v>43</v>
      </c>
      <c r="I41" s="103">
        <v>4</v>
      </c>
    </row>
    <row r="42" spans="1:9" x14ac:dyDescent="0.35">
      <c r="A42" s="103">
        <v>2019</v>
      </c>
      <c r="B42" s="103" t="s">
        <v>15</v>
      </c>
      <c r="C42" s="103" t="s">
        <v>162</v>
      </c>
      <c r="D42" s="103" t="s">
        <v>40</v>
      </c>
      <c r="E42" s="103" t="s">
        <v>87</v>
      </c>
      <c r="F42" s="103" t="s">
        <v>144</v>
      </c>
      <c r="G42" s="103" t="s">
        <v>88</v>
      </c>
      <c r="H42" s="103" t="s">
        <v>42</v>
      </c>
      <c r="I42" s="103">
        <v>165</v>
      </c>
    </row>
    <row r="43" spans="1:9" x14ac:dyDescent="0.35">
      <c r="A43" s="103">
        <v>2019</v>
      </c>
      <c r="B43" s="103" t="s">
        <v>15</v>
      </c>
      <c r="C43" s="103" t="s">
        <v>162</v>
      </c>
      <c r="D43" s="103" t="s">
        <v>40</v>
      </c>
      <c r="E43" s="103" t="s">
        <v>87</v>
      </c>
      <c r="F43" s="103" t="s">
        <v>144</v>
      </c>
      <c r="G43" s="103" t="s">
        <v>88</v>
      </c>
      <c r="H43" s="103" t="s">
        <v>43</v>
      </c>
      <c r="I43" s="103">
        <v>23</v>
      </c>
    </row>
    <row r="44" spans="1:9" x14ac:dyDescent="0.35">
      <c r="A44" s="103">
        <v>2019</v>
      </c>
      <c r="B44" s="103" t="s">
        <v>16</v>
      </c>
      <c r="C44" s="103" t="s">
        <v>163</v>
      </c>
      <c r="D44" s="103" t="s">
        <v>40</v>
      </c>
      <c r="E44" s="103" t="s">
        <v>87</v>
      </c>
      <c r="F44" s="103" t="s">
        <v>144</v>
      </c>
      <c r="G44" s="103" t="s">
        <v>146</v>
      </c>
      <c r="H44" s="103" t="s">
        <v>42</v>
      </c>
      <c r="I44" s="103">
        <v>5</v>
      </c>
    </row>
    <row r="45" spans="1:9" x14ac:dyDescent="0.35">
      <c r="A45" s="103">
        <v>2019</v>
      </c>
      <c r="B45" s="103" t="s">
        <v>16</v>
      </c>
      <c r="C45" s="103" t="s">
        <v>163</v>
      </c>
      <c r="D45" s="103" t="s">
        <v>40</v>
      </c>
      <c r="E45" s="103" t="s">
        <v>87</v>
      </c>
      <c r="F45" s="103" t="s">
        <v>144</v>
      </c>
      <c r="G45" s="103" t="s">
        <v>146</v>
      </c>
      <c r="H45" s="103" t="s">
        <v>43</v>
      </c>
      <c r="I45" s="103">
        <v>15</v>
      </c>
    </row>
    <row r="46" spans="1:9" x14ac:dyDescent="0.35">
      <c r="A46" s="103">
        <v>2019</v>
      </c>
      <c r="B46" s="103" t="s">
        <v>16</v>
      </c>
      <c r="C46" s="103" t="s">
        <v>163</v>
      </c>
      <c r="D46" s="103" t="s">
        <v>40</v>
      </c>
      <c r="E46" s="103" t="s">
        <v>87</v>
      </c>
      <c r="F46" s="103" t="s">
        <v>144</v>
      </c>
      <c r="G46" s="103" t="s">
        <v>88</v>
      </c>
      <c r="H46" s="103" t="s">
        <v>42</v>
      </c>
      <c r="I46" s="103">
        <v>138</v>
      </c>
    </row>
    <row r="47" spans="1:9" x14ac:dyDescent="0.35">
      <c r="A47" s="103">
        <v>2019</v>
      </c>
      <c r="B47" s="103" t="s">
        <v>16</v>
      </c>
      <c r="C47" s="103" t="s">
        <v>163</v>
      </c>
      <c r="D47" s="103" t="s">
        <v>40</v>
      </c>
      <c r="E47" s="103" t="s">
        <v>87</v>
      </c>
      <c r="F47" s="103" t="s">
        <v>144</v>
      </c>
      <c r="G47" s="103" t="s">
        <v>88</v>
      </c>
      <c r="H47" s="103" t="s">
        <v>43</v>
      </c>
      <c r="I47" s="103">
        <v>22</v>
      </c>
    </row>
    <row r="48" spans="1:9" x14ac:dyDescent="0.35">
      <c r="A48" s="103">
        <v>2019</v>
      </c>
      <c r="B48" s="103" t="s">
        <v>70</v>
      </c>
      <c r="C48" s="103" t="s">
        <v>164</v>
      </c>
      <c r="D48" s="103" t="s">
        <v>86</v>
      </c>
      <c r="E48" s="103" t="s">
        <v>89</v>
      </c>
      <c r="F48" s="103" t="s">
        <v>144</v>
      </c>
      <c r="G48" s="103" t="s">
        <v>146</v>
      </c>
      <c r="H48" s="103" t="s">
        <v>42</v>
      </c>
      <c r="I48" s="103">
        <v>1</v>
      </c>
    </row>
    <row r="49" spans="1:9" x14ac:dyDescent="0.35">
      <c r="A49" s="103">
        <v>2019</v>
      </c>
      <c r="B49" s="103" t="s">
        <v>17</v>
      </c>
      <c r="C49" s="103" t="s">
        <v>166</v>
      </c>
      <c r="D49" s="103" t="s">
        <v>86</v>
      </c>
      <c r="E49" s="103" t="s">
        <v>87</v>
      </c>
      <c r="F49" s="103" t="s">
        <v>144</v>
      </c>
      <c r="G49" s="103" t="s">
        <v>146</v>
      </c>
      <c r="H49" s="103" t="s">
        <v>42</v>
      </c>
      <c r="I49" s="103">
        <v>1</v>
      </c>
    </row>
    <row r="50" spans="1:9" x14ac:dyDescent="0.35">
      <c r="A50" s="103">
        <v>2019</v>
      </c>
      <c r="B50" s="103" t="s">
        <v>17</v>
      </c>
      <c r="C50" s="103" t="s">
        <v>166</v>
      </c>
      <c r="D50" s="103" t="s">
        <v>86</v>
      </c>
      <c r="E50" s="103" t="s">
        <v>87</v>
      </c>
      <c r="F50" s="103" t="s">
        <v>144</v>
      </c>
      <c r="G50" s="103" t="s">
        <v>88</v>
      </c>
      <c r="H50" s="103" t="s">
        <v>42</v>
      </c>
      <c r="I50" s="103">
        <v>25</v>
      </c>
    </row>
    <row r="51" spans="1:9" x14ac:dyDescent="0.35">
      <c r="A51" s="103">
        <v>2019</v>
      </c>
      <c r="B51" s="103" t="s">
        <v>17</v>
      </c>
      <c r="C51" s="103" t="s">
        <v>166</v>
      </c>
      <c r="D51" s="103" t="s">
        <v>86</v>
      </c>
      <c r="E51" s="103" t="s">
        <v>87</v>
      </c>
      <c r="F51" s="103" t="s">
        <v>144</v>
      </c>
      <c r="G51" s="103" t="s">
        <v>88</v>
      </c>
      <c r="H51" s="103" t="s">
        <v>43</v>
      </c>
      <c r="I51" s="103">
        <v>4</v>
      </c>
    </row>
    <row r="52" spans="1:9" x14ac:dyDescent="0.35">
      <c r="A52" s="103">
        <v>2019</v>
      </c>
      <c r="B52" s="103" t="s">
        <v>18</v>
      </c>
      <c r="C52" s="103" t="s">
        <v>167</v>
      </c>
      <c r="D52" s="103" t="s">
        <v>86</v>
      </c>
      <c r="E52" s="103" t="s">
        <v>89</v>
      </c>
      <c r="F52" s="103" t="s">
        <v>144</v>
      </c>
      <c r="G52" s="103" t="s">
        <v>146</v>
      </c>
      <c r="H52" s="103" t="s">
        <v>42</v>
      </c>
      <c r="I52" s="103">
        <v>5</v>
      </c>
    </row>
    <row r="53" spans="1:9" x14ac:dyDescent="0.35">
      <c r="A53" s="103">
        <v>2019</v>
      </c>
      <c r="B53" s="103" t="s">
        <v>18</v>
      </c>
      <c r="C53" s="103" t="s">
        <v>167</v>
      </c>
      <c r="D53" s="103" t="s">
        <v>86</v>
      </c>
      <c r="E53" s="103" t="s">
        <v>89</v>
      </c>
      <c r="F53" s="103" t="s">
        <v>144</v>
      </c>
      <c r="G53" s="103" t="s">
        <v>146</v>
      </c>
      <c r="H53" s="103" t="s">
        <v>43</v>
      </c>
      <c r="I53" s="103">
        <v>16</v>
      </c>
    </row>
    <row r="54" spans="1:9" x14ac:dyDescent="0.35">
      <c r="A54" s="103">
        <v>2019</v>
      </c>
      <c r="B54" s="103" t="s">
        <v>20</v>
      </c>
      <c r="C54" s="103" t="s">
        <v>168</v>
      </c>
      <c r="D54" s="103" t="s">
        <v>86</v>
      </c>
      <c r="E54" s="103" t="s">
        <v>89</v>
      </c>
      <c r="F54" s="103" t="s">
        <v>144</v>
      </c>
      <c r="G54" s="103" t="s">
        <v>146</v>
      </c>
      <c r="H54" s="103" t="s">
        <v>42</v>
      </c>
      <c r="I54" s="103">
        <v>9</v>
      </c>
    </row>
    <row r="55" spans="1:9" x14ac:dyDescent="0.35">
      <c r="A55" s="103">
        <v>2019</v>
      </c>
      <c r="B55" s="103" t="s">
        <v>20</v>
      </c>
      <c r="C55" s="103" t="s">
        <v>168</v>
      </c>
      <c r="D55" s="103" t="s">
        <v>86</v>
      </c>
      <c r="E55" s="103" t="s">
        <v>89</v>
      </c>
      <c r="F55" s="103" t="s">
        <v>144</v>
      </c>
      <c r="G55" s="103" t="s">
        <v>146</v>
      </c>
      <c r="H55" s="103" t="s">
        <v>43</v>
      </c>
      <c r="I55" s="103">
        <v>5</v>
      </c>
    </row>
    <row r="56" spans="1:9" x14ac:dyDescent="0.35">
      <c r="A56" s="103">
        <v>2019</v>
      </c>
      <c r="B56" s="103" t="s">
        <v>21</v>
      </c>
      <c r="C56" s="103" t="s">
        <v>169</v>
      </c>
      <c r="D56" s="103" t="s">
        <v>86</v>
      </c>
      <c r="E56" s="103" t="s">
        <v>87</v>
      </c>
      <c r="F56" s="103" t="s">
        <v>144</v>
      </c>
      <c r="G56" s="103" t="s">
        <v>146</v>
      </c>
      <c r="H56" s="103" t="s">
        <v>42</v>
      </c>
      <c r="I56" s="103">
        <v>2</v>
      </c>
    </row>
    <row r="57" spans="1:9" x14ac:dyDescent="0.35">
      <c r="A57" s="103">
        <v>2019</v>
      </c>
      <c r="B57" s="103" t="s">
        <v>21</v>
      </c>
      <c r="C57" s="103" t="s">
        <v>169</v>
      </c>
      <c r="D57" s="103" t="s">
        <v>86</v>
      </c>
      <c r="E57" s="103" t="s">
        <v>87</v>
      </c>
      <c r="F57" s="103" t="s">
        <v>144</v>
      </c>
      <c r="G57" s="103" t="s">
        <v>146</v>
      </c>
      <c r="H57" s="103" t="s">
        <v>43</v>
      </c>
      <c r="I57" s="103">
        <v>4</v>
      </c>
    </row>
    <row r="58" spans="1:9" x14ac:dyDescent="0.35">
      <c r="A58" s="103">
        <v>2019</v>
      </c>
      <c r="B58" s="103" t="s">
        <v>22</v>
      </c>
      <c r="C58" s="103" t="s">
        <v>170</v>
      </c>
      <c r="D58" s="103" t="s">
        <v>86</v>
      </c>
      <c r="E58" s="103" t="s">
        <v>89</v>
      </c>
      <c r="F58" s="103" t="s">
        <v>144</v>
      </c>
      <c r="G58" s="103" t="s">
        <v>146</v>
      </c>
      <c r="H58" s="103" t="s">
        <v>43</v>
      </c>
      <c r="I58" s="103">
        <v>2</v>
      </c>
    </row>
    <row r="59" spans="1:9" x14ac:dyDescent="0.35">
      <c r="A59" s="103">
        <v>2019</v>
      </c>
      <c r="B59" s="103" t="s">
        <v>24</v>
      </c>
      <c r="C59" s="103" t="s">
        <v>172</v>
      </c>
      <c r="D59" s="103" t="s">
        <v>40</v>
      </c>
      <c r="E59" s="103" t="s">
        <v>87</v>
      </c>
      <c r="F59" s="103" t="s">
        <v>144</v>
      </c>
      <c r="G59" s="103" t="s">
        <v>146</v>
      </c>
      <c r="H59" s="103" t="s">
        <v>42</v>
      </c>
      <c r="I59" s="103">
        <v>9</v>
      </c>
    </row>
    <row r="60" spans="1:9" x14ac:dyDescent="0.35">
      <c r="A60" s="103">
        <v>2019</v>
      </c>
      <c r="B60" s="103" t="s">
        <v>24</v>
      </c>
      <c r="C60" s="103" t="s">
        <v>172</v>
      </c>
      <c r="D60" s="103" t="s">
        <v>40</v>
      </c>
      <c r="E60" s="103" t="s">
        <v>87</v>
      </c>
      <c r="F60" s="103" t="s">
        <v>144</v>
      </c>
      <c r="G60" s="103" t="s">
        <v>146</v>
      </c>
      <c r="H60" s="103" t="s">
        <v>43</v>
      </c>
      <c r="I60" s="103">
        <v>5</v>
      </c>
    </row>
    <row r="61" spans="1:9" x14ac:dyDescent="0.35">
      <c r="A61" s="103">
        <v>2019</v>
      </c>
      <c r="B61" s="103" t="s">
        <v>25</v>
      </c>
      <c r="C61" s="103" t="s">
        <v>173</v>
      </c>
      <c r="D61" s="103" t="s">
        <v>86</v>
      </c>
      <c r="E61" s="103" t="s">
        <v>90</v>
      </c>
      <c r="F61" s="103" t="s">
        <v>144</v>
      </c>
      <c r="G61" s="103" t="s">
        <v>88</v>
      </c>
      <c r="H61" s="103" t="s">
        <v>42</v>
      </c>
      <c r="I61" s="103">
        <v>10</v>
      </c>
    </row>
    <row r="62" spans="1:9" x14ac:dyDescent="0.35">
      <c r="A62" s="103">
        <v>2019</v>
      </c>
      <c r="B62" s="103" t="s">
        <v>25</v>
      </c>
      <c r="C62" s="103" t="s">
        <v>173</v>
      </c>
      <c r="D62" s="103" t="s">
        <v>86</v>
      </c>
      <c r="E62" s="103" t="s">
        <v>90</v>
      </c>
      <c r="F62" s="103" t="s">
        <v>144</v>
      </c>
      <c r="G62" s="103" t="s">
        <v>88</v>
      </c>
      <c r="H62" s="103" t="s">
        <v>43</v>
      </c>
      <c r="I62" s="103">
        <v>4</v>
      </c>
    </row>
    <row r="63" spans="1:9" x14ac:dyDescent="0.35">
      <c r="A63" s="103">
        <v>2019</v>
      </c>
      <c r="B63" s="103" t="s">
        <v>28</v>
      </c>
      <c r="C63" s="103" t="s">
        <v>176</v>
      </c>
      <c r="D63" s="103" t="s">
        <v>86</v>
      </c>
      <c r="E63" s="103" t="s">
        <v>90</v>
      </c>
      <c r="F63" s="103" t="s">
        <v>144</v>
      </c>
      <c r="G63" s="103" t="s">
        <v>146</v>
      </c>
      <c r="H63" s="103" t="s">
        <v>42</v>
      </c>
      <c r="I63" s="103">
        <v>4</v>
      </c>
    </row>
    <row r="64" spans="1:9" x14ac:dyDescent="0.35">
      <c r="A64" s="103">
        <v>2019</v>
      </c>
      <c r="B64" s="103" t="s">
        <v>29</v>
      </c>
      <c r="C64" s="103" t="s">
        <v>177</v>
      </c>
      <c r="D64" s="103" t="s">
        <v>86</v>
      </c>
      <c r="E64" s="103" t="s">
        <v>87</v>
      </c>
      <c r="F64" s="103" t="s">
        <v>144</v>
      </c>
      <c r="G64" s="103" t="s">
        <v>146</v>
      </c>
      <c r="H64" s="103" t="s">
        <v>42</v>
      </c>
      <c r="I64" s="103">
        <v>1</v>
      </c>
    </row>
    <row r="65" spans="1:9" x14ac:dyDescent="0.35">
      <c r="A65" s="103">
        <v>2019</v>
      </c>
      <c r="B65" s="103" t="s">
        <v>29</v>
      </c>
      <c r="C65" s="103" t="s">
        <v>177</v>
      </c>
      <c r="D65" s="103" t="s">
        <v>86</v>
      </c>
      <c r="E65" s="103" t="s">
        <v>87</v>
      </c>
      <c r="F65" s="103" t="s">
        <v>144</v>
      </c>
      <c r="G65" s="103" t="s">
        <v>88</v>
      </c>
      <c r="H65" s="103" t="s">
        <v>42</v>
      </c>
      <c r="I65" s="103">
        <v>6</v>
      </c>
    </row>
    <row r="66" spans="1:9" x14ac:dyDescent="0.35">
      <c r="A66" s="103">
        <v>2019</v>
      </c>
      <c r="B66" s="103" t="s">
        <v>29</v>
      </c>
      <c r="C66" s="103" t="s">
        <v>177</v>
      </c>
      <c r="D66" s="103" t="s">
        <v>86</v>
      </c>
      <c r="E66" s="103" t="s">
        <v>87</v>
      </c>
      <c r="F66" s="103" t="s">
        <v>144</v>
      </c>
      <c r="G66" s="103" t="s">
        <v>88</v>
      </c>
      <c r="H66" s="103" t="s">
        <v>43</v>
      </c>
      <c r="I66" s="103">
        <v>5</v>
      </c>
    </row>
    <row r="67" spans="1:9" x14ac:dyDescent="0.35">
      <c r="A67" s="103">
        <v>2019</v>
      </c>
      <c r="B67" s="103" t="s">
        <v>30</v>
      </c>
      <c r="C67" s="103" t="s">
        <v>178</v>
      </c>
      <c r="D67" s="103" t="s">
        <v>86</v>
      </c>
      <c r="E67" s="103" t="s">
        <v>90</v>
      </c>
      <c r="F67" s="103" t="s">
        <v>144</v>
      </c>
      <c r="G67" s="103" t="s">
        <v>146</v>
      </c>
      <c r="H67" s="103" t="s">
        <v>43</v>
      </c>
      <c r="I67" s="103">
        <v>1</v>
      </c>
    </row>
    <row r="68" spans="1:9" x14ac:dyDescent="0.35">
      <c r="A68" s="103">
        <v>2019</v>
      </c>
      <c r="B68" s="103" t="s">
        <v>32</v>
      </c>
      <c r="C68" s="103" t="s">
        <v>180</v>
      </c>
      <c r="D68" s="103" t="s">
        <v>40</v>
      </c>
      <c r="E68" s="103" t="s">
        <v>87</v>
      </c>
      <c r="F68" s="103" t="s">
        <v>144</v>
      </c>
      <c r="G68" s="103" t="s">
        <v>146</v>
      </c>
      <c r="H68" s="103" t="s">
        <v>42</v>
      </c>
      <c r="I68" s="103">
        <v>16</v>
      </c>
    </row>
    <row r="69" spans="1:9" x14ac:dyDescent="0.35">
      <c r="A69" s="103">
        <v>2019</v>
      </c>
      <c r="B69" s="103" t="s">
        <v>32</v>
      </c>
      <c r="C69" s="103" t="s">
        <v>180</v>
      </c>
      <c r="D69" s="103" t="s">
        <v>40</v>
      </c>
      <c r="E69" s="103" t="s">
        <v>87</v>
      </c>
      <c r="F69" s="103" t="s">
        <v>144</v>
      </c>
      <c r="G69" s="103" t="s">
        <v>146</v>
      </c>
      <c r="H69" s="103" t="s">
        <v>43</v>
      </c>
      <c r="I69" s="103">
        <v>7</v>
      </c>
    </row>
    <row r="70" spans="1:9" x14ac:dyDescent="0.35">
      <c r="A70" s="103">
        <v>2019</v>
      </c>
      <c r="B70" s="103" t="s">
        <v>33</v>
      </c>
      <c r="C70" s="103" t="s">
        <v>181</v>
      </c>
      <c r="D70" s="103" t="s">
        <v>86</v>
      </c>
      <c r="E70" s="103" t="s">
        <v>89</v>
      </c>
      <c r="F70" s="103" t="s">
        <v>144</v>
      </c>
      <c r="G70" s="103" t="s">
        <v>146</v>
      </c>
      <c r="H70" s="103" t="s">
        <v>42</v>
      </c>
      <c r="I70" s="103">
        <v>3</v>
      </c>
    </row>
    <row r="71" spans="1:9" x14ac:dyDescent="0.35">
      <c r="A71" s="103">
        <v>2019</v>
      </c>
      <c r="B71" s="103" t="s">
        <v>33</v>
      </c>
      <c r="C71" s="103" t="s">
        <v>181</v>
      </c>
      <c r="D71" s="103" t="s">
        <v>86</v>
      </c>
      <c r="E71" s="103" t="s">
        <v>89</v>
      </c>
      <c r="F71" s="103" t="s">
        <v>144</v>
      </c>
      <c r="G71" s="103" t="s">
        <v>88</v>
      </c>
      <c r="H71" s="103" t="s">
        <v>42</v>
      </c>
      <c r="I71" s="103">
        <v>30</v>
      </c>
    </row>
    <row r="72" spans="1:9" x14ac:dyDescent="0.35">
      <c r="A72" s="103">
        <v>2019</v>
      </c>
      <c r="B72" s="103" t="s">
        <v>33</v>
      </c>
      <c r="C72" s="103" t="s">
        <v>181</v>
      </c>
      <c r="D72" s="103" t="s">
        <v>86</v>
      </c>
      <c r="E72" s="103" t="s">
        <v>89</v>
      </c>
      <c r="F72" s="103" t="s">
        <v>144</v>
      </c>
      <c r="G72" s="103" t="s">
        <v>88</v>
      </c>
      <c r="H72" s="103" t="s">
        <v>43</v>
      </c>
      <c r="I72" s="103">
        <v>3</v>
      </c>
    </row>
    <row r="73" spans="1:9" x14ac:dyDescent="0.35">
      <c r="A73" s="103">
        <v>2019</v>
      </c>
      <c r="B73" s="103" t="s">
        <v>34</v>
      </c>
      <c r="C73" s="103" t="s">
        <v>182</v>
      </c>
      <c r="D73" s="103" t="s">
        <v>86</v>
      </c>
      <c r="E73" s="103" t="s">
        <v>90</v>
      </c>
      <c r="F73" s="103" t="s">
        <v>144</v>
      </c>
      <c r="G73" s="103" t="s">
        <v>146</v>
      </c>
      <c r="H73" s="103" t="s">
        <v>42</v>
      </c>
      <c r="I73" s="103">
        <v>3</v>
      </c>
    </row>
    <row r="74" spans="1:9" x14ac:dyDescent="0.35">
      <c r="A74" s="103">
        <v>2019</v>
      </c>
      <c r="B74" s="103" t="s">
        <v>34</v>
      </c>
      <c r="C74" s="103" t="s">
        <v>182</v>
      </c>
      <c r="D74" s="103" t="s">
        <v>86</v>
      </c>
      <c r="E74" s="103" t="s">
        <v>90</v>
      </c>
      <c r="F74" s="103" t="s">
        <v>144</v>
      </c>
      <c r="G74" s="103" t="s">
        <v>146</v>
      </c>
      <c r="H74" s="103" t="s">
        <v>43</v>
      </c>
      <c r="I74" s="103">
        <v>2</v>
      </c>
    </row>
    <row r="75" spans="1:9" x14ac:dyDescent="0.35">
      <c r="A75" s="103">
        <v>2019</v>
      </c>
      <c r="B75" s="103" t="s">
        <v>34</v>
      </c>
      <c r="C75" s="103" t="s">
        <v>182</v>
      </c>
      <c r="D75" s="103" t="s">
        <v>86</v>
      </c>
      <c r="E75" s="103" t="s">
        <v>90</v>
      </c>
      <c r="F75" s="103" t="s">
        <v>144</v>
      </c>
      <c r="G75" s="103" t="s">
        <v>88</v>
      </c>
      <c r="H75" s="103" t="s">
        <v>42</v>
      </c>
      <c r="I75" s="103">
        <v>5</v>
      </c>
    </row>
    <row r="76" spans="1:9" x14ac:dyDescent="0.35">
      <c r="A76" s="103">
        <v>2019</v>
      </c>
      <c r="B76" s="103" t="s">
        <v>35</v>
      </c>
      <c r="C76" s="103" t="s">
        <v>183</v>
      </c>
      <c r="D76" s="103" t="s">
        <v>86</v>
      </c>
      <c r="E76" s="103" t="s">
        <v>87</v>
      </c>
      <c r="F76" s="103" t="s">
        <v>144</v>
      </c>
      <c r="G76" s="103" t="s">
        <v>146</v>
      </c>
      <c r="H76" s="103" t="s">
        <v>42</v>
      </c>
      <c r="I76" s="103">
        <v>1</v>
      </c>
    </row>
    <row r="77" spans="1:9" x14ac:dyDescent="0.35">
      <c r="A77" s="103">
        <v>2019</v>
      </c>
      <c r="B77" s="103" t="s">
        <v>95</v>
      </c>
      <c r="C77" s="103" t="s">
        <v>184</v>
      </c>
      <c r="D77" s="103" t="s">
        <v>40</v>
      </c>
      <c r="E77" s="103" t="s">
        <v>87</v>
      </c>
      <c r="F77" s="103" t="s">
        <v>144</v>
      </c>
      <c r="G77" s="103" t="s">
        <v>146</v>
      </c>
      <c r="H77" s="103" t="s">
        <v>42</v>
      </c>
      <c r="I77" s="103">
        <v>1</v>
      </c>
    </row>
    <row r="78" spans="1:9" x14ac:dyDescent="0.35">
      <c r="A78" s="103">
        <v>2019</v>
      </c>
      <c r="B78" s="103" t="s">
        <v>37</v>
      </c>
      <c r="C78" s="103" t="s">
        <v>186</v>
      </c>
      <c r="D78" s="103" t="s">
        <v>40</v>
      </c>
      <c r="E78" s="103" t="s">
        <v>87</v>
      </c>
      <c r="F78" s="103" t="s">
        <v>144</v>
      </c>
      <c r="G78" s="103" t="s">
        <v>146</v>
      </c>
      <c r="H78" s="103" t="s">
        <v>42</v>
      </c>
      <c r="I78" s="103">
        <v>4</v>
      </c>
    </row>
    <row r="79" spans="1:9" x14ac:dyDescent="0.35">
      <c r="A79" s="103">
        <v>2019</v>
      </c>
      <c r="B79" s="103" t="s">
        <v>37</v>
      </c>
      <c r="C79" s="103" t="s">
        <v>186</v>
      </c>
      <c r="D79" s="103" t="s">
        <v>40</v>
      </c>
      <c r="E79" s="103" t="s">
        <v>87</v>
      </c>
      <c r="F79" s="103" t="s">
        <v>144</v>
      </c>
      <c r="G79" s="103" t="s">
        <v>146</v>
      </c>
      <c r="H79" s="103" t="s">
        <v>43</v>
      </c>
      <c r="I79" s="103">
        <v>1</v>
      </c>
    </row>
    <row r="80" spans="1:9" x14ac:dyDescent="0.35">
      <c r="A80" s="103">
        <v>2019</v>
      </c>
      <c r="B80" s="103" t="s">
        <v>38</v>
      </c>
      <c r="C80" s="103" t="s">
        <v>187</v>
      </c>
      <c r="D80" s="103" t="s">
        <v>86</v>
      </c>
      <c r="E80" s="103" t="s">
        <v>89</v>
      </c>
      <c r="F80" s="103" t="s">
        <v>144</v>
      </c>
      <c r="G80" s="103" t="s">
        <v>146</v>
      </c>
      <c r="H80" s="103" t="s">
        <v>42</v>
      </c>
      <c r="I80" s="103">
        <v>2</v>
      </c>
    </row>
    <row r="81" spans="1:9" x14ac:dyDescent="0.35">
      <c r="A81" s="103">
        <v>2019</v>
      </c>
      <c r="B81" s="103" t="s">
        <v>39</v>
      </c>
      <c r="C81" s="103" t="s">
        <v>188</v>
      </c>
      <c r="D81" s="103" t="s">
        <v>40</v>
      </c>
      <c r="E81" s="103" t="s">
        <v>87</v>
      </c>
      <c r="F81" s="103" t="s">
        <v>144</v>
      </c>
      <c r="G81" s="103" t="s">
        <v>145</v>
      </c>
      <c r="H81" s="103" t="s">
        <v>42</v>
      </c>
      <c r="I81" s="103">
        <v>3</v>
      </c>
    </row>
    <row r="82" spans="1:9" x14ac:dyDescent="0.35">
      <c r="A82" s="103">
        <v>2019</v>
      </c>
      <c r="B82" s="103" t="s">
        <v>39</v>
      </c>
      <c r="C82" s="103" t="s">
        <v>188</v>
      </c>
      <c r="D82" s="103" t="s">
        <v>40</v>
      </c>
      <c r="E82" s="103" t="s">
        <v>87</v>
      </c>
      <c r="F82" s="103" t="s">
        <v>144</v>
      </c>
      <c r="G82" s="103" t="s">
        <v>145</v>
      </c>
      <c r="H82" s="103" t="s">
        <v>43</v>
      </c>
      <c r="I82" s="103">
        <v>3</v>
      </c>
    </row>
    <row r="83" spans="1:9" x14ac:dyDescent="0.35">
      <c r="A83" s="103">
        <v>2019</v>
      </c>
      <c r="B83" s="103" t="s">
        <v>39</v>
      </c>
      <c r="C83" s="103" t="s">
        <v>188</v>
      </c>
      <c r="D83" s="103" t="s">
        <v>40</v>
      </c>
      <c r="E83" s="103" t="s">
        <v>87</v>
      </c>
      <c r="F83" s="103" t="s">
        <v>144</v>
      </c>
      <c r="G83" s="103" t="s">
        <v>146</v>
      </c>
      <c r="H83" s="103" t="s">
        <v>42</v>
      </c>
      <c r="I83" s="103">
        <v>9</v>
      </c>
    </row>
    <row r="84" spans="1:9" x14ac:dyDescent="0.35">
      <c r="A84" s="103">
        <v>2019</v>
      </c>
      <c r="B84" s="103" t="s">
        <v>39</v>
      </c>
      <c r="C84" s="103" t="s">
        <v>188</v>
      </c>
      <c r="D84" s="103" t="s">
        <v>40</v>
      </c>
      <c r="E84" s="103" t="s">
        <v>87</v>
      </c>
      <c r="F84" s="103" t="s">
        <v>144</v>
      </c>
      <c r="G84" s="103" t="s">
        <v>146</v>
      </c>
      <c r="H84" s="103" t="s">
        <v>43</v>
      </c>
      <c r="I84" s="103">
        <v>7</v>
      </c>
    </row>
    <row r="85" spans="1:9" x14ac:dyDescent="0.35">
      <c r="A85" s="103">
        <v>2019</v>
      </c>
      <c r="B85" s="103" t="s">
        <v>39</v>
      </c>
      <c r="C85" s="103" t="s">
        <v>188</v>
      </c>
      <c r="D85" s="103" t="s">
        <v>40</v>
      </c>
      <c r="E85" s="103" t="s">
        <v>87</v>
      </c>
      <c r="F85" s="103" t="s">
        <v>144</v>
      </c>
      <c r="G85" s="103" t="s">
        <v>88</v>
      </c>
      <c r="H85" s="103" t="s">
        <v>42</v>
      </c>
      <c r="I85" s="103">
        <v>18</v>
      </c>
    </row>
    <row r="86" spans="1:9" x14ac:dyDescent="0.35">
      <c r="A86" s="103">
        <v>2019</v>
      </c>
      <c r="B86" s="103" t="s">
        <v>39</v>
      </c>
      <c r="C86" s="103" t="s">
        <v>188</v>
      </c>
      <c r="D86" s="103" t="s">
        <v>40</v>
      </c>
      <c r="E86" s="103" t="s">
        <v>87</v>
      </c>
      <c r="F86" s="103" t="s">
        <v>144</v>
      </c>
      <c r="G86" s="103" t="s">
        <v>88</v>
      </c>
      <c r="H86" s="103" t="s">
        <v>43</v>
      </c>
      <c r="I86" s="103">
        <v>1</v>
      </c>
    </row>
    <row r="87" spans="1:9" x14ac:dyDescent="0.35">
      <c r="A87" s="103">
        <v>2020</v>
      </c>
      <c r="B87" s="103" t="s">
        <v>1</v>
      </c>
      <c r="C87" s="103" t="s">
        <v>143</v>
      </c>
      <c r="D87" s="103" t="s">
        <v>86</v>
      </c>
      <c r="E87" s="103" t="s">
        <v>87</v>
      </c>
      <c r="F87" s="103" t="s">
        <v>144</v>
      </c>
      <c r="G87" s="103" t="s">
        <v>145</v>
      </c>
      <c r="H87" s="103" t="s">
        <v>42</v>
      </c>
      <c r="I87" s="103">
        <v>5</v>
      </c>
    </row>
    <row r="88" spans="1:9" x14ac:dyDescent="0.35">
      <c r="A88" s="103">
        <v>2020</v>
      </c>
      <c r="B88" s="103" t="s">
        <v>1</v>
      </c>
      <c r="C88" s="103" t="s">
        <v>143</v>
      </c>
      <c r="D88" s="103" t="s">
        <v>86</v>
      </c>
      <c r="E88" s="103" t="s">
        <v>87</v>
      </c>
      <c r="F88" s="103" t="s">
        <v>144</v>
      </c>
      <c r="G88" s="103" t="s">
        <v>145</v>
      </c>
      <c r="H88" s="103" t="s">
        <v>43</v>
      </c>
      <c r="I88" s="103">
        <v>3</v>
      </c>
    </row>
    <row r="89" spans="1:9" x14ac:dyDescent="0.35">
      <c r="A89" s="103">
        <v>2020</v>
      </c>
      <c r="B89" s="103" t="s">
        <v>1</v>
      </c>
      <c r="C89" s="103" t="s">
        <v>143</v>
      </c>
      <c r="D89" s="103" t="s">
        <v>86</v>
      </c>
      <c r="E89" s="103" t="s">
        <v>87</v>
      </c>
      <c r="F89" s="103" t="s">
        <v>144</v>
      </c>
      <c r="G89" s="103" t="s">
        <v>146</v>
      </c>
      <c r="H89" s="103" t="s">
        <v>42</v>
      </c>
      <c r="I89" s="103">
        <v>4</v>
      </c>
    </row>
    <row r="90" spans="1:9" x14ac:dyDescent="0.35">
      <c r="A90" s="103">
        <v>2020</v>
      </c>
      <c r="B90" s="103" t="s">
        <v>1</v>
      </c>
      <c r="C90" s="103" t="s">
        <v>143</v>
      </c>
      <c r="D90" s="103" t="s">
        <v>86</v>
      </c>
      <c r="E90" s="103" t="s">
        <v>87</v>
      </c>
      <c r="F90" s="103" t="s">
        <v>144</v>
      </c>
      <c r="G90" s="103" t="s">
        <v>146</v>
      </c>
      <c r="H90" s="103" t="s">
        <v>43</v>
      </c>
      <c r="I90" s="103">
        <v>14</v>
      </c>
    </row>
    <row r="91" spans="1:9" x14ac:dyDescent="0.35">
      <c r="A91" s="103">
        <v>2020</v>
      </c>
      <c r="B91" s="103" t="s">
        <v>1</v>
      </c>
      <c r="C91" s="103" t="s">
        <v>143</v>
      </c>
      <c r="D91" s="103" t="s">
        <v>86</v>
      </c>
      <c r="E91" s="103" t="s">
        <v>87</v>
      </c>
      <c r="F91" s="103" t="s">
        <v>144</v>
      </c>
      <c r="G91" s="103" t="s">
        <v>88</v>
      </c>
      <c r="H91" s="103" t="s">
        <v>42</v>
      </c>
      <c r="I91" s="103">
        <v>38</v>
      </c>
    </row>
    <row r="92" spans="1:9" x14ac:dyDescent="0.35">
      <c r="A92" s="103">
        <v>2020</v>
      </c>
      <c r="B92" s="103" t="s">
        <v>2</v>
      </c>
      <c r="C92" s="103" t="s">
        <v>147</v>
      </c>
      <c r="D92" s="103" t="s">
        <v>86</v>
      </c>
      <c r="E92" s="103" t="s">
        <v>89</v>
      </c>
      <c r="F92" s="103" t="s">
        <v>144</v>
      </c>
      <c r="G92" s="103" t="s">
        <v>146</v>
      </c>
      <c r="H92" s="103" t="s">
        <v>42</v>
      </c>
      <c r="I92" s="103">
        <v>2</v>
      </c>
    </row>
    <row r="93" spans="1:9" x14ac:dyDescent="0.35">
      <c r="A93" s="103">
        <v>2020</v>
      </c>
      <c r="B93" s="103" t="s">
        <v>2</v>
      </c>
      <c r="C93" s="103" t="s">
        <v>147</v>
      </c>
      <c r="D93" s="103" t="s">
        <v>86</v>
      </c>
      <c r="E93" s="103" t="s">
        <v>89</v>
      </c>
      <c r="F93" s="103" t="s">
        <v>144</v>
      </c>
      <c r="G93" s="103" t="s">
        <v>146</v>
      </c>
      <c r="H93" s="103" t="s">
        <v>43</v>
      </c>
      <c r="I93" s="103">
        <v>1</v>
      </c>
    </row>
    <row r="94" spans="1:9" x14ac:dyDescent="0.35">
      <c r="A94" s="103">
        <v>2020</v>
      </c>
      <c r="B94" s="103" t="s">
        <v>2</v>
      </c>
      <c r="C94" s="103" t="s">
        <v>147</v>
      </c>
      <c r="D94" s="103" t="s">
        <v>86</v>
      </c>
      <c r="E94" s="103" t="s">
        <v>89</v>
      </c>
      <c r="F94" s="103" t="s">
        <v>144</v>
      </c>
      <c r="G94" s="103" t="s">
        <v>88</v>
      </c>
      <c r="H94" s="103" t="s">
        <v>42</v>
      </c>
      <c r="I94" s="103">
        <v>16</v>
      </c>
    </row>
    <row r="95" spans="1:9" x14ac:dyDescent="0.35">
      <c r="A95" s="103">
        <v>2020</v>
      </c>
      <c r="B95" s="103" t="s">
        <v>2</v>
      </c>
      <c r="C95" s="103" t="s">
        <v>147</v>
      </c>
      <c r="D95" s="103" t="s">
        <v>86</v>
      </c>
      <c r="E95" s="103" t="s">
        <v>89</v>
      </c>
      <c r="F95" s="103" t="s">
        <v>144</v>
      </c>
      <c r="G95" s="103" t="s">
        <v>88</v>
      </c>
      <c r="H95" s="103" t="s">
        <v>43</v>
      </c>
      <c r="I95" s="103">
        <v>1</v>
      </c>
    </row>
    <row r="96" spans="1:9" x14ac:dyDescent="0.35">
      <c r="A96" s="103">
        <v>2020</v>
      </c>
      <c r="B96" s="103" t="s">
        <v>3</v>
      </c>
      <c r="C96" s="103" t="s">
        <v>148</v>
      </c>
      <c r="D96" s="103" t="s">
        <v>86</v>
      </c>
      <c r="E96" s="103" t="s">
        <v>87</v>
      </c>
      <c r="F96" s="103" t="s">
        <v>144</v>
      </c>
      <c r="G96" s="103" t="s">
        <v>146</v>
      </c>
      <c r="H96" s="103" t="s">
        <v>42</v>
      </c>
      <c r="I96" s="103">
        <v>1</v>
      </c>
    </row>
    <row r="97" spans="1:9" x14ac:dyDescent="0.35">
      <c r="A97" s="103">
        <v>2020</v>
      </c>
      <c r="B97" s="103" t="s">
        <v>3</v>
      </c>
      <c r="C97" s="103" t="s">
        <v>148</v>
      </c>
      <c r="D97" s="103" t="s">
        <v>86</v>
      </c>
      <c r="E97" s="103" t="s">
        <v>87</v>
      </c>
      <c r="F97" s="103" t="s">
        <v>144</v>
      </c>
      <c r="G97" s="103" t="s">
        <v>146</v>
      </c>
      <c r="H97" s="103" t="s">
        <v>43</v>
      </c>
      <c r="I97" s="103">
        <v>3</v>
      </c>
    </row>
    <row r="98" spans="1:9" x14ac:dyDescent="0.35">
      <c r="A98" s="103">
        <v>2020</v>
      </c>
      <c r="B98" s="103" t="s">
        <v>4</v>
      </c>
      <c r="C98" s="103" t="s">
        <v>149</v>
      </c>
      <c r="D98" s="103" t="s">
        <v>86</v>
      </c>
      <c r="E98" s="103" t="s">
        <v>89</v>
      </c>
      <c r="F98" s="103" t="s">
        <v>144</v>
      </c>
      <c r="G98" s="103" t="s">
        <v>146</v>
      </c>
      <c r="H98" s="103" t="s">
        <v>42</v>
      </c>
      <c r="I98" s="103">
        <v>1</v>
      </c>
    </row>
    <row r="99" spans="1:9" x14ac:dyDescent="0.35">
      <c r="A99" s="103">
        <v>2020</v>
      </c>
      <c r="B99" s="103" t="s">
        <v>4</v>
      </c>
      <c r="C99" s="103" t="s">
        <v>149</v>
      </c>
      <c r="D99" s="103" t="s">
        <v>86</v>
      </c>
      <c r="E99" s="103" t="s">
        <v>89</v>
      </c>
      <c r="F99" s="103" t="s">
        <v>144</v>
      </c>
      <c r="G99" s="103" t="s">
        <v>146</v>
      </c>
      <c r="H99" s="103" t="s">
        <v>43</v>
      </c>
      <c r="I99" s="103">
        <v>1</v>
      </c>
    </row>
    <row r="100" spans="1:9" x14ac:dyDescent="0.35">
      <c r="A100" s="103">
        <v>2020</v>
      </c>
      <c r="B100" s="103" t="s">
        <v>4</v>
      </c>
      <c r="C100" s="103" t="s">
        <v>149</v>
      </c>
      <c r="D100" s="103" t="s">
        <v>86</v>
      </c>
      <c r="E100" s="103" t="s">
        <v>89</v>
      </c>
      <c r="F100" s="103" t="s">
        <v>144</v>
      </c>
      <c r="G100" s="103" t="s">
        <v>88</v>
      </c>
      <c r="H100" s="103" t="s">
        <v>42</v>
      </c>
      <c r="I100" s="103">
        <v>23</v>
      </c>
    </row>
    <row r="101" spans="1:9" x14ac:dyDescent="0.35">
      <c r="A101" s="103">
        <v>2020</v>
      </c>
      <c r="B101" s="103" t="s">
        <v>4</v>
      </c>
      <c r="C101" s="103" t="s">
        <v>149</v>
      </c>
      <c r="D101" s="103" t="s">
        <v>86</v>
      </c>
      <c r="E101" s="103" t="s">
        <v>89</v>
      </c>
      <c r="F101" s="103" t="s">
        <v>144</v>
      </c>
      <c r="G101" s="103" t="s">
        <v>88</v>
      </c>
      <c r="H101" s="103" t="s">
        <v>43</v>
      </c>
      <c r="I101" s="103">
        <v>4</v>
      </c>
    </row>
    <row r="102" spans="1:9" x14ac:dyDescent="0.35">
      <c r="A102" s="103">
        <v>2020</v>
      </c>
      <c r="B102" s="103" t="s">
        <v>5</v>
      </c>
      <c r="C102" s="103" t="s">
        <v>150</v>
      </c>
      <c r="D102" s="103" t="s">
        <v>86</v>
      </c>
      <c r="E102" s="103" t="s">
        <v>90</v>
      </c>
      <c r="F102" s="103" t="s">
        <v>144</v>
      </c>
      <c r="G102" s="103" t="s">
        <v>145</v>
      </c>
      <c r="H102" s="103" t="s">
        <v>43</v>
      </c>
      <c r="I102" s="103">
        <v>3</v>
      </c>
    </row>
    <row r="103" spans="1:9" x14ac:dyDescent="0.35">
      <c r="A103" s="103">
        <v>2020</v>
      </c>
      <c r="B103" s="103" t="s">
        <v>5</v>
      </c>
      <c r="C103" s="103" t="s">
        <v>150</v>
      </c>
      <c r="D103" s="103" t="s">
        <v>86</v>
      </c>
      <c r="E103" s="103" t="s">
        <v>90</v>
      </c>
      <c r="F103" s="103" t="s">
        <v>144</v>
      </c>
      <c r="G103" s="103" t="s">
        <v>146</v>
      </c>
      <c r="H103" s="103" t="s">
        <v>42</v>
      </c>
      <c r="I103" s="103">
        <v>3</v>
      </c>
    </row>
    <row r="104" spans="1:9" x14ac:dyDescent="0.35">
      <c r="A104" s="103">
        <v>2020</v>
      </c>
      <c r="B104" s="103" t="s">
        <v>5</v>
      </c>
      <c r="C104" s="103" t="s">
        <v>150</v>
      </c>
      <c r="D104" s="103" t="s">
        <v>86</v>
      </c>
      <c r="E104" s="103" t="s">
        <v>90</v>
      </c>
      <c r="F104" s="103" t="s">
        <v>144</v>
      </c>
      <c r="G104" s="103" t="s">
        <v>146</v>
      </c>
      <c r="H104" s="103" t="s">
        <v>43</v>
      </c>
      <c r="I104" s="103">
        <v>3</v>
      </c>
    </row>
    <row r="105" spans="1:9" x14ac:dyDescent="0.35">
      <c r="A105" s="103">
        <v>2020</v>
      </c>
      <c r="B105" s="103" t="s">
        <v>5</v>
      </c>
      <c r="C105" s="103" t="s">
        <v>150</v>
      </c>
      <c r="D105" s="103" t="s">
        <v>86</v>
      </c>
      <c r="E105" s="103" t="s">
        <v>90</v>
      </c>
      <c r="F105" s="103" t="s">
        <v>144</v>
      </c>
      <c r="G105" s="103" t="s">
        <v>88</v>
      </c>
      <c r="H105" s="103" t="s">
        <v>42</v>
      </c>
      <c r="I105" s="103">
        <v>20</v>
      </c>
    </row>
    <row r="106" spans="1:9" x14ac:dyDescent="0.35">
      <c r="A106" s="103">
        <v>2020</v>
      </c>
      <c r="B106" s="103" t="s">
        <v>6</v>
      </c>
      <c r="C106" s="103" t="s">
        <v>151</v>
      </c>
      <c r="D106" s="103" t="s">
        <v>86</v>
      </c>
      <c r="E106" s="103" t="s">
        <v>89</v>
      </c>
      <c r="F106" s="103" t="s">
        <v>144</v>
      </c>
      <c r="G106" s="103" t="s">
        <v>88</v>
      </c>
      <c r="H106" s="103" t="s">
        <v>42</v>
      </c>
      <c r="I106" s="103">
        <v>8</v>
      </c>
    </row>
    <row r="107" spans="1:9" x14ac:dyDescent="0.35">
      <c r="A107" s="103">
        <v>2020</v>
      </c>
      <c r="B107" s="103" t="s">
        <v>6</v>
      </c>
      <c r="C107" s="103" t="s">
        <v>151</v>
      </c>
      <c r="D107" s="103" t="s">
        <v>86</v>
      </c>
      <c r="E107" s="103" t="s">
        <v>89</v>
      </c>
      <c r="F107" s="103" t="s">
        <v>144</v>
      </c>
      <c r="G107" s="103" t="s">
        <v>88</v>
      </c>
      <c r="H107" s="103" t="s">
        <v>43</v>
      </c>
      <c r="I107" s="103">
        <v>3</v>
      </c>
    </row>
    <row r="108" spans="1:9" x14ac:dyDescent="0.35">
      <c r="A108" s="103">
        <v>2020</v>
      </c>
      <c r="B108" s="103" t="s">
        <v>8</v>
      </c>
      <c r="C108" s="103" t="s">
        <v>153</v>
      </c>
      <c r="D108" s="103" t="s">
        <v>86</v>
      </c>
      <c r="E108" s="103" t="s">
        <v>90</v>
      </c>
      <c r="F108" s="103" t="s">
        <v>144</v>
      </c>
      <c r="G108" s="103" t="s">
        <v>146</v>
      </c>
      <c r="H108" s="103" t="s">
        <v>42</v>
      </c>
      <c r="I108" s="103">
        <v>1</v>
      </c>
    </row>
    <row r="109" spans="1:9" x14ac:dyDescent="0.35">
      <c r="A109" s="103">
        <v>2020</v>
      </c>
      <c r="B109" s="103" t="s">
        <v>8</v>
      </c>
      <c r="C109" s="103" t="s">
        <v>153</v>
      </c>
      <c r="D109" s="103" t="s">
        <v>86</v>
      </c>
      <c r="E109" s="103" t="s">
        <v>90</v>
      </c>
      <c r="F109" s="103" t="s">
        <v>144</v>
      </c>
      <c r="G109" s="103" t="s">
        <v>146</v>
      </c>
      <c r="H109" s="103" t="s">
        <v>43</v>
      </c>
      <c r="I109" s="103">
        <v>3</v>
      </c>
    </row>
    <row r="110" spans="1:9" x14ac:dyDescent="0.35">
      <c r="A110" s="103">
        <v>2020</v>
      </c>
      <c r="B110" s="103" t="s">
        <v>9</v>
      </c>
      <c r="C110" s="103" t="s">
        <v>154</v>
      </c>
      <c r="D110" s="103" t="s">
        <v>86</v>
      </c>
      <c r="E110" s="103" t="s">
        <v>90</v>
      </c>
      <c r="F110" s="103" t="s">
        <v>144</v>
      </c>
      <c r="G110" s="103" t="s">
        <v>146</v>
      </c>
      <c r="H110" s="103" t="s">
        <v>42</v>
      </c>
      <c r="I110" s="103">
        <v>1</v>
      </c>
    </row>
    <row r="111" spans="1:9" x14ac:dyDescent="0.35">
      <c r="A111" s="103">
        <v>2020</v>
      </c>
      <c r="B111" s="103" t="s">
        <v>9</v>
      </c>
      <c r="C111" s="103" t="s">
        <v>154</v>
      </c>
      <c r="D111" s="103" t="s">
        <v>86</v>
      </c>
      <c r="E111" s="103" t="s">
        <v>90</v>
      </c>
      <c r="F111" s="103" t="s">
        <v>144</v>
      </c>
      <c r="G111" s="103" t="s">
        <v>146</v>
      </c>
      <c r="H111" s="103" t="s">
        <v>43</v>
      </c>
      <c r="I111" s="103">
        <v>2</v>
      </c>
    </row>
    <row r="112" spans="1:9" x14ac:dyDescent="0.35">
      <c r="A112" s="103">
        <v>2020</v>
      </c>
      <c r="B112" s="103" t="s">
        <v>9</v>
      </c>
      <c r="C112" s="103" t="s">
        <v>154</v>
      </c>
      <c r="D112" s="103" t="s">
        <v>86</v>
      </c>
      <c r="E112" s="103" t="s">
        <v>90</v>
      </c>
      <c r="F112" s="103" t="s">
        <v>144</v>
      </c>
      <c r="G112" s="103" t="s">
        <v>88</v>
      </c>
      <c r="H112" s="103" t="s">
        <v>42</v>
      </c>
      <c r="I112" s="103">
        <v>3</v>
      </c>
    </row>
    <row r="113" spans="1:9" x14ac:dyDescent="0.35">
      <c r="A113" s="103">
        <v>2020</v>
      </c>
      <c r="B113" s="103" t="s">
        <v>9</v>
      </c>
      <c r="C113" s="103" t="s">
        <v>154</v>
      </c>
      <c r="D113" s="103" t="s">
        <v>86</v>
      </c>
      <c r="E113" s="103" t="s">
        <v>90</v>
      </c>
      <c r="F113" s="103" t="s">
        <v>144</v>
      </c>
      <c r="G113" s="103" t="s">
        <v>88</v>
      </c>
      <c r="H113" s="103" t="s">
        <v>43</v>
      </c>
      <c r="I113" s="103">
        <v>2</v>
      </c>
    </row>
    <row r="114" spans="1:9" x14ac:dyDescent="0.35">
      <c r="A114" s="103">
        <v>2020</v>
      </c>
      <c r="B114" s="103" t="s">
        <v>10</v>
      </c>
      <c r="C114" s="103" t="s">
        <v>155</v>
      </c>
      <c r="D114" s="103" t="s">
        <v>86</v>
      </c>
      <c r="E114" s="103" t="s">
        <v>89</v>
      </c>
      <c r="F114" s="103" t="s">
        <v>144</v>
      </c>
      <c r="G114" s="103" t="s">
        <v>146</v>
      </c>
      <c r="H114" s="103" t="s">
        <v>43</v>
      </c>
      <c r="I114" s="103">
        <v>1</v>
      </c>
    </row>
    <row r="115" spans="1:9" x14ac:dyDescent="0.35">
      <c r="A115" s="103">
        <v>2020</v>
      </c>
      <c r="B115" s="103" t="s">
        <v>91</v>
      </c>
      <c r="C115" s="103" t="s">
        <v>156</v>
      </c>
      <c r="D115" s="103" t="s">
        <v>86</v>
      </c>
      <c r="E115" s="103" t="s">
        <v>90</v>
      </c>
      <c r="F115" s="103" t="s">
        <v>144</v>
      </c>
      <c r="G115" s="103" t="s">
        <v>146</v>
      </c>
      <c r="H115" s="103" t="s">
        <v>42</v>
      </c>
      <c r="I115" s="103">
        <v>5</v>
      </c>
    </row>
    <row r="116" spans="1:9" x14ac:dyDescent="0.35">
      <c r="A116" s="103">
        <v>2020</v>
      </c>
      <c r="B116" s="103" t="s">
        <v>91</v>
      </c>
      <c r="C116" s="103" t="s">
        <v>156</v>
      </c>
      <c r="D116" s="103" t="s">
        <v>86</v>
      </c>
      <c r="E116" s="103" t="s">
        <v>90</v>
      </c>
      <c r="F116" s="103" t="s">
        <v>144</v>
      </c>
      <c r="G116" s="103" t="s">
        <v>88</v>
      </c>
      <c r="H116" s="103" t="s">
        <v>42</v>
      </c>
      <c r="I116" s="103">
        <v>5</v>
      </c>
    </row>
    <row r="117" spans="1:9" x14ac:dyDescent="0.35">
      <c r="A117" s="103">
        <v>2020</v>
      </c>
      <c r="B117" s="103" t="s">
        <v>91</v>
      </c>
      <c r="C117" s="103" t="s">
        <v>156</v>
      </c>
      <c r="D117" s="103" t="s">
        <v>86</v>
      </c>
      <c r="E117" s="103" t="s">
        <v>90</v>
      </c>
      <c r="F117" s="103" t="s">
        <v>144</v>
      </c>
      <c r="G117" s="103" t="s">
        <v>88</v>
      </c>
      <c r="H117" s="103" t="s">
        <v>43</v>
      </c>
      <c r="I117" s="103">
        <v>4</v>
      </c>
    </row>
    <row r="118" spans="1:9" x14ac:dyDescent="0.35">
      <c r="A118" s="103">
        <v>2020</v>
      </c>
      <c r="B118" s="103" t="s">
        <v>92</v>
      </c>
      <c r="C118" s="103" t="s">
        <v>157</v>
      </c>
      <c r="D118" s="103" t="s">
        <v>86</v>
      </c>
      <c r="E118" s="103" t="s">
        <v>89</v>
      </c>
      <c r="F118" s="103" t="s">
        <v>144</v>
      </c>
      <c r="G118" s="103" t="s">
        <v>145</v>
      </c>
      <c r="H118" s="103" t="s">
        <v>43</v>
      </c>
      <c r="I118" s="103">
        <v>4</v>
      </c>
    </row>
    <row r="119" spans="1:9" x14ac:dyDescent="0.35">
      <c r="A119" s="103">
        <v>2020</v>
      </c>
      <c r="B119" s="103" t="s">
        <v>92</v>
      </c>
      <c r="C119" s="103" t="s">
        <v>157</v>
      </c>
      <c r="D119" s="103" t="s">
        <v>86</v>
      </c>
      <c r="E119" s="103" t="s">
        <v>89</v>
      </c>
      <c r="F119" s="103" t="s">
        <v>144</v>
      </c>
      <c r="G119" s="103" t="s">
        <v>146</v>
      </c>
      <c r="H119" s="103" t="s">
        <v>42</v>
      </c>
      <c r="I119" s="103">
        <v>3</v>
      </c>
    </row>
    <row r="120" spans="1:9" x14ac:dyDescent="0.35">
      <c r="A120" s="103">
        <v>2020</v>
      </c>
      <c r="B120" s="103" t="s">
        <v>92</v>
      </c>
      <c r="C120" s="103" t="s">
        <v>157</v>
      </c>
      <c r="D120" s="103" t="s">
        <v>86</v>
      </c>
      <c r="E120" s="103" t="s">
        <v>89</v>
      </c>
      <c r="F120" s="103" t="s">
        <v>144</v>
      </c>
      <c r="G120" s="103" t="s">
        <v>146</v>
      </c>
      <c r="H120" s="103" t="s">
        <v>43</v>
      </c>
      <c r="I120" s="103">
        <v>5</v>
      </c>
    </row>
    <row r="121" spans="1:9" x14ac:dyDescent="0.35">
      <c r="A121" s="103">
        <v>2020</v>
      </c>
      <c r="B121" s="103" t="s">
        <v>92</v>
      </c>
      <c r="C121" s="103" t="s">
        <v>157</v>
      </c>
      <c r="D121" s="103" t="s">
        <v>86</v>
      </c>
      <c r="E121" s="103" t="s">
        <v>89</v>
      </c>
      <c r="F121" s="103" t="s">
        <v>144</v>
      </c>
      <c r="G121" s="103" t="s">
        <v>88</v>
      </c>
      <c r="H121" s="103" t="s">
        <v>42</v>
      </c>
      <c r="I121" s="103">
        <v>14</v>
      </c>
    </row>
    <row r="122" spans="1:9" x14ac:dyDescent="0.35">
      <c r="A122" s="103">
        <v>2020</v>
      </c>
      <c r="B122" s="103" t="s">
        <v>11</v>
      </c>
      <c r="C122" s="103" t="s">
        <v>158</v>
      </c>
      <c r="D122" s="103" t="s">
        <v>86</v>
      </c>
      <c r="E122" s="103" t="s">
        <v>90</v>
      </c>
      <c r="F122" s="103" t="s">
        <v>144</v>
      </c>
      <c r="G122" s="103" t="s">
        <v>146</v>
      </c>
      <c r="H122" s="103" t="s">
        <v>42</v>
      </c>
      <c r="I122" s="103">
        <v>1</v>
      </c>
    </row>
    <row r="123" spans="1:9" x14ac:dyDescent="0.35">
      <c r="A123" s="103">
        <v>2020</v>
      </c>
      <c r="B123" s="103" t="s">
        <v>11</v>
      </c>
      <c r="C123" s="103" t="s">
        <v>158</v>
      </c>
      <c r="D123" s="103" t="s">
        <v>86</v>
      </c>
      <c r="E123" s="103" t="s">
        <v>90</v>
      </c>
      <c r="F123" s="103" t="s">
        <v>144</v>
      </c>
      <c r="G123" s="103" t="s">
        <v>146</v>
      </c>
      <c r="H123" s="103" t="s">
        <v>43</v>
      </c>
      <c r="I123" s="103">
        <v>3</v>
      </c>
    </row>
    <row r="124" spans="1:9" x14ac:dyDescent="0.35">
      <c r="A124" s="103">
        <v>2020</v>
      </c>
      <c r="B124" s="103" t="s">
        <v>11</v>
      </c>
      <c r="C124" s="103" t="s">
        <v>158</v>
      </c>
      <c r="D124" s="103" t="s">
        <v>86</v>
      </c>
      <c r="E124" s="103" t="s">
        <v>90</v>
      </c>
      <c r="F124" s="103" t="s">
        <v>144</v>
      </c>
      <c r="G124" s="103" t="s">
        <v>88</v>
      </c>
      <c r="H124" s="103" t="s">
        <v>42</v>
      </c>
      <c r="I124" s="103">
        <v>11</v>
      </c>
    </row>
    <row r="125" spans="1:9" x14ac:dyDescent="0.35">
      <c r="A125" s="103">
        <v>2020</v>
      </c>
      <c r="B125" s="103" t="s">
        <v>11</v>
      </c>
      <c r="C125" s="103" t="s">
        <v>158</v>
      </c>
      <c r="D125" s="103" t="s">
        <v>86</v>
      </c>
      <c r="E125" s="103" t="s">
        <v>90</v>
      </c>
      <c r="F125" s="103" t="s">
        <v>144</v>
      </c>
      <c r="G125" s="103" t="s">
        <v>88</v>
      </c>
      <c r="H125" s="103" t="s">
        <v>43</v>
      </c>
      <c r="I125" s="103">
        <v>8</v>
      </c>
    </row>
    <row r="126" spans="1:9" x14ac:dyDescent="0.35">
      <c r="A126" s="103">
        <v>2020</v>
      </c>
      <c r="B126" s="103" t="s">
        <v>12</v>
      </c>
      <c r="C126" s="103" t="s">
        <v>159</v>
      </c>
      <c r="D126" s="103" t="s">
        <v>86</v>
      </c>
      <c r="E126" s="103" t="s">
        <v>89</v>
      </c>
      <c r="F126" s="103" t="s">
        <v>144</v>
      </c>
      <c r="G126" s="103" t="s">
        <v>145</v>
      </c>
      <c r="H126" s="103" t="s">
        <v>43</v>
      </c>
      <c r="I126" s="103">
        <v>1</v>
      </c>
    </row>
    <row r="127" spans="1:9" x14ac:dyDescent="0.35">
      <c r="A127" s="103">
        <v>2020</v>
      </c>
      <c r="B127" s="103" t="s">
        <v>12</v>
      </c>
      <c r="C127" s="103" t="s">
        <v>159</v>
      </c>
      <c r="D127" s="103" t="s">
        <v>86</v>
      </c>
      <c r="E127" s="103" t="s">
        <v>89</v>
      </c>
      <c r="F127" s="103" t="s">
        <v>144</v>
      </c>
      <c r="G127" s="103" t="s">
        <v>146</v>
      </c>
      <c r="H127" s="103" t="s">
        <v>43</v>
      </c>
      <c r="I127" s="103">
        <v>8</v>
      </c>
    </row>
    <row r="128" spans="1:9" x14ac:dyDescent="0.35">
      <c r="A128" s="103">
        <v>2020</v>
      </c>
      <c r="B128" s="103" t="s">
        <v>12</v>
      </c>
      <c r="C128" s="103" t="s">
        <v>159</v>
      </c>
      <c r="D128" s="103" t="s">
        <v>86</v>
      </c>
      <c r="E128" s="103" t="s">
        <v>89</v>
      </c>
      <c r="F128" s="103" t="s">
        <v>144</v>
      </c>
      <c r="G128" s="103" t="s">
        <v>88</v>
      </c>
      <c r="H128" s="103" t="s">
        <v>42</v>
      </c>
      <c r="I128" s="103">
        <v>4</v>
      </c>
    </row>
    <row r="129" spans="1:9" x14ac:dyDescent="0.35">
      <c r="A129" s="103">
        <v>2020</v>
      </c>
      <c r="B129" s="103" t="s">
        <v>13</v>
      </c>
      <c r="C129" s="103" t="s">
        <v>160</v>
      </c>
      <c r="D129" s="103" t="s">
        <v>86</v>
      </c>
      <c r="E129" s="103" t="s">
        <v>89</v>
      </c>
      <c r="F129" s="103" t="s">
        <v>144</v>
      </c>
      <c r="G129" s="103" t="s">
        <v>146</v>
      </c>
      <c r="H129" s="103" t="s">
        <v>42</v>
      </c>
      <c r="I129" s="103">
        <v>4</v>
      </c>
    </row>
    <row r="130" spans="1:9" x14ac:dyDescent="0.35">
      <c r="A130" s="103">
        <v>2020</v>
      </c>
      <c r="B130" s="103" t="s">
        <v>13</v>
      </c>
      <c r="C130" s="103" t="s">
        <v>160</v>
      </c>
      <c r="D130" s="103" t="s">
        <v>86</v>
      </c>
      <c r="E130" s="103" t="s">
        <v>89</v>
      </c>
      <c r="F130" s="103" t="s">
        <v>144</v>
      </c>
      <c r="G130" s="103" t="s">
        <v>146</v>
      </c>
      <c r="H130" s="103" t="s">
        <v>43</v>
      </c>
      <c r="I130" s="103">
        <v>4</v>
      </c>
    </row>
    <row r="131" spans="1:9" x14ac:dyDescent="0.35">
      <c r="A131" s="103">
        <v>2020</v>
      </c>
      <c r="B131" s="103" t="s">
        <v>13</v>
      </c>
      <c r="C131" s="103" t="s">
        <v>160</v>
      </c>
      <c r="D131" s="103" t="s">
        <v>86</v>
      </c>
      <c r="E131" s="103" t="s">
        <v>89</v>
      </c>
      <c r="F131" s="103" t="s">
        <v>144</v>
      </c>
      <c r="G131" s="103" t="s">
        <v>88</v>
      </c>
      <c r="H131" s="103" t="s">
        <v>42</v>
      </c>
      <c r="I131" s="103">
        <v>15</v>
      </c>
    </row>
    <row r="132" spans="1:9" x14ac:dyDescent="0.35">
      <c r="A132" s="103">
        <v>2020</v>
      </c>
      <c r="B132" s="103" t="s">
        <v>13</v>
      </c>
      <c r="C132" s="103" t="s">
        <v>160</v>
      </c>
      <c r="D132" s="103" t="s">
        <v>86</v>
      </c>
      <c r="E132" s="103" t="s">
        <v>89</v>
      </c>
      <c r="F132" s="103" t="s">
        <v>144</v>
      </c>
      <c r="G132" s="103" t="s">
        <v>88</v>
      </c>
      <c r="H132" s="103" t="s">
        <v>43</v>
      </c>
      <c r="I132" s="103">
        <v>3</v>
      </c>
    </row>
    <row r="133" spans="1:9" x14ac:dyDescent="0.35">
      <c r="A133" s="103">
        <v>2020</v>
      </c>
      <c r="B133" s="103" t="s">
        <v>14</v>
      </c>
      <c r="C133" s="103" t="s">
        <v>161</v>
      </c>
      <c r="D133" s="103" t="s">
        <v>86</v>
      </c>
      <c r="E133" s="103" t="s">
        <v>89</v>
      </c>
      <c r="F133" s="103" t="s">
        <v>144</v>
      </c>
      <c r="G133" s="103" t="s">
        <v>146</v>
      </c>
      <c r="H133" s="103" t="s">
        <v>43</v>
      </c>
      <c r="I133" s="103">
        <v>1</v>
      </c>
    </row>
    <row r="134" spans="1:9" x14ac:dyDescent="0.35">
      <c r="A134" s="103">
        <v>2020</v>
      </c>
      <c r="B134" s="103" t="s">
        <v>15</v>
      </c>
      <c r="C134" s="103" t="s">
        <v>162</v>
      </c>
      <c r="D134" s="103" t="s">
        <v>40</v>
      </c>
      <c r="E134" s="103" t="s">
        <v>87</v>
      </c>
      <c r="F134" s="103" t="s">
        <v>144</v>
      </c>
      <c r="G134" s="103" t="s">
        <v>88</v>
      </c>
      <c r="H134" s="103" t="s">
        <v>42</v>
      </c>
      <c r="I134" s="103">
        <v>382</v>
      </c>
    </row>
    <row r="135" spans="1:9" x14ac:dyDescent="0.35">
      <c r="A135" s="103">
        <v>2020</v>
      </c>
      <c r="B135" s="103" t="s">
        <v>15</v>
      </c>
      <c r="C135" s="103" t="s">
        <v>162</v>
      </c>
      <c r="D135" s="103" t="s">
        <v>40</v>
      </c>
      <c r="E135" s="103" t="s">
        <v>87</v>
      </c>
      <c r="F135" s="103" t="s">
        <v>144</v>
      </c>
      <c r="G135" s="103" t="s">
        <v>88</v>
      </c>
      <c r="H135" s="103" t="s">
        <v>43</v>
      </c>
      <c r="I135" s="103">
        <v>67</v>
      </c>
    </row>
    <row r="136" spans="1:9" x14ac:dyDescent="0.35">
      <c r="A136" s="103">
        <v>2020</v>
      </c>
      <c r="B136" s="103" t="s">
        <v>16</v>
      </c>
      <c r="C136" s="103" t="s">
        <v>163</v>
      </c>
      <c r="D136" s="103" t="s">
        <v>40</v>
      </c>
      <c r="E136" s="103" t="s">
        <v>87</v>
      </c>
      <c r="F136" s="103" t="s">
        <v>144</v>
      </c>
      <c r="G136" s="103" t="s">
        <v>146</v>
      </c>
      <c r="H136" s="103" t="s">
        <v>42</v>
      </c>
      <c r="I136" s="103">
        <v>2</v>
      </c>
    </row>
    <row r="137" spans="1:9" x14ac:dyDescent="0.35">
      <c r="A137" s="103">
        <v>2020</v>
      </c>
      <c r="B137" s="103" t="s">
        <v>16</v>
      </c>
      <c r="C137" s="103" t="s">
        <v>163</v>
      </c>
      <c r="D137" s="103" t="s">
        <v>40</v>
      </c>
      <c r="E137" s="103" t="s">
        <v>87</v>
      </c>
      <c r="F137" s="103" t="s">
        <v>144</v>
      </c>
      <c r="G137" s="103" t="s">
        <v>146</v>
      </c>
      <c r="H137" s="103" t="s">
        <v>43</v>
      </c>
      <c r="I137" s="103">
        <v>1</v>
      </c>
    </row>
    <row r="138" spans="1:9" x14ac:dyDescent="0.35">
      <c r="A138" s="103">
        <v>2020</v>
      </c>
      <c r="B138" s="103" t="s">
        <v>16</v>
      </c>
      <c r="C138" s="103" t="s">
        <v>163</v>
      </c>
      <c r="D138" s="103" t="s">
        <v>40</v>
      </c>
      <c r="E138" s="103" t="s">
        <v>87</v>
      </c>
      <c r="F138" s="103" t="s">
        <v>144</v>
      </c>
      <c r="G138" s="103" t="s">
        <v>88</v>
      </c>
      <c r="H138" s="103" t="s">
        <v>42</v>
      </c>
      <c r="I138" s="103">
        <v>192</v>
      </c>
    </row>
    <row r="139" spans="1:9" x14ac:dyDescent="0.35">
      <c r="A139" s="103">
        <v>2020</v>
      </c>
      <c r="B139" s="103" t="s">
        <v>16</v>
      </c>
      <c r="C139" s="103" t="s">
        <v>163</v>
      </c>
      <c r="D139" s="103" t="s">
        <v>40</v>
      </c>
      <c r="E139" s="103" t="s">
        <v>87</v>
      </c>
      <c r="F139" s="103" t="s">
        <v>144</v>
      </c>
      <c r="G139" s="103" t="s">
        <v>88</v>
      </c>
      <c r="H139" s="103" t="s">
        <v>43</v>
      </c>
      <c r="I139" s="103">
        <v>28</v>
      </c>
    </row>
    <row r="140" spans="1:9" x14ac:dyDescent="0.35">
      <c r="A140" s="103">
        <v>2020</v>
      </c>
      <c r="B140" s="103" t="s">
        <v>70</v>
      </c>
      <c r="C140" s="103" t="s">
        <v>164</v>
      </c>
      <c r="D140" s="103" t="s">
        <v>86</v>
      </c>
      <c r="E140" s="103" t="s">
        <v>89</v>
      </c>
      <c r="F140" s="103" t="s">
        <v>144</v>
      </c>
      <c r="G140" s="103" t="s">
        <v>146</v>
      </c>
      <c r="H140" s="103" t="s">
        <v>42</v>
      </c>
      <c r="I140" s="103">
        <v>4</v>
      </c>
    </row>
    <row r="141" spans="1:9" x14ac:dyDescent="0.35">
      <c r="A141" s="103">
        <v>2020</v>
      </c>
      <c r="B141" s="103" t="s">
        <v>70</v>
      </c>
      <c r="C141" s="103" t="s">
        <v>164</v>
      </c>
      <c r="D141" s="103" t="s">
        <v>86</v>
      </c>
      <c r="E141" s="103" t="s">
        <v>89</v>
      </c>
      <c r="F141" s="103" t="s">
        <v>144</v>
      </c>
      <c r="G141" s="103" t="s">
        <v>146</v>
      </c>
      <c r="H141" s="103" t="s">
        <v>43</v>
      </c>
      <c r="I141" s="103">
        <v>7</v>
      </c>
    </row>
    <row r="142" spans="1:9" x14ac:dyDescent="0.35">
      <c r="A142" s="103">
        <v>2020</v>
      </c>
      <c r="B142" s="103" t="s">
        <v>70</v>
      </c>
      <c r="C142" s="103" t="s">
        <v>164</v>
      </c>
      <c r="D142" s="103" t="s">
        <v>86</v>
      </c>
      <c r="E142" s="103" t="s">
        <v>89</v>
      </c>
      <c r="F142" s="103" t="s">
        <v>144</v>
      </c>
      <c r="G142" s="103" t="s">
        <v>88</v>
      </c>
      <c r="H142" s="103" t="s">
        <v>42</v>
      </c>
      <c r="I142" s="103">
        <v>2</v>
      </c>
    </row>
    <row r="143" spans="1:9" x14ac:dyDescent="0.35">
      <c r="A143" s="103">
        <v>2020</v>
      </c>
      <c r="B143" s="103" t="s">
        <v>93</v>
      </c>
      <c r="C143" s="103" t="s">
        <v>165</v>
      </c>
      <c r="D143" s="103" t="s">
        <v>86</v>
      </c>
      <c r="E143" s="103" t="s">
        <v>89</v>
      </c>
      <c r="F143" s="103" t="s">
        <v>144</v>
      </c>
      <c r="G143" s="103" t="s">
        <v>146</v>
      </c>
      <c r="H143" s="103" t="s">
        <v>42</v>
      </c>
      <c r="I143" s="103">
        <v>1</v>
      </c>
    </row>
    <row r="144" spans="1:9" x14ac:dyDescent="0.35">
      <c r="A144" s="103">
        <v>2020</v>
      </c>
      <c r="B144" s="103" t="s">
        <v>17</v>
      </c>
      <c r="C144" s="103" t="s">
        <v>166</v>
      </c>
      <c r="D144" s="103" t="s">
        <v>86</v>
      </c>
      <c r="E144" s="103" t="s">
        <v>87</v>
      </c>
      <c r="F144" s="103" t="s">
        <v>144</v>
      </c>
      <c r="G144" s="103" t="s">
        <v>88</v>
      </c>
      <c r="H144" s="103" t="s">
        <v>42</v>
      </c>
      <c r="I144" s="103">
        <v>43</v>
      </c>
    </row>
    <row r="145" spans="1:9" x14ac:dyDescent="0.35">
      <c r="A145" s="103">
        <v>2020</v>
      </c>
      <c r="B145" s="103" t="s">
        <v>17</v>
      </c>
      <c r="C145" s="103" t="s">
        <v>166</v>
      </c>
      <c r="D145" s="103" t="s">
        <v>86</v>
      </c>
      <c r="E145" s="103" t="s">
        <v>87</v>
      </c>
      <c r="F145" s="103" t="s">
        <v>144</v>
      </c>
      <c r="G145" s="103" t="s">
        <v>88</v>
      </c>
      <c r="H145" s="103" t="s">
        <v>43</v>
      </c>
      <c r="I145" s="103">
        <v>10</v>
      </c>
    </row>
    <row r="146" spans="1:9" x14ac:dyDescent="0.35">
      <c r="A146" s="103">
        <v>2020</v>
      </c>
      <c r="B146" s="103" t="s">
        <v>20</v>
      </c>
      <c r="C146" s="103" t="s">
        <v>168</v>
      </c>
      <c r="D146" s="103" t="s">
        <v>86</v>
      </c>
      <c r="E146" s="103" t="s">
        <v>89</v>
      </c>
      <c r="F146" s="103" t="s">
        <v>144</v>
      </c>
      <c r="G146" s="103" t="s">
        <v>146</v>
      </c>
      <c r="H146" s="103" t="s">
        <v>42</v>
      </c>
      <c r="I146" s="103">
        <v>5</v>
      </c>
    </row>
    <row r="147" spans="1:9" x14ac:dyDescent="0.35">
      <c r="A147" s="103">
        <v>2020</v>
      </c>
      <c r="B147" s="103" t="s">
        <v>20</v>
      </c>
      <c r="C147" s="103" t="s">
        <v>168</v>
      </c>
      <c r="D147" s="103" t="s">
        <v>86</v>
      </c>
      <c r="E147" s="103" t="s">
        <v>89</v>
      </c>
      <c r="F147" s="103" t="s">
        <v>144</v>
      </c>
      <c r="G147" s="103" t="s">
        <v>146</v>
      </c>
      <c r="H147" s="103" t="s">
        <v>43</v>
      </c>
      <c r="I147" s="103">
        <v>3</v>
      </c>
    </row>
    <row r="148" spans="1:9" x14ac:dyDescent="0.35">
      <c r="A148" s="103">
        <v>2020</v>
      </c>
      <c r="B148" s="103" t="s">
        <v>21</v>
      </c>
      <c r="C148" s="103" t="s">
        <v>169</v>
      </c>
      <c r="D148" s="103" t="s">
        <v>86</v>
      </c>
      <c r="E148" s="103" t="s">
        <v>87</v>
      </c>
      <c r="F148" s="103" t="s">
        <v>144</v>
      </c>
      <c r="G148" s="103" t="s">
        <v>146</v>
      </c>
      <c r="H148" s="103" t="s">
        <v>42</v>
      </c>
      <c r="I148" s="103">
        <v>3</v>
      </c>
    </row>
    <row r="149" spans="1:9" x14ac:dyDescent="0.35">
      <c r="A149" s="103">
        <v>2020</v>
      </c>
      <c r="B149" s="103" t="s">
        <v>21</v>
      </c>
      <c r="C149" s="103" t="s">
        <v>169</v>
      </c>
      <c r="D149" s="103" t="s">
        <v>86</v>
      </c>
      <c r="E149" s="103" t="s">
        <v>87</v>
      </c>
      <c r="F149" s="103" t="s">
        <v>144</v>
      </c>
      <c r="G149" s="103" t="s">
        <v>146</v>
      </c>
      <c r="H149" s="103" t="s">
        <v>43</v>
      </c>
      <c r="I149" s="103">
        <v>6</v>
      </c>
    </row>
    <row r="150" spans="1:9" x14ac:dyDescent="0.35">
      <c r="A150" s="103">
        <v>2020</v>
      </c>
      <c r="B150" s="103" t="s">
        <v>21</v>
      </c>
      <c r="C150" s="103" t="s">
        <v>169</v>
      </c>
      <c r="D150" s="103" t="s">
        <v>86</v>
      </c>
      <c r="E150" s="103" t="s">
        <v>87</v>
      </c>
      <c r="F150" s="103" t="s">
        <v>144</v>
      </c>
      <c r="G150" s="103" t="s">
        <v>88</v>
      </c>
      <c r="H150" s="103" t="s">
        <v>42</v>
      </c>
      <c r="I150" s="103">
        <v>15</v>
      </c>
    </row>
    <row r="151" spans="1:9" x14ac:dyDescent="0.35">
      <c r="A151" s="103">
        <v>2020</v>
      </c>
      <c r="B151" s="103" t="s">
        <v>21</v>
      </c>
      <c r="C151" s="103" t="s">
        <v>169</v>
      </c>
      <c r="D151" s="103" t="s">
        <v>86</v>
      </c>
      <c r="E151" s="103" t="s">
        <v>87</v>
      </c>
      <c r="F151" s="103" t="s">
        <v>144</v>
      </c>
      <c r="G151" s="103" t="s">
        <v>88</v>
      </c>
      <c r="H151" s="103" t="s">
        <v>43</v>
      </c>
      <c r="I151" s="103">
        <v>3</v>
      </c>
    </row>
    <row r="152" spans="1:9" x14ac:dyDescent="0.35">
      <c r="A152" s="103">
        <v>2020</v>
      </c>
      <c r="B152" s="103" t="s">
        <v>22</v>
      </c>
      <c r="C152" s="103" t="s">
        <v>170</v>
      </c>
      <c r="D152" s="103" t="s">
        <v>86</v>
      </c>
      <c r="E152" s="103" t="s">
        <v>89</v>
      </c>
      <c r="F152" s="103" t="s">
        <v>144</v>
      </c>
      <c r="G152" s="103" t="s">
        <v>146</v>
      </c>
      <c r="H152" s="103" t="s">
        <v>42</v>
      </c>
      <c r="I152" s="103">
        <v>1</v>
      </c>
    </row>
    <row r="153" spans="1:9" x14ac:dyDescent="0.35">
      <c r="A153" s="103">
        <v>2020</v>
      </c>
      <c r="B153" s="103" t="s">
        <v>23</v>
      </c>
      <c r="C153" s="103" t="s">
        <v>171</v>
      </c>
      <c r="D153" s="103" t="s">
        <v>86</v>
      </c>
      <c r="E153" s="103" t="s">
        <v>90</v>
      </c>
      <c r="F153" s="103" t="s">
        <v>144</v>
      </c>
      <c r="G153" s="103" t="s">
        <v>146</v>
      </c>
      <c r="H153" s="103" t="s">
        <v>43</v>
      </c>
      <c r="I153" s="103">
        <v>1</v>
      </c>
    </row>
    <row r="154" spans="1:9" x14ac:dyDescent="0.35">
      <c r="A154" s="103">
        <v>2020</v>
      </c>
      <c r="B154" s="103" t="s">
        <v>24</v>
      </c>
      <c r="C154" s="103" t="s">
        <v>172</v>
      </c>
      <c r="D154" s="103" t="s">
        <v>40</v>
      </c>
      <c r="E154" s="103" t="s">
        <v>87</v>
      </c>
      <c r="F154" s="103" t="s">
        <v>144</v>
      </c>
      <c r="G154" s="103" t="s">
        <v>146</v>
      </c>
      <c r="H154" s="103" t="s">
        <v>42</v>
      </c>
      <c r="I154" s="103">
        <v>7</v>
      </c>
    </row>
    <row r="155" spans="1:9" x14ac:dyDescent="0.35">
      <c r="A155" s="103">
        <v>2020</v>
      </c>
      <c r="B155" s="103" t="s">
        <v>24</v>
      </c>
      <c r="C155" s="103" t="s">
        <v>172</v>
      </c>
      <c r="D155" s="103" t="s">
        <v>40</v>
      </c>
      <c r="E155" s="103" t="s">
        <v>87</v>
      </c>
      <c r="F155" s="103" t="s">
        <v>144</v>
      </c>
      <c r="G155" s="103" t="s">
        <v>146</v>
      </c>
      <c r="H155" s="103" t="s">
        <v>43</v>
      </c>
      <c r="I155" s="103">
        <v>5</v>
      </c>
    </row>
    <row r="156" spans="1:9" x14ac:dyDescent="0.35">
      <c r="A156" s="103">
        <v>2020</v>
      </c>
      <c r="B156" s="103" t="s">
        <v>25</v>
      </c>
      <c r="C156" s="103" t="s">
        <v>173</v>
      </c>
      <c r="D156" s="103" t="s">
        <v>86</v>
      </c>
      <c r="E156" s="103" t="s">
        <v>90</v>
      </c>
      <c r="F156" s="103" t="s">
        <v>144</v>
      </c>
      <c r="G156" s="103" t="s">
        <v>88</v>
      </c>
      <c r="H156" s="103" t="s">
        <v>42</v>
      </c>
      <c r="I156" s="103">
        <v>9</v>
      </c>
    </row>
    <row r="157" spans="1:9" x14ac:dyDescent="0.35">
      <c r="A157" s="103">
        <v>2020</v>
      </c>
      <c r="B157" s="103" t="s">
        <v>25</v>
      </c>
      <c r="C157" s="103" t="s">
        <v>173</v>
      </c>
      <c r="D157" s="103" t="s">
        <v>86</v>
      </c>
      <c r="E157" s="103" t="s">
        <v>90</v>
      </c>
      <c r="F157" s="103" t="s">
        <v>144</v>
      </c>
      <c r="G157" s="103" t="s">
        <v>88</v>
      </c>
      <c r="H157" s="103" t="s">
        <v>43</v>
      </c>
      <c r="I157" s="103">
        <v>1</v>
      </c>
    </row>
    <row r="158" spans="1:9" x14ac:dyDescent="0.35">
      <c r="A158" s="103">
        <v>2020</v>
      </c>
      <c r="B158" s="103" t="s">
        <v>28</v>
      </c>
      <c r="C158" s="103" t="s">
        <v>176</v>
      </c>
      <c r="D158" s="103" t="s">
        <v>86</v>
      </c>
      <c r="E158" s="103" t="s">
        <v>90</v>
      </c>
      <c r="F158" s="103" t="s">
        <v>144</v>
      </c>
      <c r="G158" s="103" t="s">
        <v>146</v>
      </c>
      <c r="H158" s="103" t="s">
        <v>42</v>
      </c>
      <c r="I158" s="103">
        <v>4</v>
      </c>
    </row>
    <row r="159" spans="1:9" x14ac:dyDescent="0.35">
      <c r="A159" s="103">
        <v>2020</v>
      </c>
      <c r="B159" s="103" t="s">
        <v>29</v>
      </c>
      <c r="C159" s="103" t="s">
        <v>177</v>
      </c>
      <c r="D159" s="103" t="s">
        <v>86</v>
      </c>
      <c r="E159" s="103" t="s">
        <v>87</v>
      </c>
      <c r="F159" s="103" t="s">
        <v>144</v>
      </c>
      <c r="G159" s="103" t="s">
        <v>146</v>
      </c>
      <c r="H159" s="103" t="s">
        <v>43</v>
      </c>
      <c r="I159" s="103">
        <v>3</v>
      </c>
    </row>
    <row r="160" spans="1:9" x14ac:dyDescent="0.35">
      <c r="A160" s="103">
        <v>2020</v>
      </c>
      <c r="B160" s="103" t="s">
        <v>29</v>
      </c>
      <c r="C160" s="103" t="s">
        <v>177</v>
      </c>
      <c r="D160" s="103" t="s">
        <v>86</v>
      </c>
      <c r="E160" s="103" t="s">
        <v>87</v>
      </c>
      <c r="F160" s="103" t="s">
        <v>144</v>
      </c>
      <c r="G160" s="103" t="s">
        <v>88</v>
      </c>
      <c r="H160" s="103" t="s">
        <v>42</v>
      </c>
      <c r="I160" s="103">
        <v>6</v>
      </c>
    </row>
    <row r="161" spans="1:9" x14ac:dyDescent="0.35">
      <c r="A161" s="103">
        <v>2020</v>
      </c>
      <c r="B161" s="103" t="s">
        <v>29</v>
      </c>
      <c r="C161" s="103" t="s">
        <v>177</v>
      </c>
      <c r="D161" s="103" t="s">
        <v>86</v>
      </c>
      <c r="E161" s="103" t="s">
        <v>87</v>
      </c>
      <c r="F161" s="103" t="s">
        <v>144</v>
      </c>
      <c r="G161" s="103" t="s">
        <v>88</v>
      </c>
      <c r="H161" s="103" t="s">
        <v>43</v>
      </c>
      <c r="I161" s="103">
        <v>2</v>
      </c>
    </row>
    <row r="162" spans="1:9" x14ac:dyDescent="0.35">
      <c r="A162" s="103">
        <v>2020</v>
      </c>
      <c r="B162" s="103" t="s">
        <v>31</v>
      </c>
      <c r="C162" s="103" t="s">
        <v>179</v>
      </c>
      <c r="D162" s="103" t="s">
        <v>86</v>
      </c>
      <c r="E162" s="103" t="s">
        <v>90</v>
      </c>
      <c r="F162" s="103" t="s">
        <v>144</v>
      </c>
      <c r="G162" s="103" t="s">
        <v>146</v>
      </c>
      <c r="H162" s="103" t="s">
        <v>42</v>
      </c>
      <c r="I162" s="103">
        <v>1</v>
      </c>
    </row>
    <row r="163" spans="1:9" x14ac:dyDescent="0.35">
      <c r="A163" s="103">
        <v>2020</v>
      </c>
      <c r="B163" s="103" t="s">
        <v>31</v>
      </c>
      <c r="C163" s="103" t="s">
        <v>179</v>
      </c>
      <c r="D163" s="103" t="s">
        <v>86</v>
      </c>
      <c r="E163" s="103" t="s">
        <v>90</v>
      </c>
      <c r="F163" s="103" t="s">
        <v>144</v>
      </c>
      <c r="G163" s="103" t="s">
        <v>146</v>
      </c>
      <c r="H163" s="103" t="s">
        <v>43</v>
      </c>
      <c r="I163" s="103">
        <v>1</v>
      </c>
    </row>
    <row r="164" spans="1:9" x14ac:dyDescent="0.35">
      <c r="A164" s="103">
        <v>2020</v>
      </c>
      <c r="B164" s="103" t="s">
        <v>32</v>
      </c>
      <c r="C164" s="103" t="s">
        <v>180</v>
      </c>
      <c r="D164" s="103" t="s">
        <v>40</v>
      </c>
      <c r="E164" s="103" t="s">
        <v>87</v>
      </c>
      <c r="F164" s="103" t="s">
        <v>144</v>
      </c>
      <c r="G164" s="103" t="s">
        <v>145</v>
      </c>
      <c r="H164" s="103" t="s">
        <v>42</v>
      </c>
      <c r="I164" s="103">
        <v>2</v>
      </c>
    </row>
    <row r="165" spans="1:9" x14ac:dyDescent="0.35">
      <c r="A165" s="103">
        <v>2020</v>
      </c>
      <c r="B165" s="103" t="s">
        <v>32</v>
      </c>
      <c r="C165" s="103" t="s">
        <v>180</v>
      </c>
      <c r="D165" s="103" t="s">
        <v>40</v>
      </c>
      <c r="E165" s="103" t="s">
        <v>87</v>
      </c>
      <c r="F165" s="103" t="s">
        <v>144</v>
      </c>
      <c r="G165" s="103" t="s">
        <v>145</v>
      </c>
      <c r="H165" s="103" t="s">
        <v>43</v>
      </c>
      <c r="I165" s="103">
        <v>4</v>
      </c>
    </row>
    <row r="166" spans="1:9" x14ac:dyDescent="0.35">
      <c r="A166" s="103">
        <v>2020</v>
      </c>
      <c r="B166" s="103" t="s">
        <v>32</v>
      </c>
      <c r="C166" s="103" t="s">
        <v>180</v>
      </c>
      <c r="D166" s="103" t="s">
        <v>40</v>
      </c>
      <c r="E166" s="103" t="s">
        <v>87</v>
      </c>
      <c r="F166" s="103" t="s">
        <v>144</v>
      </c>
      <c r="G166" s="103" t="s">
        <v>146</v>
      </c>
      <c r="H166" s="103" t="s">
        <v>42</v>
      </c>
      <c r="I166" s="103">
        <v>7</v>
      </c>
    </row>
    <row r="167" spans="1:9" x14ac:dyDescent="0.35">
      <c r="A167" s="103">
        <v>2020</v>
      </c>
      <c r="B167" s="103" t="s">
        <v>32</v>
      </c>
      <c r="C167" s="103" t="s">
        <v>180</v>
      </c>
      <c r="D167" s="103" t="s">
        <v>40</v>
      </c>
      <c r="E167" s="103" t="s">
        <v>87</v>
      </c>
      <c r="F167" s="103" t="s">
        <v>144</v>
      </c>
      <c r="G167" s="103" t="s">
        <v>146</v>
      </c>
      <c r="H167" s="103" t="s">
        <v>43</v>
      </c>
      <c r="I167" s="103">
        <v>8</v>
      </c>
    </row>
    <row r="168" spans="1:9" x14ac:dyDescent="0.35">
      <c r="A168" s="103">
        <v>2020</v>
      </c>
      <c r="B168" s="103" t="s">
        <v>32</v>
      </c>
      <c r="C168" s="103" t="s">
        <v>180</v>
      </c>
      <c r="D168" s="103" t="s">
        <v>40</v>
      </c>
      <c r="E168" s="103" t="s">
        <v>87</v>
      </c>
      <c r="F168" s="103" t="s">
        <v>144</v>
      </c>
      <c r="G168" s="103" t="s">
        <v>88</v>
      </c>
      <c r="H168" s="103" t="s">
        <v>42</v>
      </c>
      <c r="I168" s="103">
        <v>28</v>
      </c>
    </row>
    <row r="169" spans="1:9" x14ac:dyDescent="0.35">
      <c r="A169" s="103">
        <v>2020</v>
      </c>
      <c r="B169" s="103" t="s">
        <v>32</v>
      </c>
      <c r="C169" s="103" t="s">
        <v>180</v>
      </c>
      <c r="D169" s="103" t="s">
        <v>40</v>
      </c>
      <c r="E169" s="103" t="s">
        <v>87</v>
      </c>
      <c r="F169" s="103" t="s">
        <v>144</v>
      </c>
      <c r="G169" s="103" t="s">
        <v>88</v>
      </c>
      <c r="H169" s="103" t="s">
        <v>43</v>
      </c>
      <c r="I169" s="103">
        <v>1</v>
      </c>
    </row>
    <row r="170" spans="1:9" x14ac:dyDescent="0.35">
      <c r="A170" s="103">
        <v>2020</v>
      </c>
      <c r="B170" s="103" t="s">
        <v>33</v>
      </c>
      <c r="C170" s="103" t="s">
        <v>181</v>
      </c>
      <c r="D170" s="103" t="s">
        <v>86</v>
      </c>
      <c r="E170" s="103" t="s">
        <v>89</v>
      </c>
      <c r="F170" s="103" t="s">
        <v>144</v>
      </c>
      <c r="G170" s="103" t="s">
        <v>88</v>
      </c>
      <c r="H170" s="103" t="s">
        <v>42</v>
      </c>
      <c r="I170" s="103">
        <v>19</v>
      </c>
    </row>
    <row r="171" spans="1:9" x14ac:dyDescent="0.35">
      <c r="A171" s="103">
        <v>2020</v>
      </c>
      <c r="B171" s="103" t="s">
        <v>33</v>
      </c>
      <c r="C171" s="103" t="s">
        <v>181</v>
      </c>
      <c r="D171" s="103" t="s">
        <v>86</v>
      </c>
      <c r="E171" s="103" t="s">
        <v>89</v>
      </c>
      <c r="F171" s="103" t="s">
        <v>144</v>
      </c>
      <c r="G171" s="103" t="s">
        <v>88</v>
      </c>
      <c r="H171" s="103" t="s">
        <v>43</v>
      </c>
      <c r="I171" s="103">
        <v>1</v>
      </c>
    </row>
    <row r="172" spans="1:9" x14ac:dyDescent="0.35">
      <c r="A172" s="103">
        <v>2020</v>
      </c>
      <c r="B172" s="103" t="s">
        <v>34</v>
      </c>
      <c r="C172" s="103" t="s">
        <v>182</v>
      </c>
      <c r="D172" s="103" t="s">
        <v>86</v>
      </c>
      <c r="E172" s="103" t="s">
        <v>90</v>
      </c>
      <c r="F172" s="103" t="s">
        <v>144</v>
      </c>
      <c r="G172" s="103" t="s">
        <v>146</v>
      </c>
      <c r="H172" s="103" t="s">
        <v>42</v>
      </c>
      <c r="I172" s="103">
        <v>1</v>
      </c>
    </row>
    <row r="173" spans="1:9" x14ac:dyDescent="0.35">
      <c r="A173" s="103">
        <v>2020</v>
      </c>
      <c r="B173" s="103" t="s">
        <v>34</v>
      </c>
      <c r="C173" s="103" t="s">
        <v>182</v>
      </c>
      <c r="D173" s="103" t="s">
        <v>86</v>
      </c>
      <c r="E173" s="103" t="s">
        <v>90</v>
      </c>
      <c r="F173" s="103" t="s">
        <v>144</v>
      </c>
      <c r="G173" s="103" t="s">
        <v>146</v>
      </c>
      <c r="H173" s="103" t="s">
        <v>43</v>
      </c>
      <c r="I173" s="103">
        <v>1</v>
      </c>
    </row>
    <row r="174" spans="1:9" x14ac:dyDescent="0.35">
      <c r="A174" s="103">
        <v>2020</v>
      </c>
      <c r="B174" s="103" t="s">
        <v>95</v>
      </c>
      <c r="C174" s="103" t="s">
        <v>184</v>
      </c>
      <c r="D174" s="103" t="s">
        <v>40</v>
      </c>
      <c r="E174" s="103" t="s">
        <v>87</v>
      </c>
      <c r="F174" s="103" t="s">
        <v>144</v>
      </c>
      <c r="G174" s="103" t="s">
        <v>146</v>
      </c>
      <c r="H174" s="103" t="s">
        <v>42</v>
      </c>
      <c r="I174" s="103">
        <v>1</v>
      </c>
    </row>
    <row r="175" spans="1:9" x14ac:dyDescent="0.35">
      <c r="A175" s="103">
        <v>2020</v>
      </c>
      <c r="B175" s="103" t="s">
        <v>95</v>
      </c>
      <c r="C175" s="103" t="s">
        <v>184</v>
      </c>
      <c r="D175" s="103" t="s">
        <v>40</v>
      </c>
      <c r="E175" s="103" t="s">
        <v>87</v>
      </c>
      <c r="F175" s="103" t="s">
        <v>144</v>
      </c>
      <c r="G175" s="103" t="s">
        <v>146</v>
      </c>
      <c r="H175" s="103" t="s">
        <v>43</v>
      </c>
      <c r="I175" s="103">
        <v>1</v>
      </c>
    </row>
    <row r="176" spans="1:9" x14ac:dyDescent="0.35">
      <c r="A176" s="103">
        <v>2020</v>
      </c>
      <c r="B176" s="103" t="s">
        <v>36</v>
      </c>
      <c r="C176" s="103" t="s">
        <v>185</v>
      </c>
      <c r="D176" s="103" t="s">
        <v>86</v>
      </c>
      <c r="E176" s="103" t="s">
        <v>89</v>
      </c>
      <c r="F176" s="103" t="s">
        <v>144</v>
      </c>
      <c r="G176" s="103" t="s">
        <v>146</v>
      </c>
      <c r="H176" s="103" t="s">
        <v>43</v>
      </c>
      <c r="I176" s="103">
        <v>1</v>
      </c>
    </row>
    <row r="177" spans="1:9" x14ac:dyDescent="0.35">
      <c r="A177" s="103">
        <v>2020</v>
      </c>
      <c r="B177" s="103" t="s">
        <v>37</v>
      </c>
      <c r="C177" s="103" t="s">
        <v>186</v>
      </c>
      <c r="D177" s="103" t="s">
        <v>40</v>
      </c>
      <c r="E177" s="103" t="s">
        <v>87</v>
      </c>
      <c r="F177" s="103" t="s">
        <v>144</v>
      </c>
      <c r="G177" s="103" t="s">
        <v>146</v>
      </c>
      <c r="H177" s="103" t="s">
        <v>42</v>
      </c>
      <c r="I177" s="103">
        <v>3</v>
      </c>
    </row>
    <row r="178" spans="1:9" x14ac:dyDescent="0.35">
      <c r="A178" s="103">
        <v>2020</v>
      </c>
      <c r="B178" s="103" t="s">
        <v>37</v>
      </c>
      <c r="C178" s="103" t="s">
        <v>186</v>
      </c>
      <c r="D178" s="103" t="s">
        <v>40</v>
      </c>
      <c r="E178" s="103" t="s">
        <v>87</v>
      </c>
      <c r="F178" s="103" t="s">
        <v>144</v>
      </c>
      <c r="G178" s="103" t="s">
        <v>146</v>
      </c>
      <c r="H178" s="103" t="s">
        <v>43</v>
      </c>
      <c r="I178" s="103">
        <v>1</v>
      </c>
    </row>
    <row r="179" spans="1:9" x14ac:dyDescent="0.35">
      <c r="A179" s="103">
        <v>2020</v>
      </c>
      <c r="B179" s="103" t="s">
        <v>38</v>
      </c>
      <c r="C179" s="103" t="s">
        <v>187</v>
      </c>
      <c r="D179" s="103" t="s">
        <v>86</v>
      </c>
      <c r="E179" s="103" t="s">
        <v>89</v>
      </c>
      <c r="F179" s="103" t="s">
        <v>144</v>
      </c>
      <c r="G179" s="103" t="s">
        <v>146</v>
      </c>
      <c r="H179" s="103" t="s">
        <v>42</v>
      </c>
      <c r="I179" s="103">
        <v>2</v>
      </c>
    </row>
    <row r="180" spans="1:9" x14ac:dyDescent="0.35">
      <c r="A180" s="103">
        <v>2020</v>
      </c>
      <c r="B180" s="103" t="s">
        <v>39</v>
      </c>
      <c r="C180" s="103" t="s">
        <v>188</v>
      </c>
      <c r="D180" s="103" t="s">
        <v>40</v>
      </c>
      <c r="E180" s="103" t="s">
        <v>87</v>
      </c>
      <c r="F180" s="103" t="s">
        <v>144</v>
      </c>
      <c r="G180" s="103" t="s">
        <v>145</v>
      </c>
      <c r="H180" s="103" t="s">
        <v>42</v>
      </c>
      <c r="I180" s="103">
        <v>3</v>
      </c>
    </row>
    <row r="181" spans="1:9" x14ac:dyDescent="0.35">
      <c r="A181" s="103">
        <v>2020</v>
      </c>
      <c r="B181" s="103" t="s">
        <v>39</v>
      </c>
      <c r="C181" s="103" t="s">
        <v>188</v>
      </c>
      <c r="D181" s="103" t="s">
        <v>40</v>
      </c>
      <c r="E181" s="103" t="s">
        <v>87</v>
      </c>
      <c r="F181" s="103" t="s">
        <v>144</v>
      </c>
      <c r="G181" s="103" t="s">
        <v>145</v>
      </c>
      <c r="H181" s="103" t="s">
        <v>43</v>
      </c>
      <c r="I181" s="103">
        <v>2</v>
      </c>
    </row>
    <row r="182" spans="1:9" x14ac:dyDescent="0.35">
      <c r="A182" s="103">
        <v>2020</v>
      </c>
      <c r="B182" s="103" t="s">
        <v>39</v>
      </c>
      <c r="C182" s="103" t="s">
        <v>188</v>
      </c>
      <c r="D182" s="103" t="s">
        <v>40</v>
      </c>
      <c r="E182" s="103" t="s">
        <v>87</v>
      </c>
      <c r="F182" s="103" t="s">
        <v>144</v>
      </c>
      <c r="G182" s="103" t="s">
        <v>146</v>
      </c>
      <c r="H182" s="103" t="s">
        <v>42</v>
      </c>
      <c r="I182" s="103">
        <v>8</v>
      </c>
    </row>
    <row r="183" spans="1:9" x14ac:dyDescent="0.35">
      <c r="A183" s="103">
        <v>2020</v>
      </c>
      <c r="B183" s="103" t="s">
        <v>39</v>
      </c>
      <c r="C183" s="103" t="s">
        <v>188</v>
      </c>
      <c r="D183" s="103" t="s">
        <v>40</v>
      </c>
      <c r="E183" s="103" t="s">
        <v>87</v>
      </c>
      <c r="F183" s="103" t="s">
        <v>144</v>
      </c>
      <c r="G183" s="103" t="s">
        <v>146</v>
      </c>
      <c r="H183" s="103" t="s">
        <v>43</v>
      </c>
      <c r="I183" s="103">
        <v>10</v>
      </c>
    </row>
    <row r="184" spans="1:9" x14ac:dyDescent="0.35">
      <c r="A184" s="103">
        <v>2020</v>
      </c>
      <c r="B184" s="103" t="s">
        <v>39</v>
      </c>
      <c r="C184" s="103" t="s">
        <v>188</v>
      </c>
      <c r="D184" s="103" t="s">
        <v>40</v>
      </c>
      <c r="E184" s="103" t="s">
        <v>87</v>
      </c>
      <c r="F184" s="103" t="s">
        <v>144</v>
      </c>
      <c r="G184" s="103" t="s">
        <v>88</v>
      </c>
      <c r="H184" s="103" t="s">
        <v>42</v>
      </c>
      <c r="I184" s="103">
        <v>7</v>
      </c>
    </row>
    <row r="185" spans="1:9" x14ac:dyDescent="0.35">
      <c r="A185" s="103">
        <v>2021</v>
      </c>
      <c r="B185" s="103" t="s">
        <v>1</v>
      </c>
      <c r="C185" s="103" t="s">
        <v>143</v>
      </c>
      <c r="D185" s="103" t="s">
        <v>86</v>
      </c>
      <c r="E185" s="103" t="s">
        <v>87</v>
      </c>
      <c r="F185" s="103" t="s">
        <v>144</v>
      </c>
      <c r="G185" s="103" t="s">
        <v>145</v>
      </c>
      <c r="H185" s="103" t="s">
        <v>42</v>
      </c>
      <c r="I185" s="103">
        <v>5</v>
      </c>
    </row>
    <row r="186" spans="1:9" x14ac:dyDescent="0.35">
      <c r="A186" s="103">
        <v>2021</v>
      </c>
      <c r="B186" s="103" t="s">
        <v>1</v>
      </c>
      <c r="C186" s="103" t="s">
        <v>143</v>
      </c>
      <c r="D186" s="103" t="s">
        <v>86</v>
      </c>
      <c r="E186" s="103" t="s">
        <v>87</v>
      </c>
      <c r="F186" s="103" t="s">
        <v>144</v>
      </c>
      <c r="G186" s="103" t="s">
        <v>145</v>
      </c>
      <c r="H186" s="103" t="s">
        <v>43</v>
      </c>
      <c r="I186" s="103">
        <v>4</v>
      </c>
    </row>
    <row r="187" spans="1:9" x14ac:dyDescent="0.35">
      <c r="A187" s="103">
        <v>2021</v>
      </c>
      <c r="B187" s="103" t="s">
        <v>1</v>
      </c>
      <c r="C187" s="103" t="s">
        <v>143</v>
      </c>
      <c r="D187" s="103" t="s">
        <v>86</v>
      </c>
      <c r="E187" s="103" t="s">
        <v>87</v>
      </c>
      <c r="F187" s="103" t="s">
        <v>144</v>
      </c>
      <c r="G187" s="103" t="s">
        <v>146</v>
      </c>
      <c r="H187" s="103" t="s">
        <v>42</v>
      </c>
      <c r="I187" s="103">
        <v>4</v>
      </c>
    </row>
    <row r="188" spans="1:9" x14ac:dyDescent="0.35">
      <c r="A188" s="103">
        <v>2021</v>
      </c>
      <c r="B188" s="103" t="s">
        <v>1</v>
      </c>
      <c r="C188" s="103" t="s">
        <v>143</v>
      </c>
      <c r="D188" s="103" t="s">
        <v>86</v>
      </c>
      <c r="E188" s="103" t="s">
        <v>87</v>
      </c>
      <c r="F188" s="103" t="s">
        <v>144</v>
      </c>
      <c r="G188" s="103" t="s">
        <v>146</v>
      </c>
      <c r="H188" s="103" t="s">
        <v>43</v>
      </c>
      <c r="I188" s="103">
        <v>15</v>
      </c>
    </row>
    <row r="189" spans="1:9" x14ac:dyDescent="0.35">
      <c r="A189" s="103">
        <v>2021</v>
      </c>
      <c r="B189" s="103" t="s">
        <v>1</v>
      </c>
      <c r="C189" s="103" t="s">
        <v>143</v>
      </c>
      <c r="D189" s="103" t="s">
        <v>86</v>
      </c>
      <c r="E189" s="103" t="s">
        <v>87</v>
      </c>
      <c r="F189" s="103" t="s">
        <v>144</v>
      </c>
      <c r="G189" s="103" t="s">
        <v>88</v>
      </c>
      <c r="H189" s="103" t="s">
        <v>42</v>
      </c>
      <c r="I189" s="103">
        <v>38</v>
      </c>
    </row>
    <row r="190" spans="1:9" x14ac:dyDescent="0.35">
      <c r="A190" s="103">
        <v>2021</v>
      </c>
      <c r="B190" s="103" t="s">
        <v>2</v>
      </c>
      <c r="C190" s="103" t="s">
        <v>147</v>
      </c>
      <c r="D190" s="103" t="s">
        <v>86</v>
      </c>
      <c r="E190" s="103" t="s">
        <v>89</v>
      </c>
      <c r="F190" s="103" t="s">
        <v>144</v>
      </c>
      <c r="G190" s="103" t="s">
        <v>146</v>
      </c>
      <c r="H190" s="103" t="s">
        <v>42</v>
      </c>
      <c r="I190" s="103">
        <v>1</v>
      </c>
    </row>
    <row r="191" spans="1:9" x14ac:dyDescent="0.35">
      <c r="A191" s="103">
        <v>2021</v>
      </c>
      <c r="B191" s="103" t="s">
        <v>2</v>
      </c>
      <c r="C191" s="103" t="s">
        <v>147</v>
      </c>
      <c r="D191" s="103" t="s">
        <v>86</v>
      </c>
      <c r="E191" s="103" t="s">
        <v>89</v>
      </c>
      <c r="F191" s="103" t="s">
        <v>144</v>
      </c>
      <c r="G191" s="103" t="s">
        <v>146</v>
      </c>
      <c r="H191" s="103" t="s">
        <v>43</v>
      </c>
      <c r="I191" s="103">
        <v>1</v>
      </c>
    </row>
    <row r="192" spans="1:9" x14ac:dyDescent="0.35">
      <c r="A192" s="103">
        <v>2021</v>
      </c>
      <c r="B192" s="103" t="s">
        <v>2</v>
      </c>
      <c r="C192" s="103" t="s">
        <v>147</v>
      </c>
      <c r="D192" s="103" t="s">
        <v>86</v>
      </c>
      <c r="E192" s="103" t="s">
        <v>89</v>
      </c>
      <c r="F192" s="103" t="s">
        <v>144</v>
      </c>
      <c r="G192" s="103" t="s">
        <v>88</v>
      </c>
      <c r="H192" s="103" t="s">
        <v>42</v>
      </c>
      <c r="I192" s="103">
        <v>31</v>
      </c>
    </row>
    <row r="193" spans="1:9" x14ac:dyDescent="0.35">
      <c r="A193" s="103">
        <v>2021</v>
      </c>
      <c r="B193" s="103" t="s">
        <v>2</v>
      </c>
      <c r="C193" s="103" t="s">
        <v>147</v>
      </c>
      <c r="D193" s="103" t="s">
        <v>86</v>
      </c>
      <c r="E193" s="103" t="s">
        <v>89</v>
      </c>
      <c r="F193" s="103" t="s">
        <v>144</v>
      </c>
      <c r="G193" s="103" t="s">
        <v>88</v>
      </c>
      <c r="H193" s="103" t="s">
        <v>43</v>
      </c>
      <c r="I193" s="103">
        <v>3</v>
      </c>
    </row>
    <row r="194" spans="1:9" x14ac:dyDescent="0.35">
      <c r="A194" s="103">
        <v>2021</v>
      </c>
      <c r="B194" s="103" t="s">
        <v>3</v>
      </c>
      <c r="C194" s="103" t="s">
        <v>148</v>
      </c>
      <c r="D194" s="103" t="s">
        <v>86</v>
      </c>
      <c r="E194" s="103" t="s">
        <v>87</v>
      </c>
      <c r="F194" s="103" t="s">
        <v>144</v>
      </c>
      <c r="G194" s="103" t="s">
        <v>146</v>
      </c>
      <c r="H194" s="103" t="s">
        <v>43</v>
      </c>
      <c r="I194" s="103">
        <v>1</v>
      </c>
    </row>
    <row r="195" spans="1:9" x14ac:dyDescent="0.35">
      <c r="A195" s="103">
        <v>2021</v>
      </c>
      <c r="B195" s="103" t="s">
        <v>4</v>
      </c>
      <c r="C195" s="103" t="s">
        <v>149</v>
      </c>
      <c r="D195" s="103" t="s">
        <v>86</v>
      </c>
      <c r="E195" s="103" t="s">
        <v>89</v>
      </c>
      <c r="F195" s="103" t="s">
        <v>144</v>
      </c>
      <c r="G195" s="103" t="s">
        <v>146</v>
      </c>
      <c r="H195" s="103" t="s">
        <v>42</v>
      </c>
      <c r="I195" s="103">
        <v>1</v>
      </c>
    </row>
    <row r="196" spans="1:9" x14ac:dyDescent="0.35">
      <c r="A196" s="103">
        <v>2021</v>
      </c>
      <c r="B196" s="103" t="s">
        <v>4</v>
      </c>
      <c r="C196" s="103" t="s">
        <v>149</v>
      </c>
      <c r="D196" s="103" t="s">
        <v>86</v>
      </c>
      <c r="E196" s="103" t="s">
        <v>89</v>
      </c>
      <c r="F196" s="103" t="s">
        <v>144</v>
      </c>
      <c r="G196" s="103" t="s">
        <v>88</v>
      </c>
      <c r="H196" s="103" t="s">
        <v>42</v>
      </c>
      <c r="I196" s="103">
        <v>13</v>
      </c>
    </row>
    <row r="197" spans="1:9" x14ac:dyDescent="0.35">
      <c r="A197" s="103">
        <v>2021</v>
      </c>
      <c r="B197" s="103" t="s">
        <v>4</v>
      </c>
      <c r="C197" s="103" t="s">
        <v>149</v>
      </c>
      <c r="D197" s="103" t="s">
        <v>86</v>
      </c>
      <c r="E197" s="103" t="s">
        <v>89</v>
      </c>
      <c r="F197" s="103" t="s">
        <v>144</v>
      </c>
      <c r="G197" s="103" t="s">
        <v>88</v>
      </c>
      <c r="H197" s="103" t="s">
        <v>43</v>
      </c>
      <c r="I197" s="103">
        <v>2</v>
      </c>
    </row>
    <row r="198" spans="1:9" x14ac:dyDescent="0.35">
      <c r="A198" s="103">
        <v>2021</v>
      </c>
      <c r="B198" s="103" t="s">
        <v>5</v>
      </c>
      <c r="C198" s="103" t="s">
        <v>150</v>
      </c>
      <c r="D198" s="103" t="s">
        <v>86</v>
      </c>
      <c r="E198" s="103" t="s">
        <v>90</v>
      </c>
      <c r="F198" s="103" t="s">
        <v>144</v>
      </c>
      <c r="G198" s="103" t="s">
        <v>146</v>
      </c>
      <c r="H198" s="103" t="s">
        <v>42</v>
      </c>
      <c r="I198" s="103">
        <v>3</v>
      </c>
    </row>
    <row r="199" spans="1:9" x14ac:dyDescent="0.35">
      <c r="A199" s="103">
        <v>2021</v>
      </c>
      <c r="B199" s="103" t="s">
        <v>5</v>
      </c>
      <c r="C199" s="103" t="s">
        <v>150</v>
      </c>
      <c r="D199" s="103" t="s">
        <v>86</v>
      </c>
      <c r="E199" s="103" t="s">
        <v>90</v>
      </c>
      <c r="F199" s="103" t="s">
        <v>144</v>
      </c>
      <c r="G199" s="103" t="s">
        <v>146</v>
      </c>
      <c r="H199" s="103" t="s">
        <v>43</v>
      </c>
      <c r="I199" s="103">
        <v>1</v>
      </c>
    </row>
    <row r="200" spans="1:9" x14ac:dyDescent="0.35">
      <c r="A200" s="103">
        <v>2021</v>
      </c>
      <c r="B200" s="103" t="s">
        <v>5</v>
      </c>
      <c r="C200" s="103" t="s">
        <v>150</v>
      </c>
      <c r="D200" s="103" t="s">
        <v>86</v>
      </c>
      <c r="E200" s="103" t="s">
        <v>90</v>
      </c>
      <c r="F200" s="103" t="s">
        <v>144</v>
      </c>
      <c r="G200" s="103" t="s">
        <v>88</v>
      </c>
      <c r="H200" s="103" t="s">
        <v>42</v>
      </c>
      <c r="I200" s="103">
        <v>35</v>
      </c>
    </row>
    <row r="201" spans="1:9" x14ac:dyDescent="0.35">
      <c r="A201" s="103">
        <v>2021</v>
      </c>
      <c r="B201" s="103" t="s">
        <v>5</v>
      </c>
      <c r="C201" s="103" t="s">
        <v>150</v>
      </c>
      <c r="D201" s="103" t="s">
        <v>86</v>
      </c>
      <c r="E201" s="103" t="s">
        <v>90</v>
      </c>
      <c r="F201" s="103" t="s">
        <v>144</v>
      </c>
      <c r="G201" s="103" t="s">
        <v>88</v>
      </c>
      <c r="H201" s="103" t="s">
        <v>43</v>
      </c>
      <c r="I201" s="103">
        <v>3</v>
      </c>
    </row>
    <row r="202" spans="1:9" x14ac:dyDescent="0.35">
      <c r="A202" s="103">
        <v>2021</v>
      </c>
      <c r="B202" s="103" t="s">
        <v>8</v>
      </c>
      <c r="C202" s="103" t="s">
        <v>153</v>
      </c>
      <c r="D202" s="103" t="s">
        <v>86</v>
      </c>
      <c r="E202" s="103" t="s">
        <v>90</v>
      </c>
      <c r="F202" s="103" t="s">
        <v>144</v>
      </c>
      <c r="G202" s="103" t="s">
        <v>146</v>
      </c>
      <c r="H202" s="103" t="s">
        <v>43</v>
      </c>
      <c r="I202" s="103">
        <v>2</v>
      </c>
    </row>
    <row r="203" spans="1:9" x14ac:dyDescent="0.35">
      <c r="A203" s="103">
        <v>2021</v>
      </c>
      <c r="B203" s="103" t="s">
        <v>9</v>
      </c>
      <c r="C203" s="103" t="s">
        <v>154</v>
      </c>
      <c r="D203" s="103" t="s">
        <v>86</v>
      </c>
      <c r="E203" s="103" t="s">
        <v>90</v>
      </c>
      <c r="F203" s="103" t="s">
        <v>144</v>
      </c>
      <c r="G203" s="103" t="s">
        <v>146</v>
      </c>
      <c r="H203" s="103" t="s">
        <v>42</v>
      </c>
      <c r="I203" s="103">
        <v>1</v>
      </c>
    </row>
    <row r="204" spans="1:9" x14ac:dyDescent="0.35">
      <c r="A204" s="103">
        <v>2021</v>
      </c>
      <c r="B204" s="103" t="s">
        <v>9</v>
      </c>
      <c r="C204" s="103" t="s">
        <v>154</v>
      </c>
      <c r="D204" s="103" t="s">
        <v>86</v>
      </c>
      <c r="E204" s="103" t="s">
        <v>90</v>
      </c>
      <c r="F204" s="103" t="s">
        <v>144</v>
      </c>
      <c r="G204" s="103" t="s">
        <v>146</v>
      </c>
      <c r="H204" s="103" t="s">
        <v>43</v>
      </c>
      <c r="I204" s="103">
        <v>6</v>
      </c>
    </row>
    <row r="205" spans="1:9" x14ac:dyDescent="0.35">
      <c r="A205" s="103">
        <v>2021</v>
      </c>
      <c r="B205" s="103" t="s">
        <v>91</v>
      </c>
      <c r="C205" s="103" t="s">
        <v>156</v>
      </c>
      <c r="D205" s="103" t="s">
        <v>86</v>
      </c>
      <c r="E205" s="103" t="s">
        <v>90</v>
      </c>
      <c r="F205" s="103" t="s">
        <v>144</v>
      </c>
      <c r="G205" s="103" t="s">
        <v>146</v>
      </c>
      <c r="H205" s="103" t="s">
        <v>42</v>
      </c>
      <c r="I205" s="103">
        <v>5</v>
      </c>
    </row>
    <row r="206" spans="1:9" x14ac:dyDescent="0.35">
      <c r="A206" s="103">
        <v>2021</v>
      </c>
      <c r="B206" s="103" t="s">
        <v>91</v>
      </c>
      <c r="C206" s="103" t="s">
        <v>156</v>
      </c>
      <c r="D206" s="103" t="s">
        <v>86</v>
      </c>
      <c r="E206" s="103" t="s">
        <v>90</v>
      </c>
      <c r="F206" s="103" t="s">
        <v>144</v>
      </c>
      <c r="G206" s="103" t="s">
        <v>146</v>
      </c>
      <c r="H206" s="103" t="s">
        <v>43</v>
      </c>
      <c r="I206" s="103">
        <v>2</v>
      </c>
    </row>
    <row r="207" spans="1:9" x14ac:dyDescent="0.35">
      <c r="A207" s="103">
        <v>2021</v>
      </c>
      <c r="B207" s="103" t="s">
        <v>92</v>
      </c>
      <c r="C207" s="103" t="s">
        <v>157</v>
      </c>
      <c r="D207" s="103" t="s">
        <v>86</v>
      </c>
      <c r="E207" s="103" t="s">
        <v>89</v>
      </c>
      <c r="F207" s="103" t="s">
        <v>144</v>
      </c>
      <c r="G207" s="103" t="s">
        <v>145</v>
      </c>
      <c r="H207" s="103" t="s">
        <v>43</v>
      </c>
      <c r="I207" s="103">
        <v>3</v>
      </c>
    </row>
    <row r="208" spans="1:9" x14ac:dyDescent="0.35">
      <c r="A208" s="103">
        <v>2021</v>
      </c>
      <c r="B208" s="103" t="s">
        <v>92</v>
      </c>
      <c r="C208" s="103" t="s">
        <v>157</v>
      </c>
      <c r="D208" s="103" t="s">
        <v>86</v>
      </c>
      <c r="E208" s="103" t="s">
        <v>89</v>
      </c>
      <c r="F208" s="103" t="s">
        <v>144</v>
      </c>
      <c r="G208" s="103" t="s">
        <v>146</v>
      </c>
      <c r="H208" s="103" t="s">
        <v>42</v>
      </c>
      <c r="I208" s="103">
        <v>2</v>
      </c>
    </row>
    <row r="209" spans="1:9" x14ac:dyDescent="0.35">
      <c r="A209" s="103">
        <v>2021</v>
      </c>
      <c r="B209" s="103" t="s">
        <v>92</v>
      </c>
      <c r="C209" s="103" t="s">
        <v>157</v>
      </c>
      <c r="D209" s="103" t="s">
        <v>86</v>
      </c>
      <c r="E209" s="103" t="s">
        <v>89</v>
      </c>
      <c r="F209" s="103" t="s">
        <v>144</v>
      </c>
      <c r="G209" s="103" t="s">
        <v>146</v>
      </c>
      <c r="H209" s="103" t="s">
        <v>43</v>
      </c>
      <c r="I209" s="103">
        <v>9</v>
      </c>
    </row>
    <row r="210" spans="1:9" x14ac:dyDescent="0.35">
      <c r="A210" s="103">
        <v>2021</v>
      </c>
      <c r="B210" s="103" t="s">
        <v>92</v>
      </c>
      <c r="C210" s="103" t="s">
        <v>157</v>
      </c>
      <c r="D210" s="103" t="s">
        <v>86</v>
      </c>
      <c r="E210" s="103" t="s">
        <v>89</v>
      </c>
      <c r="F210" s="103" t="s">
        <v>144</v>
      </c>
      <c r="G210" s="103" t="s">
        <v>88</v>
      </c>
      <c r="H210" s="103" t="s">
        <v>42</v>
      </c>
      <c r="I210" s="103">
        <v>13</v>
      </c>
    </row>
    <row r="211" spans="1:9" x14ac:dyDescent="0.35">
      <c r="A211" s="103">
        <v>2021</v>
      </c>
      <c r="B211" s="103" t="s">
        <v>11</v>
      </c>
      <c r="C211" s="103" t="s">
        <v>158</v>
      </c>
      <c r="D211" s="103" t="s">
        <v>86</v>
      </c>
      <c r="E211" s="103" t="s">
        <v>90</v>
      </c>
      <c r="F211" s="103" t="s">
        <v>144</v>
      </c>
      <c r="G211" s="103" t="s">
        <v>146</v>
      </c>
      <c r="H211" s="103" t="s">
        <v>42</v>
      </c>
      <c r="I211" s="103">
        <v>1</v>
      </c>
    </row>
    <row r="212" spans="1:9" x14ac:dyDescent="0.35">
      <c r="A212" s="103">
        <v>2021</v>
      </c>
      <c r="B212" s="103" t="s">
        <v>11</v>
      </c>
      <c r="C212" s="103" t="s">
        <v>158</v>
      </c>
      <c r="D212" s="103" t="s">
        <v>86</v>
      </c>
      <c r="E212" s="103" t="s">
        <v>90</v>
      </c>
      <c r="F212" s="103" t="s">
        <v>144</v>
      </c>
      <c r="G212" s="103" t="s">
        <v>146</v>
      </c>
      <c r="H212" s="103" t="s">
        <v>43</v>
      </c>
      <c r="I212" s="103">
        <v>1</v>
      </c>
    </row>
    <row r="213" spans="1:9" x14ac:dyDescent="0.35">
      <c r="A213" s="103">
        <v>2021</v>
      </c>
      <c r="B213" s="103" t="s">
        <v>11</v>
      </c>
      <c r="C213" s="103" t="s">
        <v>158</v>
      </c>
      <c r="D213" s="103" t="s">
        <v>86</v>
      </c>
      <c r="E213" s="103" t="s">
        <v>90</v>
      </c>
      <c r="F213" s="103" t="s">
        <v>144</v>
      </c>
      <c r="G213" s="103" t="s">
        <v>88</v>
      </c>
      <c r="H213" s="103" t="s">
        <v>42</v>
      </c>
      <c r="I213" s="103">
        <v>29</v>
      </c>
    </row>
    <row r="214" spans="1:9" x14ac:dyDescent="0.35">
      <c r="A214" s="103">
        <v>2021</v>
      </c>
      <c r="B214" s="103" t="s">
        <v>11</v>
      </c>
      <c r="C214" s="103" t="s">
        <v>158</v>
      </c>
      <c r="D214" s="103" t="s">
        <v>86</v>
      </c>
      <c r="E214" s="103" t="s">
        <v>90</v>
      </c>
      <c r="F214" s="103" t="s">
        <v>144</v>
      </c>
      <c r="G214" s="103" t="s">
        <v>88</v>
      </c>
      <c r="H214" s="103" t="s">
        <v>43</v>
      </c>
      <c r="I214" s="103">
        <v>14</v>
      </c>
    </row>
    <row r="215" spans="1:9" x14ac:dyDescent="0.35">
      <c r="A215" s="103">
        <v>2021</v>
      </c>
      <c r="B215" s="103" t="s">
        <v>12</v>
      </c>
      <c r="C215" s="103" t="s">
        <v>159</v>
      </c>
      <c r="D215" s="103" t="s">
        <v>86</v>
      </c>
      <c r="E215" s="103" t="s">
        <v>89</v>
      </c>
      <c r="F215" s="103" t="s">
        <v>144</v>
      </c>
      <c r="G215" s="103" t="s">
        <v>145</v>
      </c>
      <c r="H215" s="103" t="s">
        <v>43</v>
      </c>
      <c r="I215" s="103">
        <v>1</v>
      </c>
    </row>
    <row r="216" spans="1:9" x14ac:dyDescent="0.35">
      <c r="A216" s="103">
        <v>2021</v>
      </c>
      <c r="B216" s="103" t="s">
        <v>12</v>
      </c>
      <c r="C216" s="103" t="s">
        <v>159</v>
      </c>
      <c r="D216" s="103" t="s">
        <v>86</v>
      </c>
      <c r="E216" s="103" t="s">
        <v>89</v>
      </c>
      <c r="F216" s="103" t="s">
        <v>144</v>
      </c>
      <c r="G216" s="103" t="s">
        <v>146</v>
      </c>
      <c r="H216" s="103" t="s">
        <v>42</v>
      </c>
      <c r="I216" s="103">
        <v>1</v>
      </c>
    </row>
    <row r="217" spans="1:9" x14ac:dyDescent="0.35">
      <c r="A217" s="103">
        <v>2021</v>
      </c>
      <c r="B217" s="103" t="s">
        <v>12</v>
      </c>
      <c r="C217" s="103" t="s">
        <v>159</v>
      </c>
      <c r="D217" s="103" t="s">
        <v>86</v>
      </c>
      <c r="E217" s="103" t="s">
        <v>89</v>
      </c>
      <c r="F217" s="103" t="s">
        <v>144</v>
      </c>
      <c r="G217" s="103" t="s">
        <v>146</v>
      </c>
      <c r="H217" s="103" t="s">
        <v>43</v>
      </c>
      <c r="I217" s="103">
        <v>6</v>
      </c>
    </row>
    <row r="218" spans="1:9" x14ac:dyDescent="0.35">
      <c r="A218" s="103">
        <v>2021</v>
      </c>
      <c r="B218" s="103" t="s">
        <v>12</v>
      </c>
      <c r="C218" s="103" t="s">
        <v>159</v>
      </c>
      <c r="D218" s="103" t="s">
        <v>86</v>
      </c>
      <c r="E218" s="103" t="s">
        <v>89</v>
      </c>
      <c r="F218" s="103" t="s">
        <v>144</v>
      </c>
      <c r="G218" s="103" t="s">
        <v>88</v>
      </c>
      <c r="H218" s="103" t="s">
        <v>42</v>
      </c>
      <c r="I218" s="103">
        <v>5</v>
      </c>
    </row>
    <row r="219" spans="1:9" x14ac:dyDescent="0.35">
      <c r="A219" s="103">
        <v>2021</v>
      </c>
      <c r="B219" s="103" t="s">
        <v>12</v>
      </c>
      <c r="C219" s="103" t="s">
        <v>159</v>
      </c>
      <c r="D219" s="103" t="s">
        <v>86</v>
      </c>
      <c r="E219" s="103" t="s">
        <v>89</v>
      </c>
      <c r="F219" s="103" t="s">
        <v>144</v>
      </c>
      <c r="G219" s="103" t="s">
        <v>88</v>
      </c>
      <c r="H219" s="103" t="s">
        <v>43</v>
      </c>
      <c r="I219" s="103">
        <v>1</v>
      </c>
    </row>
    <row r="220" spans="1:9" x14ac:dyDescent="0.35">
      <c r="A220" s="103">
        <v>2021</v>
      </c>
      <c r="B220" s="103" t="s">
        <v>13</v>
      </c>
      <c r="C220" s="103" t="s">
        <v>160</v>
      </c>
      <c r="D220" s="103" t="s">
        <v>86</v>
      </c>
      <c r="E220" s="103" t="s">
        <v>89</v>
      </c>
      <c r="F220" s="103" t="s">
        <v>144</v>
      </c>
      <c r="G220" s="103" t="s">
        <v>146</v>
      </c>
      <c r="H220" s="103" t="s">
        <v>42</v>
      </c>
      <c r="I220" s="103">
        <v>3</v>
      </c>
    </row>
    <row r="221" spans="1:9" x14ac:dyDescent="0.35">
      <c r="A221" s="103">
        <v>2021</v>
      </c>
      <c r="B221" s="103" t="s">
        <v>13</v>
      </c>
      <c r="C221" s="103" t="s">
        <v>160</v>
      </c>
      <c r="D221" s="103" t="s">
        <v>86</v>
      </c>
      <c r="E221" s="103" t="s">
        <v>89</v>
      </c>
      <c r="F221" s="103" t="s">
        <v>144</v>
      </c>
      <c r="G221" s="103" t="s">
        <v>146</v>
      </c>
      <c r="H221" s="103" t="s">
        <v>43</v>
      </c>
      <c r="I221" s="103">
        <v>3</v>
      </c>
    </row>
    <row r="222" spans="1:9" x14ac:dyDescent="0.35">
      <c r="A222" s="103">
        <v>2021</v>
      </c>
      <c r="B222" s="103" t="s">
        <v>13</v>
      </c>
      <c r="C222" s="103" t="s">
        <v>160</v>
      </c>
      <c r="D222" s="103" t="s">
        <v>86</v>
      </c>
      <c r="E222" s="103" t="s">
        <v>89</v>
      </c>
      <c r="F222" s="103" t="s">
        <v>144</v>
      </c>
      <c r="G222" s="103" t="s">
        <v>88</v>
      </c>
      <c r="H222" s="103" t="s">
        <v>42</v>
      </c>
      <c r="I222" s="103">
        <v>64</v>
      </c>
    </row>
    <row r="223" spans="1:9" x14ac:dyDescent="0.35">
      <c r="A223" s="103">
        <v>2021</v>
      </c>
      <c r="B223" s="103" t="s">
        <v>13</v>
      </c>
      <c r="C223" s="103" t="s">
        <v>160</v>
      </c>
      <c r="D223" s="103" t="s">
        <v>86</v>
      </c>
      <c r="E223" s="103" t="s">
        <v>89</v>
      </c>
      <c r="F223" s="103" t="s">
        <v>144</v>
      </c>
      <c r="G223" s="103" t="s">
        <v>88</v>
      </c>
      <c r="H223" s="103" t="s">
        <v>43</v>
      </c>
      <c r="I223" s="103">
        <v>7</v>
      </c>
    </row>
    <row r="224" spans="1:9" x14ac:dyDescent="0.35">
      <c r="A224" s="103">
        <v>2021</v>
      </c>
      <c r="B224" s="103" t="s">
        <v>14</v>
      </c>
      <c r="C224" s="103" t="s">
        <v>161</v>
      </c>
      <c r="D224" s="103" t="s">
        <v>86</v>
      </c>
      <c r="E224" s="103" t="s">
        <v>89</v>
      </c>
      <c r="F224" s="103" t="s">
        <v>144</v>
      </c>
      <c r="G224" s="103" t="s">
        <v>146</v>
      </c>
      <c r="H224" s="103" t="s">
        <v>43</v>
      </c>
      <c r="I224" s="103">
        <v>1</v>
      </c>
    </row>
    <row r="225" spans="1:9" x14ac:dyDescent="0.35">
      <c r="A225" s="103">
        <v>2021</v>
      </c>
      <c r="B225" s="103" t="s">
        <v>15</v>
      </c>
      <c r="C225" s="103" t="s">
        <v>162</v>
      </c>
      <c r="D225" s="103" t="s">
        <v>40</v>
      </c>
      <c r="E225" s="103" t="s">
        <v>87</v>
      </c>
      <c r="F225" s="103" t="s">
        <v>144</v>
      </c>
      <c r="G225" s="103" t="s">
        <v>88</v>
      </c>
      <c r="H225" s="103" t="s">
        <v>42</v>
      </c>
      <c r="I225" s="103">
        <v>234</v>
      </c>
    </row>
    <row r="226" spans="1:9" x14ac:dyDescent="0.35">
      <c r="A226" s="103">
        <v>2021</v>
      </c>
      <c r="B226" s="103" t="s">
        <v>15</v>
      </c>
      <c r="C226" s="103" t="s">
        <v>162</v>
      </c>
      <c r="D226" s="103" t="s">
        <v>40</v>
      </c>
      <c r="E226" s="103" t="s">
        <v>87</v>
      </c>
      <c r="F226" s="103" t="s">
        <v>144</v>
      </c>
      <c r="G226" s="103" t="s">
        <v>88</v>
      </c>
      <c r="H226" s="103" t="s">
        <v>43</v>
      </c>
      <c r="I226" s="103">
        <v>77</v>
      </c>
    </row>
    <row r="227" spans="1:9" x14ac:dyDescent="0.35">
      <c r="A227" s="103">
        <v>2021</v>
      </c>
      <c r="B227" s="103" t="s">
        <v>16</v>
      </c>
      <c r="C227" s="103" t="s">
        <v>163</v>
      </c>
      <c r="D227" s="103" t="s">
        <v>40</v>
      </c>
      <c r="E227" s="103" t="s">
        <v>87</v>
      </c>
      <c r="F227" s="103" t="s">
        <v>144</v>
      </c>
      <c r="G227" s="103" t="s">
        <v>88</v>
      </c>
      <c r="H227" s="103" t="s">
        <v>42</v>
      </c>
      <c r="I227" s="103">
        <v>112</v>
      </c>
    </row>
    <row r="228" spans="1:9" x14ac:dyDescent="0.35">
      <c r="A228" s="103">
        <v>2021</v>
      </c>
      <c r="B228" s="103" t="s">
        <v>16</v>
      </c>
      <c r="C228" s="103" t="s">
        <v>163</v>
      </c>
      <c r="D228" s="103" t="s">
        <v>40</v>
      </c>
      <c r="E228" s="103" t="s">
        <v>87</v>
      </c>
      <c r="F228" s="103" t="s">
        <v>144</v>
      </c>
      <c r="G228" s="103" t="s">
        <v>88</v>
      </c>
      <c r="H228" s="103" t="s">
        <v>69</v>
      </c>
      <c r="I228" s="103">
        <v>93</v>
      </c>
    </row>
    <row r="229" spans="1:9" x14ac:dyDescent="0.35">
      <c r="A229" s="103">
        <v>2021</v>
      </c>
      <c r="B229" s="103" t="s">
        <v>16</v>
      </c>
      <c r="C229" s="103" t="s">
        <v>163</v>
      </c>
      <c r="D229" s="103" t="s">
        <v>40</v>
      </c>
      <c r="E229" s="103" t="s">
        <v>87</v>
      </c>
      <c r="F229" s="103" t="s">
        <v>144</v>
      </c>
      <c r="G229" s="103" t="s">
        <v>88</v>
      </c>
      <c r="H229" s="103" t="s">
        <v>43</v>
      </c>
      <c r="I229" s="103">
        <v>18</v>
      </c>
    </row>
    <row r="230" spans="1:9" x14ac:dyDescent="0.35">
      <c r="A230" s="103">
        <v>2021</v>
      </c>
      <c r="B230" s="103" t="s">
        <v>70</v>
      </c>
      <c r="C230" s="103" t="s">
        <v>164</v>
      </c>
      <c r="D230" s="103" t="s">
        <v>86</v>
      </c>
      <c r="E230" s="103" t="s">
        <v>89</v>
      </c>
      <c r="F230" s="103" t="s">
        <v>144</v>
      </c>
      <c r="G230" s="103" t="s">
        <v>146</v>
      </c>
      <c r="H230" s="103" t="s">
        <v>42</v>
      </c>
      <c r="I230" s="103">
        <v>6</v>
      </c>
    </row>
    <row r="231" spans="1:9" x14ac:dyDescent="0.35">
      <c r="A231" s="103">
        <v>2021</v>
      </c>
      <c r="B231" s="103" t="s">
        <v>70</v>
      </c>
      <c r="C231" s="103" t="s">
        <v>164</v>
      </c>
      <c r="D231" s="103" t="s">
        <v>86</v>
      </c>
      <c r="E231" s="103" t="s">
        <v>89</v>
      </c>
      <c r="F231" s="103" t="s">
        <v>144</v>
      </c>
      <c r="G231" s="103" t="s">
        <v>146</v>
      </c>
      <c r="H231" s="103" t="s">
        <v>43</v>
      </c>
      <c r="I231" s="103">
        <v>5</v>
      </c>
    </row>
    <row r="232" spans="1:9" x14ac:dyDescent="0.35">
      <c r="A232" s="103">
        <v>2021</v>
      </c>
      <c r="B232" s="103" t="s">
        <v>70</v>
      </c>
      <c r="C232" s="103" t="s">
        <v>164</v>
      </c>
      <c r="D232" s="103" t="s">
        <v>86</v>
      </c>
      <c r="E232" s="103" t="s">
        <v>89</v>
      </c>
      <c r="F232" s="103" t="s">
        <v>144</v>
      </c>
      <c r="G232" s="103" t="s">
        <v>88</v>
      </c>
      <c r="H232" s="103" t="s">
        <v>42</v>
      </c>
      <c r="I232" s="103">
        <v>4</v>
      </c>
    </row>
    <row r="233" spans="1:9" x14ac:dyDescent="0.35">
      <c r="A233" s="103">
        <v>2021</v>
      </c>
      <c r="B233" s="103" t="s">
        <v>93</v>
      </c>
      <c r="C233" s="103" t="s">
        <v>165</v>
      </c>
      <c r="D233" s="103" t="s">
        <v>86</v>
      </c>
      <c r="E233" s="103" t="s">
        <v>89</v>
      </c>
      <c r="F233" s="103" t="s">
        <v>144</v>
      </c>
      <c r="G233" s="103" t="s">
        <v>146</v>
      </c>
      <c r="H233" s="103" t="s">
        <v>42</v>
      </c>
      <c r="I233" s="103">
        <v>1</v>
      </c>
    </row>
    <row r="234" spans="1:9" x14ac:dyDescent="0.35">
      <c r="A234" s="103">
        <v>2021</v>
      </c>
      <c r="B234" s="103" t="s">
        <v>17</v>
      </c>
      <c r="C234" s="103" t="s">
        <v>166</v>
      </c>
      <c r="D234" s="103" t="s">
        <v>86</v>
      </c>
      <c r="E234" s="103" t="s">
        <v>87</v>
      </c>
      <c r="F234" s="103" t="s">
        <v>144</v>
      </c>
      <c r="G234" s="103" t="s">
        <v>88</v>
      </c>
      <c r="H234" s="103" t="s">
        <v>42</v>
      </c>
      <c r="I234" s="103">
        <v>60</v>
      </c>
    </row>
    <row r="235" spans="1:9" x14ac:dyDescent="0.35">
      <c r="A235" s="103">
        <v>2021</v>
      </c>
      <c r="B235" s="103" t="s">
        <v>17</v>
      </c>
      <c r="C235" s="103" t="s">
        <v>166</v>
      </c>
      <c r="D235" s="103" t="s">
        <v>86</v>
      </c>
      <c r="E235" s="103" t="s">
        <v>87</v>
      </c>
      <c r="F235" s="103" t="s">
        <v>144</v>
      </c>
      <c r="G235" s="103" t="s">
        <v>88</v>
      </c>
      <c r="H235" s="103" t="s">
        <v>43</v>
      </c>
      <c r="I235" s="103">
        <v>7</v>
      </c>
    </row>
    <row r="236" spans="1:9" x14ac:dyDescent="0.35">
      <c r="A236" s="103">
        <v>2021</v>
      </c>
      <c r="B236" s="103" t="s">
        <v>20</v>
      </c>
      <c r="C236" s="103" t="s">
        <v>168</v>
      </c>
      <c r="D236" s="103" t="s">
        <v>86</v>
      </c>
      <c r="E236" s="103" t="s">
        <v>89</v>
      </c>
      <c r="F236" s="103" t="s">
        <v>144</v>
      </c>
      <c r="G236" s="103" t="s">
        <v>146</v>
      </c>
      <c r="H236" s="103" t="s">
        <v>42</v>
      </c>
      <c r="I236" s="103">
        <v>3</v>
      </c>
    </row>
    <row r="237" spans="1:9" x14ac:dyDescent="0.35">
      <c r="A237" s="103">
        <v>2021</v>
      </c>
      <c r="B237" s="103" t="s">
        <v>20</v>
      </c>
      <c r="C237" s="103" t="s">
        <v>168</v>
      </c>
      <c r="D237" s="103" t="s">
        <v>86</v>
      </c>
      <c r="E237" s="103" t="s">
        <v>89</v>
      </c>
      <c r="F237" s="103" t="s">
        <v>144</v>
      </c>
      <c r="G237" s="103" t="s">
        <v>146</v>
      </c>
      <c r="H237" s="103" t="s">
        <v>43</v>
      </c>
      <c r="I237" s="103">
        <v>2</v>
      </c>
    </row>
    <row r="238" spans="1:9" x14ac:dyDescent="0.35">
      <c r="A238" s="103">
        <v>2021</v>
      </c>
      <c r="B238" s="103" t="s">
        <v>21</v>
      </c>
      <c r="C238" s="103" t="s">
        <v>169</v>
      </c>
      <c r="D238" s="103" t="s">
        <v>86</v>
      </c>
      <c r="E238" s="103" t="s">
        <v>87</v>
      </c>
      <c r="F238" s="103" t="s">
        <v>144</v>
      </c>
      <c r="G238" s="103" t="s">
        <v>146</v>
      </c>
      <c r="H238" s="103" t="s">
        <v>42</v>
      </c>
      <c r="I238" s="103">
        <v>3</v>
      </c>
    </row>
    <row r="239" spans="1:9" x14ac:dyDescent="0.35">
      <c r="A239" s="103">
        <v>2021</v>
      </c>
      <c r="B239" s="103" t="s">
        <v>21</v>
      </c>
      <c r="C239" s="103" t="s">
        <v>169</v>
      </c>
      <c r="D239" s="103" t="s">
        <v>86</v>
      </c>
      <c r="E239" s="103" t="s">
        <v>87</v>
      </c>
      <c r="F239" s="103" t="s">
        <v>144</v>
      </c>
      <c r="G239" s="103" t="s">
        <v>146</v>
      </c>
      <c r="H239" s="103" t="s">
        <v>43</v>
      </c>
      <c r="I239" s="103">
        <v>4</v>
      </c>
    </row>
    <row r="240" spans="1:9" x14ac:dyDescent="0.35">
      <c r="A240" s="103">
        <v>2021</v>
      </c>
      <c r="B240" s="103" t="s">
        <v>21</v>
      </c>
      <c r="C240" s="103" t="s">
        <v>169</v>
      </c>
      <c r="D240" s="103" t="s">
        <v>86</v>
      </c>
      <c r="E240" s="103" t="s">
        <v>87</v>
      </c>
      <c r="F240" s="103" t="s">
        <v>144</v>
      </c>
      <c r="G240" s="103" t="s">
        <v>88</v>
      </c>
      <c r="H240" s="103" t="s">
        <v>42</v>
      </c>
      <c r="I240" s="103">
        <v>48</v>
      </c>
    </row>
    <row r="241" spans="1:9" x14ac:dyDescent="0.35">
      <c r="A241" s="103">
        <v>2021</v>
      </c>
      <c r="B241" s="103" t="s">
        <v>21</v>
      </c>
      <c r="C241" s="103" t="s">
        <v>169</v>
      </c>
      <c r="D241" s="103" t="s">
        <v>86</v>
      </c>
      <c r="E241" s="103" t="s">
        <v>87</v>
      </c>
      <c r="F241" s="103" t="s">
        <v>144</v>
      </c>
      <c r="G241" s="103" t="s">
        <v>88</v>
      </c>
      <c r="H241" s="103" t="s">
        <v>43</v>
      </c>
      <c r="I241" s="103">
        <v>10</v>
      </c>
    </row>
    <row r="242" spans="1:9" x14ac:dyDescent="0.35">
      <c r="A242" s="103">
        <v>2021</v>
      </c>
      <c r="B242" s="103" t="s">
        <v>22</v>
      </c>
      <c r="C242" s="103" t="s">
        <v>170</v>
      </c>
      <c r="D242" s="103" t="s">
        <v>86</v>
      </c>
      <c r="E242" s="103" t="s">
        <v>89</v>
      </c>
      <c r="F242" s="103" t="s">
        <v>144</v>
      </c>
      <c r="G242" s="103" t="s">
        <v>146</v>
      </c>
      <c r="H242" s="103" t="s">
        <v>42</v>
      </c>
      <c r="I242" s="103">
        <v>1</v>
      </c>
    </row>
    <row r="243" spans="1:9" x14ac:dyDescent="0.35">
      <c r="A243" s="103">
        <v>2021</v>
      </c>
      <c r="B243" s="103" t="s">
        <v>24</v>
      </c>
      <c r="C243" s="103" t="s">
        <v>172</v>
      </c>
      <c r="D243" s="103" t="s">
        <v>40</v>
      </c>
      <c r="E243" s="103" t="s">
        <v>87</v>
      </c>
      <c r="F243" s="103" t="s">
        <v>144</v>
      </c>
      <c r="G243" s="103" t="s">
        <v>145</v>
      </c>
      <c r="H243" s="103" t="s">
        <v>43</v>
      </c>
      <c r="I243" s="103">
        <v>4</v>
      </c>
    </row>
    <row r="244" spans="1:9" x14ac:dyDescent="0.35">
      <c r="A244" s="103">
        <v>2021</v>
      </c>
      <c r="B244" s="103" t="s">
        <v>24</v>
      </c>
      <c r="C244" s="103" t="s">
        <v>172</v>
      </c>
      <c r="D244" s="103" t="s">
        <v>40</v>
      </c>
      <c r="E244" s="103" t="s">
        <v>87</v>
      </c>
      <c r="F244" s="103" t="s">
        <v>144</v>
      </c>
      <c r="G244" s="103" t="s">
        <v>146</v>
      </c>
      <c r="H244" s="103" t="s">
        <v>42</v>
      </c>
      <c r="I244" s="103">
        <v>2</v>
      </c>
    </row>
    <row r="245" spans="1:9" x14ac:dyDescent="0.35">
      <c r="A245" s="103">
        <v>2021</v>
      </c>
      <c r="B245" s="103" t="s">
        <v>24</v>
      </c>
      <c r="C245" s="103" t="s">
        <v>172</v>
      </c>
      <c r="D245" s="103" t="s">
        <v>40</v>
      </c>
      <c r="E245" s="103" t="s">
        <v>87</v>
      </c>
      <c r="F245" s="103" t="s">
        <v>144</v>
      </c>
      <c r="G245" s="103" t="s">
        <v>146</v>
      </c>
      <c r="H245" s="103" t="s">
        <v>43</v>
      </c>
      <c r="I245" s="103">
        <v>1</v>
      </c>
    </row>
    <row r="246" spans="1:9" x14ac:dyDescent="0.35">
      <c r="A246" s="103">
        <v>2021</v>
      </c>
      <c r="B246" s="103" t="s">
        <v>24</v>
      </c>
      <c r="C246" s="103" t="s">
        <v>172</v>
      </c>
      <c r="D246" s="103" t="s">
        <v>40</v>
      </c>
      <c r="E246" s="103" t="s">
        <v>87</v>
      </c>
      <c r="F246" s="103" t="s">
        <v>144</v>
      </c>
      <c r="G246" s="103" t="s">
        <v>88</v>
      </c>
      <c r="H246" s="103" t="s">
        <v>42</v>
      </c>
      <c r="I246" s="103">
        <v>80</v>
      </c>
    </row>
    <row r="247" spans="1:9" x14ac:dyDescent="0.35">
      <c r="A247" s="103">
        <v>2021</v>
      </c>
      <c r="B247" s="103" t="s">
        <v>24</v>
      </c>
      <c r="C247" s="103" t="s">
        <v>172</v>
      </c>
      <c r="D247" s="103" t="s">
        <v>40</v>
      </c>
      <c r="E247" s="103" t="s">
        <v>87</v>
      </c>
      <c r="F247" s="103" t="s">
        <v>144</v>
      </c>
      <c r="G247" s="103" t="s">
        <v>88</v>
      </c>
      <c r="H247" s="103" t="s">
        <v>43</v>
      </c>
      <c r="I247" s="103">
        <v>14</v>
      </c>
    </row>
    <row r="248" spans="1:9" x14ac:dyDescent="0.35">
      <c r="A248" s="103">
        <v>2021</v>
      </c>
      <c r="B248" s="103" t="s">
        <v>25</v>
      </c>
      <c r="C248" s="103" t="s">
        <v>173</v>
      </c>
      <c r="D248" s="103" t="s">
        <v>86</v>
      </c>
      <c r="E248" s="103" t="s">
        <v>90</v>
      </c>
      <c r="F248" s="103" t="s">
        <v>144</v>
      </c>
      <c r="G248" s="103" t="s">
        <v>88</v>
      </c>
      <c r="H248" s="103" t="s">
        <v>42</v>
      </c>
      <c r="I248" s="103">
        <v>11</v>
      </c>
    </row>
    <row r="249" spans="1:9" x14ac:dyDescent="0.35">
      <c r="A249" s="103">
        <v>2021</v>
      </c>
      <c r="B249" s="103" t="s">
        <v>25</v>
      </c>
      <c r="C249" s="103" t="s">
        <v>173</v>
      </c>
      <c r="D249" s="103" t="s">
        <v>86</v>
      </c>
      <c r="E249" s="103" t="s">
        <v>90</v>
      </c>
      <c r="F249" s="103" t="s">
        <v>144</v>
      </c>
      <c r="G249" s="103" t="s">
        <v>88</v>
      </c>
      <c r="H249" s="103" t="s">
        <v>43</v>
      </c>
      <c r="I249" s="103">
        <v>4</v>
      </c>
    </row>
    <row r="250" spans="1:9" x14ac:dyDescent="0.35">
      <c r="A250" s="103">
        <v>2021</v>
      </c>
      <c r="B250" s="103" t="s">
        <v>26</v>
      </c>
      <c r="C250" s="103" t="s">
        <v>174</v>
      </c>
      <c r="D250" s="103" t="s">
        <v>86</v>
      </c>
      <c r="E250" s="103" t="s">
        <v>90</v>
      </c>
      <c r="F250" s="103" t="s">
        <v>144</v>
      </c>
      <c r="G250" s="103" t="s">
        <v>88</v>
      </c>
      <c r="H250" s="103" t="s">
        <v>42</v>
      </c>
      <c r="I250" s="103">
        <v>13</v>
      </c>
    </row>
    <row r="251" spans="1:9" x14ac:dyDescent="0.35">
      <c r="A251" s="103">
        <v>2021</v>
      </c>
      <c r="B251" s="103" t="s">
        <v>28</v>
      </c>
      <c r="C251" s="103" t="s">
        <v>176</v>
      </c>
      <c r="D251" s="103" t="s">
        <v>86</v>
      </c>
      <c r="E251" s="103" t="s">
        <v>90</v>
      </c>
      <c r="F251" s="103" t="s">
        <v>144</v>
      </c>
      <c r="G251" s="103" t="s">
        <v>146</v>
      </c>
      <c r="H251" s="103" t="s">
        <v>42</v>
      </c>
      <c r="I251" s="103">
        <v>1</v>
      </c>
    </row>
    <row r="252" spans="1:9" x14ac:dyDescent="0.35">
      <c r="A252" s="103">
        <v>2021</v>
      </c>
      <c r="B252" s="103" t="s">
        <v>29</v>
      </c>
      <c r="C252" s="103" t="s">
        <v>177</v>
      </c>
      <c r="D252" s="103" t="s">
        <v>86</v>
      </c>
      <c r="E252" s="103" t="s">
        <v>87</v>
      </c>
      <c r="F252" s="103" t="s">
        <v>144</v>
      </c>
      <c r="G252" s="103" t="s">
        <v>146</v>
      </c>
      <c r="H252" s="103" t="s">
        <v>42</v>
      </c>
      <c r="I252" s="103">
        <v>3</v>
      </c>
    </row>
    <row r="253" spans="1:9" x14ac:dyDescent="0.35">
      <c r="A253" s="103">
        <v>2021</v>
      </c>
      <c r="B253" s="103" t="s">
        <v>29</v>
      </c>
      <c r="C253" s="103" t="s">
        <v>177</v>
      </c>
      <c r="D253" s="103" t="s">
        <v>86</v>
      </c>
      <c r="E253" s="103" t="s">
        <v>87</v>
      </c>
      <c r="F253" s="103" t="s">
        <v>144</v>
      </c>
      <c r="G253" s="103" t="s">
        <v>146</v>
      </c>
      <c r="H253" s="103" t="s">
        <v>43</v>
      </c>
      <c r="I253" s="103">
        <v>2</v>
      </c>
    </row>
    <row r="254" spans="1:9" x14ac:dyDescent="0.35">
      <c r="A254" s="103">
        <v>2021</v>
      </c>
      <c r="B254" s="103" t="s">
        <v>29</v>
      </c>
      <c r="C254" s="103" t="s">
        <v>177</v>
      </c>
      <c r="D254" s="103" t="s">
        <v>86</v>
      </c>
      <c r="E254" s="103" t="s">
        <v>87</v>
      </c>
      <c r="F254" s="103" t="s">
        <v>144</v>
      </c>
      <c r="G254" s="103" t="s">
        <v>88</v>
      </c>
      <c r="H254" s="103" t="s">
        <v>43</v>
      </c>
      <c r="I254" s="103">
        <v>1</v>
      </c>
    </row>
    <row r="255" spans="1:9" x14ac:dyDescent="0.35">
      <c r="A255" s="103">
        <v>2021</v>
      </c>
      <c r="B255" s="103" t="s">
        <v>30</v>
      </c>
      <c r="C255" s="103" t="s">
        <v>178</v>
      </c>
      <c r="D255" s="103" t="s">
        <v>86</v>
      </c>
      <c r="E255" s="103" t="s">
        <v>90</v>
      </c>
      <c r="F255" s="103" t="s">
        <v>144</v>
      </c>
      <c r="G255" s="103" t="s">
        <v>88</v>
      </c>
      <c r="H255" s="103" t="s">
        <v>42</v>
      </c>
      <c r="I255" s="103">
        <v>11</v>
      </c>
    </row>
    <row r="256" spans="1:9" x14ac:dyDescent="0.35">
      <c r="A256" s="103">
        <v>2021</v>
      </c>
      <c r="B256" s="103" t="s">
        <v>30</v>
      </c>
      <c r="C256" s="103" t="s">
        <v>178</v>
      </c>
      <c r="D256" s="103" t="s">
        <v>86</v>
      </c>
      <c r="E256" s="103" t="s">
        <v>90</v>
      </c>
      <c r="F256" s="103" t="s">
        <v>144</v>
      </c>
      <c r="G256" s="103" t="s">
        <v>88</v>
      </c>
      <c r="H256" s="103" t="s">
        <v>43</v>
      </c>
      <c r="I256" s="103">
        <v>1</v>
      </c>
    </row>
    <row r="257" spans="1:9" x14ac:dyDescent="0.35">
      <c r="A257" s="103">
        <v>2021</v>
      </c>
      <c r="B257" s="103" t="s">
        <v>31</v>
      </c>
      <c r="C257" s="103" t="s">
        <v>179</v>
      </c>
      <c r="D257" s="103" t="s">
        <v>86</v>
      </c>
      <c r="E257" s="103" t="s">
        <v>90</v>
      </c>
      <c r="F257" s="103" t="s">
        <v>144</v>
      </c>
      <c r="G257" s="103" t="s">
        <v>146</v>
      </c>
      <c r="H257" s="103" t="s">
        <v>42</v>
      </c>
      <c r="I257" s="103">
        <v>1</v>
      </c>
    </row>
    <row r="258" spans="1:9" x14ac:dyDescent="0.35">
      <c r="A258" s="103">
        <v>2021</v>
      </c>
      <c r="B258" s="103" t="s">
        <v>32</v>
      </c>
      <c r="C258" s="103" t="s">
        <v>180</v>
      </c>
      <c r="D258" s="103" t="s">
        <v>40</v>
      </c>
      <c r="E258" s="103" t="s">
        <v>87</v>
      </c>
      <c r="F258" s="103" t="s">
        <v>144</v>
      </c>
      <c r="G258" s="103" t="s">
        <v>145</v>
      </c>
      <c r="H258" s="103" t="s">
        <v>42</v>
      </c>
      <c r="I258" s="103">
        <v>1</v>
      </c>
    </row>
    <row r="259" spans="1:9" x14ac:dyDescent="0.35">
      <c r="A259" s="103">
        <v>2021</v>
      </c>
      <c r="B259" s="103" t="s">
        <v>32</v>
      </c>
      <c r="C259" s="103" t="s">
        <v>180</v>
      </c>
      <c r="D259" s="103" t="s">
        <v>40</v>
      </c>
      <c r="E259" s="103" t="s">
        <v>87</v>
      </c>
      <c r="F259" s="103" t="s">
        <v>144</v>
      </c>
      <c r="G259" s="103" t="s">
        <v>145</v>
      </c>
      <c r="H259" s="103" t="s">
        <v>43</v>
      </c>
      <c r="I259" s="103">
        <v>3</v>
      </c>
    </row>
    <row r="260" spans="1:9" x14ac:dyDescent="0.35">
      <c r="A260" s="103">
        <v>2021</v>
      </c>
      <c r="B260" s="103" t="s">
        <v>32</v>
      </c>
      <c r="C260" s="103" t="s">
        <v>180</v>
      </c>
      <c r="D260" s="103" t="s">
        <v>40</v>
      </c>
      <c r="E260" s="103" t="s">
        <v>87</v>
      </c>
      <c r="F260" s="103" t="s">
        <v>144</v>
      </c>
      <c r="G260" s="103" t="s">
        <v>146</v>
      </c>
      <c r="H260" s="103" t="s">
        <v>42</v>
      </c>
      <c r="I260" s="103">
        <v>7</v>
      </c>
    </row>
    <row r="261" spans="1:9" x14ac:dyDescent="0.35">
      <c r="A261" s="103">
        <v>2021</v>
      </c>
      <c r="B261" s="103" t="s">
        <v>32</v>
      </c>
      <c r="C261" s="103" t="s">
        <v>180</v>
      </c>
      <c r="D261" s="103" t="s">
        <v>40</v>
      </c>
      <c r="E261" s="103" t="s">
        <v>87</v>
      </c>
      <c r="F261" s="103" t="s">
        <v>144</v>
      </c>
      <c r="G261" s="103" t="s">
        <v>146</v>
      </c>
      <c r="H261" s="103" t="s">
        <v>43</v>
      </c>
      <c r="I261" s="103">
        <v>4</v>
      </c>
    </row>
    <row r="262" spans="1:9" x14ac:dyDescent="0.35">
      <c r="A262" s="103">
        <v>2021</v>
      </c>
      <c r="B262" s="103" t="s">
        <v>32</v>
      </c>
      <c r="C262" s="103" t="s">
        <v>180</v>
      </c>
      <c r="D262" s="103" t="s">
        <v>40</v>
      </c>
      <c r="E262" s="103" t="s">
        <v>87</v>
      </c>
      <c r="F262" s="103" t="s">
        <v>144</v>
      </c>
      <c r="G262" s="103" t="s">
        <v>88</v>
      </c>
      <c r="H262" s="103" t="s">
        <v>42</v>
      </c>
      <c r="I262" s="103">
        <v>24</v>
      </c>
    </row>
    <row r="263" spans="1:9" x14ac:dyDescent="0.35">
      <c r="A263" s="103">
        <v>2021</v>
      </c>
      <c r="B263" s="103" t="s">
        <v>32</v>
      </c>
      <c r="C263" s="103" t="s">
        <v>180</v>
      </c>
      <c r="D263" s="103" t="s">
        <v>40</v>
      </c>
      <c r="E263" s="103" t="s">
        <v>87</v>
      </c>
      <c r="F263" s="103" t="s">
        <v>144</v>
      </c>
      <c r="G263" s="103" t="s">
        <v>88</v>
      </c>
      <c r="H263" s="103" t="s">
        <v>43</v>
      </c>
      <c r="I263" s="103">
        <v>1</v>
      </c>
    </row>
    <row r="264" spans="1:9" x14ac:dyDescent="0.35">
      <c r="A264" s="103">
        <v>2021</v>
      </c>
      <c r="B264" s="103" t="s">
        <v>33</v>
      </c>
      <c r="C264" s="103" t="s">
        <v>181</v>
      </c>
      <c r="D264" s="103" t="s">
        <v>86</v>
      </c>
      <c r="E264" s="103" t="s">
        <v>89</v>
      </c>
      <c r="F264" s="103" t="s">
        <v>144</v>
      </c>
      <c r="G264" s="103" t="s">
        <v>88</v>
      </c>
      <c r="H264" s="103" t="s">
        <v>42</v>
      </c>
      <c r="I264" s="103">
        <v>19</v>
      </c>
    </row>
    <row r="265" spans="1:9" x14ac:dyDescent="0.35">
      <c r="A265" s="103">
        <v>2021</v>
      </c>
      <c r="B265" s="103" t="s">
        <v>33</v>
      </c>
      <c r="C265" s="103" t="s">
        <v>181</v>
      </c>
      <c r="D265" s="103" t="s">
        <v>86</v>
      </c>
      <c r="E265" s="103" t="s">
        <v>89</v>
      </c>
      <c r="F265" s="103" t="s">
        <v>144</v>
      </c>
      <c r="G265" s="103" t="s">
        <v>88</v>
      </c>
      <c r="H265" s="103" t="s">
        <v>43</v>
      </c>
      <c r="I265" s="103">
        <v>1</v>
      </c>
    </row>
    <row r="266" spans="1:9" x14ac:dyDescent="0.35">
      <c r="A266" s="103">
        <v>2021</v>
      </c>
      <c r="B266" s="103" t="s">
        <v>34</v>
      </c>
      <c r="C266" s="103" t="s">
        <v>182</v>
      </c>
      <c r="D266" s="103" t="s">
        <v>86</v>
      </c>
      <c r="E266" s="103" t="s">
        <v>90</v>
      </c>
      <c r="F266" s="103" t="s">
        <v>144</v>
      </c>
      <c r="G266" s="103" t="s">
        <v>146</v>
      </c>
      <c r="H266" s="103" t="s">
        <v>42</v>
      </c>
      <c r="I266" s="103">
        <v>1</v>
      </c>
    </row>
    <row r="267" spans="1:9" x14ac:dyDescent="0.35">
      <c r="A267" s="103">
        <v>2021</v>
      </c>
      <c r="B267" s="103" t="s">
        <v>34</v>
      </c>
      <c r="C267" s="103" t="s">
        <v>182</v>
      </c>
      <c r="D267" s="103" t="s">
        <v>86</v>
      </c>
      <c r="E267" s="103" t="s">
        <v>90</v>
      </c>
      <c r="F267" s="103" t="s">
        <v>144</v>
      </c>
      <c r="G267" s="103" t="s">
        <v>146</v>
      </c>
      <c r="H267" s="103" t="s">
        <v>43</v>
      </c>
      <c r="I267" s="103">
        <v>2</v>
      </c>
    </row>
    <row r="268" spans="1:9" x14ac:dyDescent="0.35">
      <c r="A268" s="103">
        <v>2021</v>
      </c>
      <c r="B268" s="103" t="s">
        <v>95</v>
      </c>
      <c r="C268" s="103" t="s">
        <v>184</v>
      </c>
      <c r="D268" s="103" t="s">
        <v>40</v>
      </c>
      <c r="E268" s="103" t="s">
        <v>87</v>
      </c>
      <c r="F268" s="103" t="s">
        <v>144</v>
      </c>
      <c r="G268" s="103" t="s">
        <v>88</v>
      </c>
      <c r="H268" s="103" t="s">
        <v>42</v>
      </c>
      <c r="I268" s="103">
        <v>63</v>
      </c>
    </row>
    <row r="269" spans="1:9" x14ac:dyDescent="0.35">
      <c r="A269" s="103">
        <v>2021</v>
      </c>
      <c r="B269" s="103" t="s">
        <v>95</v>
      </c>
      <c r="C269" s="103" t="s">
        <v>184</v>
      </c>
      <c r="D269" s="103" t="s">
        <v>40</v>
      </c>
      <c r="E269" s="103" t="s">
        <v>87</v>
      </c>
      <c r="F269" s="103" t="s">
        <v>144</v>
      </c>
      <c r="G269" s="103" t="s">
        <v>88</v>
      </c>
      <c r="H269" s="103" t="s">
        <v>43</v>
      </c>
      <c r="I269" s="103">
        <v>6</v>
      </c>
    </row>
    <row r="270" spans="1:9" x14ac:dyDescent="0.35">
      <c r="A270" s="103">
        <v>2021</v>
      </c>
      <c r="B270" s="103" t="s">
        <v>36</v>
      </c>
      <c r="C270" s="103" t="s">
        <v>185</v>
      </c>
      <c r="D270" s="103" t="s">
        <v>86</v>
      </c>
      <c r="E270" s="103" t="s">
        <v>89</v>
      </c>
      <c r="F270" s="103" t="s">
        <v>144</v>
      </c>
      <c r="G270" s="103" t="s">
        <v>146</v>
      </c>
      <c r="H270" s="103" t="s">
        <v>42</v>
      </c>
      <c r="I270" s="103">
        <v>1</v>
      </c>
    </row>
    <row r="271" spans="1:9" x14ac:dyDescent="0.35">
      <c r="A271" s="103">
        <v>2021</v>
      </c>
      <c r="B271" s="103" t="s">
        <v>36</v>
      </c>
      <c r="C271" s="103" t="s">
        <v>185</v>
      </c>
      <c r="D271" s="103" t="s">
        <v>86</v>
      </c>
      <c r="E271" s="103" t="s">
        <v>89</v>
      </c>
      <c r="F271" s="103" t="s">
        <v>144</v>
      </c>
      <c r="G271" s="103" t="s">
        <v>146</v>
      </c>
      <c r="H271" s="103" t="s">
        <v>43</v>
      </c>
      <c r="I271" s="103">
        <v>1</v>
      </c>
    </row>
    <row r="272" spans="1:9" x14ac:dyDescent="0.35">
      <c r="A272" s="103">
        <v>2021</v>
      </c>
      <c r="B272" s="103" t="s">
        <v>37</v>
      </c>
      <c r="C272" s="103" t="s">
        <v>186</v>
      </c>
      <c r="D272" s="103" t="s">
        <v>40</v>
      </c>
      <c r="E272" s="103" t="s">
        <v>87</v>
      </c>
      <c r="F272" s="103" t="s">
        <v>144</v>
      </c>
      <c r="G272" s="103" t="s">
        <v>146</v>
      </c>
      <c r="H272" s="103" t="s">
        <v>42</v>
      </c>
      <c r="I272" s="103">
        <v>3</v>
      </c>
    </row>
    <row r="273" spans="1:9" x14ac:dyDescent="0.35">
      <c r="A273" s="103">
        <v>2021</v>
      </c>
      <c r="B273" s="103" t="s">
        <v>38</v>
      </c>
      <c r="C273" s="103" t="s">
        <v>187</v>
      </c>
      <c r="D273" s="103" t="s">
        <v>86</v>
      </c>
      <c r="E273" s="103" t="s">
        <v>89</v>
      </c>
      <c r="F273" s="103" t="s">
        <v>144</v>
      </c>
      <c r="G273" s="103" t="s">
        <v>146</v>
      </c>
      <c r="H273" s="103" t="s">
        <v>42</v>
      </c>
      <c r="I273" s="103">
        <v>2</v>
      </c>
    </row>
    <row r="274" spans="1:9" x14ac:dyDescent="0.35">
      <c r="A274" s="103">
        <v>2021</v>
      </c>
      <c r="B274" s="103" t="s">
        <v>38</v>
      </c>
      <c r="C274" s="103" t="s">
        <v>187</v>
      </c>
      <c r="D274" s="103" t="s">
        <v>86</v>
      </c>
      <c r="E274" s="103" t="s">
        <v>89</v>
      </c>
      <c r="F274" s="103" t="s">
        <v>144</v>
      </c>
      <c r="G274" s="103" t="s">
        <v>146</v>
      </c>
      <c r="H274" s="103" t="s">
        <v>43</v>
      </c>
      <c r="I274" s="103">
        <v>6</v>
      </c>
    </row>
    <row r="275" spans="1:9" x14ac:dyDescent="0.35">
      <c r="A275" s="103">
        <v>2021</v>
      </c>
      <c r="B275" s="103" t="s">
        <v>38</v>
      </c>
      <c r="C275" s="103" t="s">
        <v>187</v>
      </c>
      <c r="D275" s="103" t="s">
        <v>86</v>
      </c>
      <c r="E275" s="103" t="s">
        <v>89</v>
      </c>
      <c r="F275" s="103" t="s">
        <v>144</v>
      </c>
      <c r="G275" s="103" t="s">
        <v>88</v>
      </c>
      <c r="H275" s="103" t="s">
        <v>42</v>
      </c>
      <c r="I275" s="103">
        <v>16</v>
      </c>
    </row>
    <row r="276" spans="1:9" x14ac:dyDescent="0.35">
      <c r="A276" s="103">
        <v>2021</v>
      </c>
      <c r="B276" s="103" t="s">
        <v>39</v>
      </c>
      <c r="C276" s="103" t="s">
        <v>188</v>
      </c>
      <c r="D276" s="103" t="s">
        <v>40</v>
      </c>
      <c r="E276" s="103" t="s">
        <v>87</v>
      </c>
      <c r="F276" s="103" t="s">
        <v>144</v>
      </c>
      <c r="G276" s="103" t="s">
        <v>145</v>
      </c>
      <c r="H276" s="103" t="s">
        <v>42</v>
      </c>
      <c r="I276" s="103">
        <v>2</v>
      </c>
    </row>
    <row r="277" spans="1:9" x14ac:dyDescent="0.35">
      <c r="A277" s="103">
        <v>2021</v>
      </c>
      <c r="B277" s="103" t="s">
        <v>39</v>
      </c>
      <c r="C277" s="103" t="s">
        <v>188</v>
      </c>
      <c r="D277" s="103" t="s">
        <v>40</v>
      </c>
      <c r="E277" s="103" t="s">
        <v>87</v>
      </c>
      <c r="F277" s="103" t="s">
        <v>144</v>
      </c>
      <c r="G277" s="103" t="s">
        <v>145</v>
      </c>
      <c r="H277" s="103" t="s">
        <v>43</v>
      </c>
      <c r="I277" s="103">
        <v>2</v>
      </c>
    </row>
    <row r="278" spans="1:9" x14ac:dyDescent="0.35">
      <c r="A278" s="103">
        <v>2021</v>
      </c>
      <c r="B278" s="103" t="s">
        <v>39</v>
      </c>
      <c r="C278" s="103" t="s">
        <v>188</v>
      </c>
      <c r="D278" s="103" t="s">
        <v>40</v>
      </c>
      <c r="E278" s="103" t="s">
        <v>87</v>
      </c>
      <c r="F278" s="103" t="s">
        <v>144</v>
      </c>
      <c r="G278" s="103" t="s">
        <v>146</v>
      </c>
      <c r="H278" s="103" t="s">
        <v>42</v>
      </c>
      <c r="I278" s="103">
        <v>13</v>
      </c>
    </row>
    <row r="279" spans="1:9" x14ac:dyDescent="0.35">
      <c r="A279" s="103">
        <v>2021</v>
      </c>
      <c r="B279" s="103" t="s">
        <v>39</v>
      </c>
      <c r="C279" s="103" t="s">
        <v>188</v>
      </c>
      <c r="D279" s="103" t="s">
        <v>40</v>
      </c>
      <c r="E279" s="103" t="s">
        <v>87</v>
      </c>
      <c r="F279" s="103" t="s">
        <v>144</v>
      </c>
      <c r="G279" s="103" t="s">
        <v>146</v>
      </c>
      <c r="H279" s="103" t="s">
        <v>43</v>
      </c>
      <c r="I279" s="103">
        <v>15</v>
      </c>
    </row>
    <row r="280" spans="1:9" x14ac:dyDescent="0.35">
      <c r="A280" s="103">
        <v>2021</v>
      </c>
      <c r="B280" s="103" t="s">
        <v>39</v>
      </c>
      <c r="C280" s="103" t="s">
        <v>188</v>
      </c>
      <c r="D280" s="103" t="s">
        <v>40</v>
      </c>
      <c r="E280" s="103" t="s">
        <v>87</v>
      </c>
      <c r="F280" s="103" t="s">
        <v>144</v>
      </c>
      <c r="G280" s="103" t="s">
        <v>88</v>
      </c>
      <c r="H280" s="103" t="s">
        <v>42</v>
      </c>
      <c r="I280" s="103">
        <v>35</v>
      </c>
    </row>
    <row r="281" spans="1:9" x14ac:dyDescent="0.35">
      <c r="A281" s="103">
        <v>2021</v>
      </c>
      <c r="B281" s="103" t="s">
        <v>39</v>
      </c>
      <c r="C281" s="103" t="s">
        <v>188</v>
      </c>
      <c r="D281" s="103" t="s">
        <v>40</v>
      </c>
      <c r="E281" s="103" t="s">
        <v>87</v>
      </c>
      <c r="F281" s="103" t="s">
        <v>144</v>
      </c>
      <c r="G281" s="103" t="s">
        <v>88</v>
      </c>
      <c r="H281" s="103" t="s">
        <v>43</v>
      </c>
      <c r="I281" s="103">
        <v>3</v>
      </c>
    </row>
    <row r="282" spans="1:9" x14ac:dyDescent="0.35">
      <c r="A282" s="103">
        <v>2022</v>
      </c>
      <c r="B282" s="103" t="s">
        <v>1</v>
      </c>
      <c r="C282" s="103" t="s">
        <v>143</v>
      </c>
      <c r="D282" s="103" t="s">
        <v>86</v>
      </c>
      <c r="E282" s="103" t="s">
        <v>87</v>
      </c>
      <c r="F282" s="103" t="s">
        <v>144</v>
      </c>
      <c r="G282" s="103" t="s">
        <v>145</v>
      </c>
      <c r="H282" s="103" t="s">
        <v>42</v>
      </c>
      <c r="I282" s="103">
        <v>4</v>
      </c>
    </row>
    <row r="283" spans="1:9" x14ac:dyDescent="0.35">
      <c r="A283" s="103">
        <v>2022</v>
      </c>
      <c r="B283" s="103" t="s">
        <v>1</v>
      </c>
      <c r="C283" s="103" t="s">
        <v>143</v>
      </c>
      <c r="D283" s="103" t="s">
        <v>86</v>
      </c>
      <c r="E283" s="103" t="s">
        <v>87</v>
      </c>
      <c r="F283" s="103" t="s">
        <v>144</v>
      </c>
      <c r="G283" s="103" t="s">
        <v>145</v>
      </c>
      <c r="H283" s="103" t="s">
        <v>43</v>
      </c>
      <c r="I283" s="103">
        <v>4</v>
      </c>
    </row>
    <row r="284" spans="1:9" x14ac:dyDescent="0.35">
      <c r="A284" s="103">
        <v>2022</v>
      </c>
      <c r="B284" s="103" t="s">
        <v>1</v>
      </c>
      <c r="C284" s="103" t="s">
        <v>143</v>
      </c>
      <c r="D284" s="103" t="s">
        <v>86</v>
      </c>
      <c r="E284" s="103" t="s">
        <v>87</v>
      </c>
      <c r="F284" s="103" t="s">
        <v>144</v>
      </c>
      <c r="G284" s="103" t="s">
        <v>146</v>
      </c>
      <c r="H284" s="103" t="s">
        <v>42</v>
      </c>
      <c r="I284" s="103">
        <v>4</v>
      </c>
    </row>
    <row r="285" spans="1:9" x14ac:dyDescent="0.35">
      <c r="A285" s="103">
        <v>2022</v>
      </c>
      <c r="B285" s="103" t="s">
        <v>1</v>
      </c>
      <c r="C285" s="103" t="s">
        <v>143</v>
      </c>
      <c r="D285" s="103" t="s">
        <v>86</v>
      </c>
      <c r="E285" s="103" t="s">
        <v>87</v>
      </c>
      <c r="F285" s="103" t="s">
        <v>144</v>
      </c>
      <c r="G285" s="103" t="s">
        <v>146</v>
      </c>
      <c r="H285" s="103" t="s">
        <v>43</v>
      </c>
      <c r="I285" s="103">
        <v>14</v>
      </c>
    </row>
    <row r="286" spans="1:9" x14ac:dyDescent="0.35">
      <c r="A286" s="103">
        <v>2022</v>
      </c>
      <c r="B286" s="103" t="s">
        <v>1</v>
      </c>
      <c r="C286" s="103" t="s">
        <v>143</v>
      </c>
      <c r="D286" s="103" t="s">
        <v>86</v>
      </c>
      <c r="E286" s="103" t="s">
        <v>87</v>
      </c>
      <c r="F286" s="103" t="s">
        <v>144</v>
      </c>
      <c r="G286" s="103" t="s">
        <v>88</v>
      </c>
      <c r="H286" s="103" t="s">
        <v>42</v>
      </c>
      <c r="I286" s="103">
        <v>56</v>
      </c>
    </row>
    <row r="287" spans="1:9" x14ac:dyDescent="0.35">
      <c r="A287" s="103">
        <v>2022</v>
      </c>
      <c r="B287" s="103" t="s">
        <v>1</v>
      </c>
      <c r="C287" s="103" t="s">
        <v>143</v>
      </c>
      <c r="D287" s="103" t="s">
        <v>86</v>
      </c>
      <c r="E287" s="103" t="s">
        <v>87</v>
      </c>
      <c r="F287" s="103" t="s">
        <v>144</v>
      </c>
      <c r="G287" s="103" t="s">
        <v>88</v>
      </c>
      <c r="H287" s="103" t="s">
        <v>43</v>
      </c>
      <c r="I287" s="103">
        <v>6</v>
      </c>
    </row>
    <row r="288" spans="1:9" x14ac:dyDescent="0.35">
      <c r="A288" s="103">
        <v>2022</v>
      </c>
      <c r="B288" s="103" t="s">
        <v>2</v>
      </c>
      <c r="C288" s="103" t="s">
        <v>147</v>
      </c>
      <c r="D288" s="103" t="s">
        <v>86</v>
      </c>
      <c r="E288" s="103" t="s">
        <v>89</v>
      </c>
      <c r="F288" s="103" t="s">
        <v>144</v>
      </c>
      <c r="G288" s="103" t="s">
        <v>146</v>
      </c>
      <c r="H288" s="103" t="s">
        <v>42</v>
      </c>
      <c r="I288" s="103">
        <v>2</v>
      </c>
    </row>
    <row r="289" spans="1:9" x14ac:dyDescent="0.35">
      <c r="A289" s="103">
        <v>2022</v>
      </c>
      <c r="B289" s="103" t="s">
        <v>2</v>
      </c>
      <c r="C289" s="103" t="s">
        <v>147</v>
      </c>
      <c r="D289" s="103" t="s">
        <v>86</v>
      </c>
      <c r="E289" s="103" t="s">
        <v>89</v>
      </c>
      <c r="F289" s="103" t="s">
        <v>144</v>
      </c>
      <c r="G289" s="103" t="s">
        <v>146</v>
      </c>
      <c r="H289" s="103" t="s">
        <v>43</v>
      </c>
      <c r="I289" s="103">
        <v>1</v>
      </c>
    </row>
    <row r="290" spans="1:9" x14ac:dyDescent="0.35">
      <c r="A290" s="103">
        <v>2022</v>
      </c>
      <c r="B290" s="103" t="s">
        <v>2</v>
      </c>
      <c r="C290" s="103" t="s">
        <v>147</v>
      </c>
      <c r="D290" s="103" t="s">
        <v>86</v>
      </c>
      <c r="E290" s="103" t="s">
        <v>89</v>
      </c>
      <c r="F290" s="103" t="s">
        <v>144</v>
      </c>
      <c r="G290" s="103" t="s">
        <v>88</v>
      </c>
      <c r="H290" s="103" t="s">
        <v>42</v>
      </c>
      <c r="I290" s="103">
        <v>24</v>
      </c>
    </row>
    <row r="291" spans="1:9" x14ac:dyDescent="0.35">
      <c r="A291" s="103">
        <v>2022</v>
      </c>
      <c r="B291" s="103" t="s">
        <v>2</v>
      </c>
      <c r="C291" s="103" t="s">
        <v>147</v>
      </c>
      <c r="D291" s="103" t="s">
        <v>86</v>
      </c>
      <c r="E291" s="103" t="s">
        <v>89</v>
      </c>
      <c r="F291" s="103" t="s">
        <v>144</v>
      </c>
      <c r="G291" s="103" t="s">
        <v>88</v>
      </c>
      <c r="H291" s="103" t="s">
        <v>43</v>
      </c>
      <c r="I291" s="103">
        <v>3</v>
      </c>
    </row>
    <row r="292" spans="1:9" x14ac:dyDescent="0.35">
      <c r="A292" s="103">
        <v>2022</v>
      </c>
      <c r="B292" s="103" t="s">
        <v>3</v>
      </c>
      <c r="C292" s="103" t="s">
        <v>148</v>
      </c>
      <c r="D292" s="103" t="s">
        <v>86</v>
      </c>
      <c r="E292" s="103" t="s">
        <v>87</v>
      </c>
      <c r="F292" s="103" t="s">
        <v>144</v>
      </c>
      <c r="G292" s="103" t="s">
        <v>146</v>
      </c>
      <c r="H292" s="103" t="s">
        <v>43</v>
      </c>
      <c r="I292" s="103">
        <v>3</v>
      </c>
    </row>
    <row r="293" spans="1:9" x14ac:dyDescent="0.35">
      <c r="A293" s="103">
        <v>2022</v>
      </c>
      <c r="B293" s="103" t="s">
        <v>3</v>
      </c>
      <c r="C293" s="103" t="s">
        <v>148</v>
      </c>
      <c r="D293" s="103" t="s">
        <v>86</v>
      </c>
      <c r="E293" s="103" t="s">
        <v>87</v>
      </c>
      <c r="F293" s="103" t="s">
        <v>144</v>
      </c>
      <c r="G293" s="103" t="s">
        <v>88</v>
      </c>
      <c r="H293" s="103" t="s">
        <v>42</v>
      </c>
      <c r="I293" s="103">
        <v>18</v>
      </c>
    </row>
    <row r="294" spans="1:9" x14ac:dyDescent="0.35">
      <c r="A294" s="103">
        <v>2022</v>
      </c>
      <c r="B294" s="103" t="s">
        <v>4</v>
      </c>
      <c r="C294" s="103" t="s">
        <v>149</v>
      </c>
      <c r="D294" s="103" t="s">
        <v>86</v>
      </c>
      <c r="E294" s="103" t="s">
        <v>89</v>
      </c>
      <c r="F294" s="103" t="s">
        <v>144</v>
      </c>
      <c r="G294" s="103" t="s">
        <v>146</v>
      </c>
      <c r="H294" s="103" t="s">
        <v>42</v>
      </c>
      <c r="I294" s="103">
        <v>1</v>
      </c>
    </row>
    <row r="295" spans="1:9" x14ac:dyDescent="0.35">
      <c r="A295" s="103">
        <v>2022</v>
      </c>
      <c r="B295" s="103" t="s">
        <v>4</v>
      </c>
      <c r="C295" s="103" t="s">
        <v>149</v>
      </c>
      <c r="D295" s="103" t="s">
        <v>86</v>
      </c>
      <c r="E295" s="103" t="s">
        <v>89</v>
      </c>
      <c r="F295" s="103" t="s">
        <v>144</v>
      </c>
      <c r="G295" s="103" t="s">
        <v>146</v>
      </c>
      <c r="H295" s="103" t="s">
        <v>43</v>
      </c>
      <c r="I295" s="103">
        <v>3</v>
      </c>
    </row>
    <row r="296" spans="1:9" x14ac:dyDescent="0.35">
      <c r="A296" s="103">
        <v>2022</v>
      </c>
      <c r="B296" s="103" t="s">
        <v>4</v>
      </c>
      <c r="C296" s="103" t="s">
        <v>149</v>
      </c>
      <c r="D296" s="103" t="s">
        <v>86</v>
      </c>
      <c r="E296" s="103" t="s">
        <v>89</v>
      </c>
      <c r="F296" s="103" t="s">
        <v>144</v>
      </c>
      <c r="G296" s="103" t="s">
        <v>88</v>
      </c>
      <c r="H296" s="103" t="s">
        <v>42</v>
      </c>
      <c r="I296" s="103">
        <v>30</v>
      </c>
    </row>
    <row r="297" spans="1:9" x14ac:dyDescent="0.35">
      <c r="A297" s="103">
        <v>2022</v>
      </c>
      <c r="B297" s="103" t="s">
        <v>4</v>
      </c>
      <c r="C297" s="103" t="s">
        <v>149</v>
      </c>
      <c r="D297" s="103" t="s">
        <v>86</v>
      </c>
      <c r="E297" s="103" t="s">
        <v>89</v>
      </c>
      <c r="F297" s="103" t="s">
        <v>144</v>
      </c>
      <c r="G297" s="103" t="s">
        <v>88</v>
      </c>
      <c r="H297" s="103" t="s">
        <v>43</v>
      </c>
      <c r="I297" s="103">
        <v>1</v>
      </c>
    </row>
    <row r="298" spans="1:9" x14ac:dyDescent="0.35">
      <c r="A298" s="103">
        <v>2022</v>
      </c>
      <c r="B298" s="103" t="s">
        <v>5</v>
      </c>
      <c r="C298" s="103" t="s">
        <v>150</v>
      </c>
      <c r="D298" s="103" t="s">
        <v>86</v>
      </c>
      <c r="E298" s="103" t="s">
        <v>90</v>
      </c>
      <c r="F298" s="103" t="s">
        <v>144</v>
      </c>
      <c r="G298" s="103" t="s">
        <v>88</v>
      </c>
      <c r="H298" s="103" t="s">
        <v>42</v>
      </c>
      <c r="I298" s="103">
        <v>28</v>
      </c>
    </row>
    <row r="299" spans="1:9" x14ac:dyDescent="0.35">
      <c r="A299" s="103">
        <v>2022</v>
      </c>
      <c r="B299" s="103" t="s">
        <v>5</v>
      </c>
      <c r="C299" s="103" t="s">
        <v>150</v>
      </c>
      <c r="D299" s="103" t="s">
        <v>86</v>
      </c>
      <c r="E299" s="103" t="s">
        <v>90</v>
      </c>
      <c r="F299" s="103" t="s">
        <v>144</v>
      </c>
      <c r="G299" s="103" t="s">
        <v>88</v>
      </c>
      <c r="H299" s="103" t="s">
        <v>43</v>
      </c>
      <c r="I299" s="103">
        <v>3</v>
      </c>
    </row>
    <row r="300" spans="1:9" x14ac:dyDescent="0.35">
      <c r="A300" s="103">
        <v>2022</v>
      </c>
      <c r="B300" s="103" t="s">
        <v>6</v>
      </c>
      <c r="C300" s="103" t="s">
        <v>151</v>
      </c>
      <c r="D300" s="103" t="s">
        <v>86</v>
      </c>
      <c r="E300" s="103" t="s">
        <v>89</v>
      </c>
      <c r="F300" s="103" t="s">
        <v>144</v>
      </c>
      <c r="G300" s="103" t="s">
        <v>146</v>
      </c>
      <c r="H300" s="103" t="s">
        <v>42</v>
      </c>
      <c r="I300" s="103">
        <v>9</v>
      </c>
    </row>
    <row r="301" spans="1:9" x14ac:dyDescent="0.35">
      <c r="A301" s="103">
        <v>2022</v>
      </c>
      <c r="B301" s="103" t="s">
        <v>6</v>
      </c>
      <c r="C301" s="103" t="s">
        <v>151</v>
      </c>
      <c r="D301" s="103" t="s">
        <v>86</v>
      </c>
      <c r="E301" s="103" t="s">
        <v>89</v>
      </c>
      <c r="F301" s="103" t="s">
        <v>144</v>
      </c>
      <c r="G301" s="103" t="s">
        <v>146</v>
      </c>
      <c r="H301" s="103" t="s">
        <v>43</v>
      </c>
      <c r="I301" s="103">
        <v>10</v>
      </c>
    </row>
    <row r="302" spans="1:9" x14ac:dyDescent="0.35">
      <c r="A302" s="103">
        <v>2022</v>
      </c>
      <c r="B302" s="103" t="s">
        <v>6</v>
      </c>
      <c r="C302" s="103" t="s">
        <v>151</v>
      </c>
      <c r="D302" s="103" t="s">
        <v>86</v>
      </c>
      <c r="E302" s="103" t="s">
        <v>89</v>
      </c>
      <c r="F302" s="103" t="s">
        <v>144</v>
      </c>
      <c r="G302" s="103" t="s">
        <v>88</v>
      </c>
      <c r="H302" s="103" t="s">
        <v>42</v>
      </c>
      <c r="I302" s="103">
        <v>17</v>
      </c>
    </row>
    <row r="303" spans="1:9" x14ac:dyDescent="0.35">
      <c r="A303" s="103">
        <v>2022</v>
      </c>
      <c r="B303" s="103" t="s">
        <v>6</v>
      </c>
      <c r="C303" s="103" t="s">
        <v>151</v>
      </c>
      <c r="D303" s="103" t="s">
        <v>86</v>
      </c>
      <c r="E303" s="103" t="s">
        <v>89</v>
      </c>
      <c r="F303" s="103" t="s">
        <v>144</v>
      </c>
      <c r="G303" s="103" t="s">
        <v>88</v>
      </c>
      <c r="H303" s="103" t="s">
        <v>43</v>
      </c>
      <c r="I303" s="103">
        <v>6</v>
      </c>
    </row>
    <row r="304" spans="1:9" x14ac:dyDescent="0.35">
      <c r="A304" s="103">
        <v>2022</v>
      </c>
      <c r="B304" s="103" t="s">
        <v>8</v>
      </c>
      <c r="C304" s="103" t="s">
        <v>153</v>
      </c>
      <c r="D304" s="103" t="s">
        <v>86</v>
      </c>
      <c r="E304" s="103" t="s">
        <v>90</v>
      </c>
      <c r="F304" s="103" t="s">
        <v>144</v>
      </c>
      <c r="G304" s="103" t="s">
        <v>146</v>
      </c>
      <c r="H304" s="103" t="s">
        <v>42</v>
      </c>
      <c r="I304" s="103">
        <v>1</v>
      </c>
    </row>
    <row r="305" spans="1:9" x14ac:dyDescent="0.35">
      <c r="A305" s="103">
        <v>2022</v>
      </c>
      <c r="B305" s="103" t="s">
        <v>8</v>
      </c>
      <c r="C305" s="103" t="s">
        <v>153</v>
      </c>
      <c r="D305" s="103" t="s">
        <v>86</v>
      </c>
      <c r="E305" s="103" t="s">
        <v>90</v>
      </c>
      <c r="F305" s="103" t="s">
        <v>144</v>
      </c>
      <c r="G305" s="103" t="s">
        <v>146</v>
      </c>
      <c r="H305" s="103" t="s">
        <v>43</v>
      </c>
      <c r="I305" s="103">
        <v>2</v>
      </c>
    </row>
    <row r="306" spans="1:9" x14ac:dyDescent="0.35">
      <c r="A306" s="103">
        <v>2022</v>
      </c>
      <c r="B306" s="103" t="s">
        <v>9</v>
      </c>
      <c r="C306" s="103" t="s">
        <v>154</v>
      </c>
      <c r="D306" s="103" t="s">
        <v>86</v>
      </c>
      <c r="E306" s="103" t="s">
        <v>90</v>
      </c>
      <c r="F306" s="103" t="s">
        <v>144</v>
      </c>
      <c r="G306" s="103" t="s">
        <v>146</v>
      </c>
      <c r="H306" s="103" t="s">
        <v>43</v>
      </c>
      <c r="I306" s="103">
        <v>3</v>
      </c>
    </row>
    <row r="307" spans="1:9" x14ac:dyDescent="0.35">
      <c r="A307" s="103">
        <v>2022</v>
      </c>
      <c r="B307" s="103" t="s">
        <v>10</v>
      </c>
      <c r="C307" s="103" t="s">
        <v>155</v>
      </c>
      <c r="D307" s="103" t="s">
        <v>86</v>
      </c>
      <c r="E307" s="103" t="s">
        <v>89</v>
      </c>
      <c r="F307" s="103" t="s">
        <v>144</v>
      </c>
      <c r="G307" s="103" t="s">
        <v>146</v>
      </c>
      <c r="H307" s="103" t="s">
        <v>42</v>
      </c>
      <c r="I307" s="103">
        <v>1</v>
      </c>
    </row>
    <row r="308" spans="1:9" x14ac:dyDescent="0.35">
      <c r="A308" s="103">
        <v>2022</v>
      </c>
      <c r="B308" s="103" t="s">
        <v>91</v>
      </c>
      <c r="C308" s="103" t="s">
        <v>156</v>
      </c>
      <c r="D308" s="103" t="s">
        <v>86</v>
      </c>
      <c r="E308" s="103" t="s">
        <v>90</v>
      </c>
      <c r="F308" s="103" t="s">
        <v>144</v>
      </c>
      <c r="G308" s="103" t="s">
        <v>146</v>
      </c>
      <c r="H308" s="103" t="s">
        <v>42</v>
      </c>
      <c r="I308" s="103">
        <v>1</v>
      </c>
    </row>
    <row r="309" spans="1:9" x14ac:dyDescent="0.35">
      <c r="A309" s="103">
        <v>2022</v>
      </c>
      <c r="B309" s="103" t="s">
        <v>91</v>
      </c>
      <c r="C309" s="103" t="s">
        <v>156</v>
      </c>
      <c r="D309" s="103" t="s">
        <v>86</v>
      </c>
      <c r="E309" s="103" t="s">
        <v>90</v>
      </c>
      <c r="F309" s="103" t="s">
        <v>144</v>
      </c>
      <c r="G309" s="103" t="s">
        <v>146</v>
      </c>
      <c r="H309" s="103" t="s">
        <v>43</v>
      </c>
      <c r="I309" s="103">
        <v>3</v>
      </c>
    </row>
    <row r="310" spans="1:9" x14ac:dyDescent="0.35">
      <c r="A310" s="103">
        <v>2022</v>
      </c>
      <c r="B310" s="103" t="s">
        <v>91</v>
      </c>
      <c r="C310" s="103" t="s">
        <v>156</v>
      </c>
      <c r="D310" s="103" t="s">
        <v>86</v>
      </c>
      <c r="E310" s="103" t="s">
        <v>90</v>
      </c>
      <c r="F310" s="103" t="s">
        <v>144</v>
      </c>
      <c r="G310" s="103" t="s">
        <v>88</v>
      </c>
      <c r="H310" s="103" t="s">
        <v>42</v>
      </c>
      <c r="I310" s="103">
        <v>40</v>
      </c>
    </row>
    <row r="311" spans="1:9" x14ac:dyDescent="0.35">
      <c r="A311" s="103">
        <v>2022</v>
      </c>
      <c r="B311" s="103" t="s">
        <v>91</v>
      </c>
      <c r="C311" s="103" t="s">
        <v>156</v>
      </c>
      <c r="D311" s="103" t="s">
        <v>86</v>
      </c>
      <c r="E311" s="103" t="s">
        <v>90</v>
      </c>
      <c r="F311" s="103" t="s">
        <v>144</v>
      </c>
      <c r="G311" s="103" t="s">
        <v>88</v>
      </c>
      <c r="H311" s="103" t="s">
        <v>43</v>
      </c>
      <c r="I311" s="103">
        <v>9</v>
      </c>
    </row>
    <row r="312" spans="1:9" x14ac:dyDescent="0.35">
      <c r="A312" s="103">
        <v>2022</v>
      </c>
      <c r="B312" s="103" t="s">
        <v>92</v>
      </c>
      <c r="C312" s="103" t="s">
        <v>157</v>
      </c>
      <c r="D312" s="103" t="s">
        <v>86</v>
      </c>
      <c r="E312" s="103" t="s">
        <v>89</v>
      </c>
      <c r="F312" s="103" t="s">
        <v>144</v>
      </c>
      <c r="G312" s="103" t="s">
        <v>145</v>
      </c>
      <c r="H312" s="103" t="s">
        <v>43</v>
      </c>
      <c r="I312" s="103">
        <v>5</v>
      </c>
    </row>
    <row r="313" spans="1:9" x14ac:dyDescent="0.35">
      <c r="A313" s="103">
        <v>2022</v>
      </c>
      <c r="B313" s="103" t="s">
        <v>92</v>
      </c>
      <c r="C313" s="103" t="s">
        <v>157</v>
      </c>
      <c r="D313" s="103" t="s">
        <v>86</v>
      </c>
      <c r="E313" s="103" t="s">
        <v>89</v>
      </c>
      <c r="F313" s="103" t="s">
        <v>144</v>
      </c>
      <c r="G313" s="103" t="s">
        <v>146</v>
      </c>
      <c r="H313" s="103" t="s">
        <v>43</v>
      </c>
      <c r="I313" s="103">
        <v>8</v>
      </c>
    </row>
    <row r="314" spans="1:9" x14ac:dyDescent="0.35">
      <c r="A314" s="103">
        <v>2022</v>
      </c>
      <c r="B314" s="103" t="s">
        <v>92</v>
      </c>
      <c r="C314" s="103" t="s">
        <v>157</v>
      </c>
      <c r="D314" s="103" t="s">
        <v>86</v>
      </c>
      <c r="E314" s="103" t="s">
        <v>89</v>
      </c>
      <c r="F314" s="103" t="s">
        <v>144</v>
      </c>
      <c r="G314" s="103" t="s">
        <v>88</v>
      </c>
      <c r="H314" s="103" t="s">
        <v>42</v>
      </c>
      <c r="I314" s="103">
        <v>18</v>
      </c>
    </row>
    <row r="315" spans="1:9" x14ac:dyDescent="0.35">
      <c r="A315" s="103">
        <v>2022</v>
      </c>
      <c r="B315" s="103" t="s">
        <v>11</v>
      </c>
      <c r="C315" s="103" t="s">
        <v>158</v>
      </c>
      <c r="D315" s="103" t="s">
        <v>86</v>
      </c>
      <c r="E315" s="103" t="s">
        <v>90</v>
      </c>
      <c r="F315" s="103" t="s">
        <v>144</v>
      </c>
      <c r="G315" s="103" t="s">
        <v>145</v>
      </c>
      <c r="H315" s="103" t="s">
        <v>42</v>
      </c>
      <c r="I315" s="103">
        <v>1</v>
      </c>
    </row>
    <row r="316" spans="1:9" x14ac:dyDescent="0.35">
      <c r="A316" s="103">
        <v>2022</v>
      </c>
      <c r="B316" s="103" t="s">
        <v>11</v>
      </c>
      <c r="C316" s="103" t="s">
        <v>158</v>
      </c>
      <c r="D316" s="103" t="s">
        <v>86</v>
      </c>
      <c r="E316" s="103" t="s">
        <v>90</v>
      </c>
      <c r="F316" s="103" t="s">
        <v>144</v>
      </c>
      <c r="G316" s="103" t="s">
        <v>145</v>
      </c>
      <c r="H316" s="103" t="s">
        <v>43</v>
      </c>
      <c r="I316" s="103">
        <v>1</v>
      </c>
    </row>
    <row r="317" spans="1:9" x14ac:dyDescent="0.35">
      <c r="A317" s="103">
        <v>2022</v>
      </c>
      <c r="B317" s="103" t="s">
        <v>11</v>
      </c>
      <c r="C317" s="103" t="s">
        <v>158</v>
      </c>
      <c r="D317" s="103" t="s">
        <v>86</v>
      </c>
      <c r="E317" s="103" t="s">
        <v>90</v>
      </c>
      <c r="F317" s="103" t="s">
        <v>144</v>
      </c>
      <c r="G317" s="103" t="s">
        <v>146</v>
      </c>
      <c r="H317" s="103" t="s">
        <v>42</v>
      </c>
      <c r="I317" s="103">
        <v>9</v>
      </c>
    </row>
    <row r="318" spans="1:9" x14ac:dyDescent="0.35">
      <c r="A318" s="103">
        <v>2022</v>
      </c>
      <c r="B318" s="103" t="s">
        <v>11</v>
      </c>
      <c r="C318" s="103" t="s">
        <v>158</v>
      </c>
      <c r="D318" s="103" t="s">
        <v>86</v>
      </c>
      <c r="E318" s="103" t="s">
        <v>90</v>
      </c>
      <c r="F318" s="103" t="s">
        <v>144</v>
      </c>
      <c r="G318" s="103" t="s">
        <v>146</v>
      </c>
      <c r="H318" s="103" t="s">
        <v>43</v>
      </c>
      <c r="I318" s="103">
        <v>3</v>
      </c>
    </row>
    <row r="319" spans="1:9" x14ac:dyDescent="0.35">
      <c r="A319" s="103">
        <v>2022</v>
      </c>
      <c r="B319" s="103" t="s">
        <v>11</v>
      </c>
      <c r="C319" s="103" t="s">
        <v>158</v>
      </c>
      <c r="D319" s="103" t="s">
        <v>86</v>
      </c>
      <c r="E319" s="103" t="s">
        <v>90</v>
      </c>
      <c r="F319" s="103" t="s">
        <v>144</v>
      </c>
      <c r="G319" s="103" t="s">
        <v>88</v>
      </c>
      <c r="H319" s="103" t="s">
        <v>42</v>
      </c>
      <c r="I319" s="103">
        <v>24</v>
      </c>
    </row>
    <row r="320" spans="1:9" x14ac:dyDescent="0.35">
      <c r="A320" s="103">
        <v>2022</v>
      </c>
      <c r="B320" s="103" t="s">
        <v>11</v>
      </c>
      <c r="C320" s="103" t="s">
        <v>158</v>
      </c>
      <c r="D320" s="103" t="s">
        <v>86</v>
      </c>
      <c r="E320" s="103" t="s">
        <v>90</v>
      </c>
      <c r="F320" s="103" t="s">
        <v>144</v>
      </c>
      <c r="G320" s="103" t="s">
        <v>88</v>
      </c>
      <c r="H320" s="103" t="s">
        <v>43</v>
      </c>
      <c r="I320" s="103">
        <v>13</v>
      </c>
    </row>
    <row r="321" spans="1:9" x14ac:dyDescent="0.35">
      <c r="A321" s="103">
        <v>2022</v>
      </c>
      <c r="B321" s="103" t="s">
        <v>12</v>
      </c>
      <c r="C321" s="103" t="s">
        <v>159</v>
      </c>
      <c r="D321" s="103" t="s">
        <v>86</v>
      </c>
      <c r="E321" s="103" t="s">
        <v>89</v>
      </c>
      <c r="F321" s="103" t="s">
        <v>144</v>
      </c>
      <c r="G321" s="103" t="s">
        <v>145</v>
      </c>
      <c r="H321" s="103" t="s">
        <v>43</v>
      </c>
      <c r="I321" s="103">
        <v>1</v>
      </c>
    </row>
    <row r="322" spans="1:9" x14ac:dyDescent="0.35">
      <c r="A322" s="103">
        <v>2022</v>
      </c>
      <c r="B322" s="103" t="s">
        <v>12</v>
      </c>
      <c r="C322" s="103" t="s">
        <v>159</v>
      </c>
      <c r="D322" s="103" t="s">
        <v>86</v>
      </c>
      <c r="E322" s="103" t="s">
        <v>89</v>
      </c>
      <c r="F322" s="103" t="s">
        <v>144</v>
      </c>
      <c r="G322" s="103" t="s">
        <v>146</v>
      </c>
      <c r="H322" s="103" t="s">
        <v>42</v>
      </c>
      <c r="I322" s="103">
        <v>6</v>
      </c>
    </row>
    <row r="323" spans="1:9" x14ac:dyDescent="0.35">
      <c r="A323" s="103">
        <v>2022</v>
      </c>
      <c r="B323" s="103" t="s">
        <v>12</v>
      </c>
      <c r="C323" s="103" t="s">
        <v>159</v>
      </c>
      <c r="D323" s="103" t="s">
        <v>86</v>
      </c>
      <c r="E323" s="103" t="s">
        <v>89</v>
      </c>
      <c r="F323" s="103" t="s">
        <v>144</v>
      </c>
      <c r="G323" s="103" t="s">
        <v>146</v>
      </c>
      <c r="H323" s="103" t="s">
        <v>43</v>
      </c>
      <c r="I323" s="103">
        <v>8</v>
      </c>
    </row>
    <row r="324" spans="1:9" x14ac:dyDescent="0.35">
      <c r="A324" s="103">
        <v>2022</v>
      </c>
      <c r="B324" s="103" t="s">
        <v>12</v>
      </c>
      <c r="C324" s="103" t="s">
        <v>159</v>
      </c>
      <c r="D324" s="103" t="s">
        <v>86</v>
      </c>
      <c r="E324" s="103" t="s">
        <v>89</v>
      </c>
      <c r="F324" s="103" t="s">
        <v>144</v>
      </c>
      <c r="G324" s="103" t="s">
        <v>88</v>
      </c>
      <c r="H324" s="103" t="s">
        <v>42</v>
      </c>
      <c r="I324" s="103">
        <v>17</v>
      </c>
    </row>
    <row r="325" spans="1:9" x14ac:dyDescent="0.35">
      <c r="A325" s="103">
        <v>2022</v>
      </c>
      <c r="B325" s="103" t="s">
        <v>12</v>
      </c>
      <c r="C325" s="103" t="s">
        <v>159</v>
      </c>
      <c r="D325" s="103" t="s">
        <v>86</v>
      </c>
      <c r="E325" s="103" t="s">
        <v>89</v>
      </c>
      <c r="F325" s="103" t="s">
        <v>144</v>
      </c>
      <c r="G325" s="103" t="s">
        <v>88</v>
      </c>
      <c r="H325" s="103" t="s">
        <v>43</v>
      </c>
      <c r="I325" s="103">
        <v>2</v>
      </c>
    </row>
    <row r="326" spans="1:9" x14ac:dyDescent="0.35">
      <c r="A326" s="103">
        <v>2022</v>
      </c>
      <c r="B326" s="103" t="s">
        <v>13</v>
      </c>
      <c r="C326" s="103" t="s">
        <v>160</v>
      </c>
      <c r="D326" s="103" t="s">
        <v>86</v>
      </c>
      <c r="E326" s="103" t="s">
        <v>89</v>
      </c>
      <c r="F326" s="103" t="s">
        <v>144</v>
      </c>
      <c r="G326" s="103" t="s">
        <v>145</v>
      </c>
      <c r="H326" s="103" t="s">
        <v>43</v>
      </c>
      <c r="I326" s="103">
        <v>1</v>
      </c>
    </row>
    <row r="327" spans="1:9" x14ac:dyDescent="0.35">
      <c r="A327" s="103">
        <v>2022</v>
      </c>
      <c r="B327" s="103" t="s">
        <v>13</v>
      </c>
      <c r="C327" s="103" t="s">
        <v>160</v>
      </c>
      <c r="D327" s="103" t="s">
        <v>86</v>
      </c>
      <c r="E327" s="103" t="s">
        <v>89</v>
      </c>
      <c r="F327" s="103" t="s">
        <v>144</v>
      </c>
      <c r="G327" s="103" t="s">
        <v>146</v>
      </c>
      <c r="H327" s="103" t="s">
        <v>43</v>
      </c>
      <c r="I327" s="103">
        <v>1</v>
      </c>
    </row>
    <row r="328" spans="1:9" x14ac:dyDescent="0.35">
      <c r="A328" s="103">
        <v>2022</v>
      </c>
      <c r="B328" s="103" t="s">
        <v>13</v>
      </c>
      <c r="C328" s="103" t="s">
        <v>160</v>
      </c>
      <c r="D328" s="103" t="s">
        <v>86</v>
      </c>
      <c r="E328" s="103" t="s">
        <v>89</v>
      </c>
      <c r="F328" s="103" t="s">
        <v>144</v>
      </c>
      <c r="G328" s="103" t="s">
        <v>88</v>
      </c>
      <c r="H328" s="103" t="s">
        <v>42</v>
      </c>
      <c r="I328" s="103">
        <v>43</v>
      </c>
    </row>
    <row r="329" spans="1:9" x14ac:dyDescent="0.35">
      <c r="A329" s="103">
        <v>2022</v>
      </c>
      <c r="B329" s="103" t="s">
        <v>13</v>
      </c>
      <c r="C329" s="103" t="s">
        <v>160</v>
      </c>
      <c r="D329" s="103" t="s">
        <v>86</v>
      </c>
      <c r="E329" s="103" t="s">
        <v>89</v>
      </c>
      <c r="F329" s="103" t="s">
        <v>144</v>
      </c>
      <c r="G329" s="103" t="s">
        <v>88</v>
      </c>
      <c r="H329" s="103" t="s">
        <v>43</v>
      </c>
      <c r="I329" s="103">
        <v>5</v>
      </c>
    </row>
    <row r="330" spans="1:9" x14ac:dyDescent="0.35">
      <c r="A330" s="103">
        <v>2022</v>
      </c>
      <c r="B330" s="103" t="s">
        <v>14</v>
      </c>
      <c r="C330" s="103" t="s">
        <v>161</v>
      </c>
      <c r="D330" s="103" t="s">
        <v>86</v>
      </c>
      <c r="E330" s="103" t="s">
        <v>89</v>
      </c>
      <c r="F330" s="103" t="s">
        <v>144</v>
      </c>
      <c r="G330" s="103" t="s">
        <v>146</v>
      </c>
      <c r="H330" s="103" t="s">
        <v>43</v>
      </c>
      <c r="I330" s="103">
        <v>1</v>
      </c>
    </row>
    <row r="331" spans="1:9" x14ac:dyDescent="0.35">
      <c r="A331" s="103">
        <v>2022</v>
      </c>
      <c r="B331" s="103" t="s">
        <v>15</v>
      </c>
      <c r="C331" s="103" t="s">
        <v>162</v>
      </c>
      <c r="D331" s="103" t="s">
        <v>40</v>
      </c>
      <c r="E331" s="103" t="s">
        <v>87</v>
      </c>
      <c r="F331" s="103" t="s">
        <v>144</v>
      </c>
      <c r="G331" s="103" t="s">
        <v>88</v>
      </c>
      <c r="H331" s="103" t="s">
        <v>42</v>
      </c>
      <c r="I331" s="103">
        <v>84</v>
      </c>
    </row>
    <row r="332" spans="1:9" x14ac:dyDescent="0.35">
      <c r="A332" s="103">
        <v>2022</v>
      </c>
      <c r="B332" s="103" t="s">
        <v>15</v>
      </c>
      <c r="C332" s="103" t="s">
        <v>162</v>
      </c>
      <c r="D332" s="103" t="s">
        <v>40</v>
      </c>
      <c r="E332" s="103" t="s">
        <v>87</v>
      </c>
      <c r="F332" s="103" t="s">
        <v>144</v>
      </c>
      <c r="G332" s="103" t="s">
        <v>88</v>
      </c>
      <c r="H332" s="103" t="s">
        <v>43</v>
      </c>
      <c r="I332" s="103">
        <v>25</v>
      </c>
    </row>
    <row r="333" spans="1:9" x14ac:dyDescent="0.35">
      <c r="A333" s="103">
        <v>2022</v>
      </c>
      <c r="B333" s="103" t="s">
        <v>16</v>
      </c>
      <c r="C333" s="103" t="s">
        <v>163</v>
      </c>
      <c r="D333" s="103" t="s">
        <v>40</v>
      </c>
      <c r="E333" s="103" t="s">
        <v>87</v>
      </c>
      <c r="F333" s="103" t="s">
        <v>144</v>
      </c>
      <c r="G333" s="103" t="s">
        <v>88</v>
      </c>
      <c r="H333" s="103" t="s">
        <v>42</v>
      </c>
      <c r="I333" s="103">
        <v>140</v>
      </c>
    </row>
    <row r="334" spans="1:9" x14ac:dyDescent="0.35">
      <c r="A334" s="103">
        <v>2022</v>
      </c>
      <c r="B334" s="103" t="s">
        <v>16</v>
      </c>
      <c r="C334" s="103" t="s">
        <v>163</v>
      </c>
      <c r="D334" s="103" t="s">
        <v>40</v>
      </c>
      <c r="E334" s="103" t="s">
        <v>87</v>
      </c>
      <c r="F334" s="103" t="s">
        <v>144</v>
      </c>
      <c r="G334" s="103" t="s">
        <v>88</v>
      </c>
      <c r="H334" s="103" t="s">
        <v>69</v>
      </c>
      <c r="I334" s="103">
        <v>7</v>
      </c>
    </row>
    <row r="335" spans="1:9" x14ac:dyDescent="0.35">
      <c r="A335" s="103">
        <v>2022</v>
      </c>
      <c r="B335" s="103" t="s">
        <v>16</v>
      </c>
      <c r="C335" s="103" t="s">
        <v>163</v>
      </c>
      <c r="D335" s="103" t="s">
        <v>40</v>
      </c>
      <c r="E335" s="103" t="s">
        <v>87</v>
      </c>
      <c r="F335" s="103" t="s">
        <v>144</v>
      </c>
      <c r="G335" s="103" t="s">
        <v>88</v>
      </c>
      <c r="H335" s="103" t="s">
        <v>43</v>
      </c>
      <c r="I335" s="103">
        <v>21</v>
      </c>
    </row>
    <row r="336" spans="1:9" x14ac:dyDescent="0.35">
      <c r="A336" s="103">
        <v>2022</v>
      </c>
      <c r="B336" s="103" t="s">
        <v>70</v>
      </c>
      <c r="C336" s="103" t="s">
        <v>164</v>
      </c>
      <c r="D336" s="103" t="s">
        <v>86</v>
      </c>
      <c r="E336" s="103" t="s">
        <v>89</v>
      </c>
      <c r="F336" s="103" t="s">
        <v>144</v>
      </c>
      <c r="G336" s="103" t="s">
        <v>146</v>
      </c>
      <c r="H336" s="103" t="s">
        <v>42</v>
      </c>
      <c r="I336" s="103">
        <v>5</v>
      </c>
    </row>
    <row r="337" spans="1:9" x14ac:dyDescent="0.35">
      <c r="A337" s="103">
        <v>2022</v>
      </c>
      <c r="B337" s="103" t="s">
        <v>70</v>
      </c>
      <c r="C337" s="103" t="s">
        <v>164</v>
      </c>
      <c r="D337" s="103" t="s">
        <v>86</v>
      </c>
      <c r="E337" s="103" t="s">
        <v>89</v>
      </c>
      <c r="F337" s="103" t="s">
        <v>144</v>
      </c>
      <c r="G337" s="103" t="s">
        <v>146</v>
      </c>
      <c r="H337" s="103" t="s">
        <v>43</v>
      </c>
      <c r="I337" s="103">
        <v>5</v>
      </c>
    </row>
    <row r="338" spans="1:9" x14ac:dyDescent="0.35">
      <c r="A338" s="103">
        <v>2022</v>
      </c>
      <c r="B338" s="103" t="s">
        <v>70</v>
      </c>
      <c r="C338" s="103" t="s">
        <v>164</v>
      </c>
      <c r="D338" s="103" t="s">
        <v>86</v>
      </c>
      <c r="E338" s="103" t="s">
        <v>89</v>
      </c>
      <c r="F338" s="103" t="s">
        <v>144</v>
      </c>
      <c r="G338" s="103" t="s">
        <v>88</v>
      </c>
      <c r="H338" s="103" t="s">
        <v>42</v>
      </c>
      <c r="I338" s="103">
        <v>2</v>
      </c>
    </row>
    <row r="339" spans="1:9" x14ac:dyDescent="0.35">
      <c r="A339" s="103">
        <v>2022</v>
      </c>
      <c r="B339" s="103" t="s">
        <v>93</v>
      </c>
      <c r="C339" s="103" t="s">
        <v>165</v>
      </c>
      <c r="D339" s="103" t="s">
        <v>86</v>
      </c>
      <c r="E339" s="103" t="s">
        <v>89</v>
      </c>
      <c r="F339" s="103" t="s">
        <v>144</v>
      </c>
      <c r="G339" s="103" t="s">
        <v>88</v>
      </c>
      <c r="H339" s="103" t="s">
        <v>42</v>
      </c>
      <c r="I339" s="103">
        <v>25</v>
      </c>
    </row>
    <row r="340" spans="1:9" x14ac:dyDescent="0.35">
      <c r="A340" s="103">
        <v>2022</v>
      </c>
      <c r="B340" s="103" t="s">
        <v>93</v>
      </c>
      <c r="C340" s="103" t="s">
        <v>165</v>
      </c>
      <c r="D340" s="103" t="s">
        <v>86</v>
      </c>
      <c r="E340" s="103" t="s">
        <v>89</v>
      </c>
      <c r="F340" s="103" t="s">
        <v>144</v>
      </c>
      <c r="G340" s="103" t="s">
        <v>88</v>
      </c>
      <c r="H340" s="103" t="s">
        <v>43</v>
      </c>
      <c r="I340" s="103">
        <v>4</v>
      </c>
    </row>
    <row r="341" spans="1:9" x14ac:dyDescent="0.35">
      <c r="A341" s="103">
        <v>2022</v>
      </c>
      <c r="B341" s="103" t="s">
        <v>17</v>
      </c>
      <c r="C341" s="103" t="s">
        <v>166</v>
      </c>
      <c r="D341" s="103" t="s">
        <v>86</v>
      </c>
      <c r="E341" s="103" t="s">
        <v>87</v>
      </c>
      <c r="F341" s="103" t="s">
        <v>144</v>
      </c>
      <c r="G341" s="103" t="s">
        <v>88</v>
      </c>
      <c r="H341" s="103" t="s">
        <v>42</v>
      </c>
      <c r="I341" s="103">
        <v>51</v>
      </c>
    </row>
    <row r="342" spans="1:9" x14ac:dyDescent="0.35">
      <c r="A342" s="103">
        <v>2022</v>
      </c>
      <c r="B342" s="103" t="s">
        <v>17</v>
      </c>
      <c r="C342" s="103" t="s">
        <v>166</v>
      </c>
      <c r="D342" s="103" t="s">
        <v>86</v>
      </c>
      <c r="E342" s="103" t="s">
        <v>87</v>
      </c>
      <c r="F342" s="103" t="s">
        <v>144</v>
      </c>
      <c r="G342" s="103" t="s">
        <v>88</v>
      </c>
      <c r="H342" s="103" t="s">
        <v>43</v>
      </c>
      <c r="I342" s="103">
        <v>3</v>
      </c>
    </row>
    <row r="343" spans="1:9" x14ac:dyDescent="0.35">
      <c r="A343" s="103">
        <v>2022</v>
      </c>
      <c r="B343" s="103" t="s">
        <v>18</v>
      </c>
      <c r="C343" s="103" t="s">
        <v>167</v>
      </c>
      <c r="D343" s="103" t="s">
        <v>86</v>
      </c>
      <c r="E343" s="103" t="s">
        <v>89</v>
      </c>
      <c r="F343" s="103" t="s">
        <v>144</v>
      </c>
      <c r="G343" s="103" t="s">
        <v>146</v>
      </c>
      <c r="H343" s="103" t="s">
        <v>43</v>
      </c>
      <c r="I343" s="103">
        <v>2</v>
      </c>
    </row>
    <row r="344" spans="1:9" x14ac:dyDescent="0.35">
      <c r="A344" s="103">
        <v>2022</v>
      </c>
      <c r="B344" s="103" t="s">
        <v>20</v>
      </c>
      <c r="C344" s="103" t="s">
        <v>168</v>
      </c>
      <c r="D344" s="103" t="s">
        <v>86</v>
      </c>
      <c r="E344" s="103" t="s">
        <v>89</v>
      </c>
      <c r="F344" s="103" t="s">
        <v>144</v>
      </c>
      <c r="G344" s="103" t="s">
        <v>146</v>
      </c>
      <c r="H344" s="103" t="s">
        <v>42</v>
      </c>
      <c r="I344" s="103">
        <v>1</v>
      </c>
    </row>
    <row r="345" spans="1:9" x14ac:dyDescent="0.35">
      <c r="A345" s="103">
        <v>2022</v>
      </c>
      <c r="B345" s="103" t="s">
        <v>20</v>
      </c>
      <c r="C345" s="103" t="s">
        <v>168</v>
      </c>
      <c r="D345" s="103" t="s">
        <v>86</v>
      </c>
      <c r="E345" s="103" t="s">
        <v>89</v>
      </c>
      <c r="F345" s="103" t="s">
        <v>144</v>
      </c>
      <c r="G345" s="103" t="s">
        <v>146</v>
      </c>
      <c r="H345" s="103" t="s">
        <v>43</v>
      </c>
      <c r="I345" s="103">
        <v>1</v>
      </c>
    </row>
    <row r="346" spans="1:9" x14ac:dyDescent="0.35">
      <c r="A346" s="103">
        <v>2022</v>
      </c>
      <c r="B346" s="103" t="s">
        <v>21</v>
      </c>
      <c r="C346" s="103" t="s">
        <v>169</v>
      </c>
      <c r="D346" s="103" t="s">
        <v>86</v>
      </c>
      <c r="E346" s="103" t="s">
        <v>87</v>
      </c>
      <c r="F346" s="103" t="s">
        <v>144</v>
      </c>
      <c r="G346" s="103" t="s">
        <v>146</v>
      </c>
      <c r="H346" s="103" t="s">
        <v>42</v>
      </c>
      <c r="I346" s="103">
        <v>6</v>
      </c>
    </row>
    <row r="347" spans="1:9" x14ac:dyDescent="0.35">
      <c r="A347" s="103">
        <v>2022</v>
      </c>
      <c r="B347" s="103" t="s">
        <v>21</v>
      </c>
      <c r="C347" s="103" t="s">
        <v>169</v>
      </c>
      <c r="D347" s="103" t="s">
        <v>86</v>
      </c>
      <c r="E347" s="103" t="s">
        <v>87</v>
      </c>
      <c r="F347" s="103" t="s">
        <v>144</v>
      </c>
      <c r="G347" s="103" t="s">
        <v>146</v>
      </c>
      <c r="H347" s="103" t="s">
        <v>43</v>
      </c>
      <c r="I347" s="103">
        <v>5</v>
      </c>
    </row>
    <row r="348" spans="1:9" x14ac:dyDescent="0.35">
      <c r="A348" s="103">
        <v>2022</v>
      </c>
      <c r="B348" s="103" t="s">
        <v>21</v>
      </c>
      <c r="C348" s="103" t="s">
        <v>169</v>
      </c>
      <c r="D348" s="103" t="s">
        <v>86</v>
      </c>
      <c r="E348" s="103" t="s">
        <v>87</v>
      </c>
      <c r="F348" s="103" t="s">
        <v>144</v>
      </c>
      <c r="G348" s="103" t="s">
        <v>88</v>
      </c>
      <c r="H348" s="103" t="s">
        <v>42</v>
      </c>
      <c r="I348" s="103">
        <v>61</v>
      </c>
    </row>
    <row r="349" spans="1:9" x14ac:dyDescent="0.35">
      <c r="A349" s="103">
        <v>2022</v>
      </c>
      <c r="B349" s="103" t="s">
        <v>21</v>
      </c>
      <c r="C349" s="103" t="s">
        <v>169</v>
      </c>
      <c r="D349" s="103" t="s">
        <v>86</v>
      </c>
      <c r="E349" s="103" t="s">
        <v>87</v>
      </c>
      <c r="F349" s="103" t="s">
        <v>144</v>
      </c>
      <c r="G349" s="103" t="s">
        <v>88</v>
      </c>
      <c r="H349" s="103" t="s">
        <v>43</v>
      </c>
      <c r="I349" s="103">
        <v>14</v>
      </c>
    </row>
    <row r="350" spans="1:9" x14ac:dyDescent="0.35">
      <c r="A350" s="103">
        <v>2022</v>
      </c>
      <c r="B350" s="103" t="s">
        <v>22</v>
      </c>
      <c r="C350" s="103" t="s">
        <v>170</v>
      </c>
      <c r="D350" s="103" t="s">
        <v>86</v>
      </c>
      <c r="E350" s="103" t="s">
        <v>89</v>
      </c>
      <c r="F350" s="103" t="s">
        <v>144</v>
      </c>
      <c r="G350" s="103" t="s">
        <v>88</v>
      </c>
      <c r="H350" s="103" t="s">
        <v>42</v>
      </c>
      <c r="I350" s="103">
        <v>36</v>
      </c>
    </row>
    <row r="351" spans="1:9" x14ac:dyDescent="0.35">
      <c r="A351" s="103">
        <v>2022</v>
      </c>
      <c r="B351" s="103" t="s">
        <v>22</v>
      </c>
      <c r="C351" s="103" t="s">
        <v>170</v>
      </c>
      <c r="D351" s="103" t="s">
        <v>86</v>
      </c>
      <c r="E351" s="103" t="s">
        <v>89</v>
      </c>
      <c r="F351" s="103" t="s">
        <v>144</v>
      </c>
      <c r="G351" s="103" t="s">
        <v>88</v>
      </c>
      <c r="H351" s="103" t="s">
        <v>43</v>
      </c>
      <c r="I351" s="103">
        <v>4</v>
      </c>
    </row>
    <row r="352" spans="1:9" x14ac:dyDescent="0.35">
      <c r="A352" s="103">
        <v>2022</v>
      </c>
      <c r="B352" s="103" t="s">
        <v>24</v>
      </c>
      <c r="C352" s="103" t="s">
        <v>172</v>
      </c>
      <c r="D352" s="103" t="s">
        <v>40</v>
      </c>
      <c r="E352" s="103" t="s">
        <v>87</v>
      </c>
      <c r="F352" s="103" t="s">
        <v>144</v>
      </c>
      <c r="G352" s="103" t="s">
        <v>145</v>
      </c>
      <c r="H352" s="103" t="s">
        <v>42</v>
      </c>
      <c r="I352" s="103">
        <v>3</v>
      </c>
    </row>
    <row r="353" spans="1:9" x14ac:dyDescent="0.35">
      <c r="A353" s="103">
        <v>2022</v>
      </c>
      <c r="B353" s="103" t="s">
        <v>24</v>
      </c>
      <c r="C353" s="103" t="s">
        <v>172</v>
      </c>
      <c r="D353" s="103" t="s">
        <v>40</v>
      </c>
      <c r="E353" s="103" t="s">
        <v>87</v>
      </c>
      <c r="F353" s="103" t="s">
        <v>144</v>
      </c>
      <c r="G353" s="103" t="s">
        <v>145</v>
      </c>
      <c r="H353" s="103" t="s">
        <v>43</v>
      </c>
      <c r="I353" s="103">
        <v>5</v>
      </c>
    </row>
    <row r="354" spans="1:9" x14ac:dyDescent="0.35">
      <c r="A354" s="103">
        <v>2022</v>
      </c>
      <c r="B354" s="103" t="s">
        <v>24</v>
      </c>
      <c r="C354" s="103" t="s">
        <v>172</v>
      </c>
      <c r="D354" s="103" t="s">
        <v>40</v>
      </c>
      <c r="E354" s="103" t="s">
        <v>87</v>
      </c>
      <c r="F354" s="103" t="s">
        <v>144</v>
      </c>
      <c r="G354" s="103" t="s">
        <v>146</v>
      </c>
      <c r="H354" s="103" t="s">
        <v>42</v>
      </c>
      <c r="I354" s="103">
        <v>2</v>
      </c>
    </row>
    <row r="355" spans="1:9" x14ac:dyDescent="0.35">
      <c r="A355" s="103">
        <v>2022</v>
      </c>
      <c r="B355" s="103" t="s">
        <v>24</v>
      </c>
      <c r="C355" s="103" t="s">
        <v>172</v>
      </c>
      <c r="D355" s="103" t="s">
        <v>40</v>
      </c>
      <c r="E355" s="103" t="s">
        <v>87</v>
      </c>
      <c r="F355" s="103" t="s">
        <v>144</v>
      </c>
      <c r="G355" s="103" t="s">
        <v>146</v>
      </c>
      <c r="H355" s="103" t="s">
        <v>43</v>
      </c>
      <c r="I355" s="103">
        <v>3</v>
      </c>
    </row>
    <row r="356" spans="1:9" x14ac:dyDescent="0.35">
      <c r="A356" s="103">
        <v>2022</v>
      </c>
      <c r="B356" s="103" t="s">
        <v>24</v>
      </c>
      <c r="C356" s="103" t="s">
        <v>172</v>
      </c>
      <c r="D356" s="103" t="s">
        <v>40</v>
      </c>
      <c r="E356" s="103" t="s">
        <v>87</v>
      </c>
      <c r="F356" s="103" t="s">
        <v>144</v>
      </c>
      <c r="G356" s="103" t="s">
        <v>88</v>
      </c>
      <c r="H356" s="103" t="s">
        <v>42</v>
      </c>
      <c r="I356" s="103">
        <v>80</v>
      </c>
    </row>
    <row r="357" spans="1:9" x14ac:dyDescent="0.35">
      <c r="A357" s="103">
        <v>2022</v>
      </c>
      <c r="B357" s="103" t="s">
        <v>24</v>
      </c>
      <c r="C357" s="103" t="s">
        <v>172</v>
      </c>
      <c r="D357" s="103" t="s">
        <v>40</v>
      </c>
      <c r="E357" s="103" t="s">
        <v>87</v>
      </c>
      <c r="F357" s="103" t="s">
        <v>144</v>
      </c>
      <c r="G357" s="103" t="s">
        <v>88</v>
      </c>
      <c r="H357" s="103" t="s">
        <v>43</v>
      </c>
      <c r="I357" s="103">
        <v>9</v>
      </c>
    </row>
    <row r="358" spans="1:9" x14ac:dyDescent="0.35">
      <c r="A358" s="103">
        <v>2022</v>
      </c>
      <c r="B358" s="103" t="s">
        <v>25</v>
      </c>
      <c r="C358" s="103" t="s">
        <v>173</v>
      </c>
      <c r="D358" s="103" t="s">
        <v>86</v>
      </c>
      <c r="E358" s="103" t="s">
        <v>90</v>
      </c>
      <c r="F358" s="103" t="s">
        <v>144</v>
      </c>
      <c r="G358" s="103" t="s">
        <v>145</v>
      </c>
      <c r="H358" s="103" t="s">
        <v>42</v>
      </c>
      <c r="I358" s="103">
        <v>1</v>
      </c>
    </row>
    <row r="359" spans="1:9" x14ac:dyDescent="0.35">
      <c r="A359" s="103">
        <v>2022</v>
      </c>
      <c r="B359" s="103" t="s">
        <v>25</v>
      </c>
      <c r="C359" s="103" t="s">
        <v>173</v>
      </c>
      <c r="D359" s="103" t="s">
        <v>86</v>
      </c>
      <c r="E359" s="103" t="s">
        <v>90</v>
      </c>
      <c r="F359" s="103" t="s">
        <v>144</v>
      </c>
      <c r="G359" s="103" t="s">
        <v>146</v>
      </c>
      <c r="H359" s="103" t="s">
        <v>42</v>
      </c>
      <c r="I359" s="103">
        <v>2</v>
      </c>
    </row>
    <row r="360" spans="1:9" x14ac:dyDescent="0.35">
      <c r="A360" s="103">
        <v>2022</v>
      </c>
      <c r="B360" s="103" t="s">
        <v>25</v>
      </c>
      <c r="C360" s="103" t="s">
        <v>173</v>
      </c>
      <c r="D360" s="103" t="s">
        <v>86</v>
      </c>
      <c r="E360" s="103" t="s">
        <v>90</v>
      </c>
      <c r="F360" s="103" t="s">
        <v>144</v>
      </c>
      <c r="G360" s="103" t="s">
        <v>88</v>
      </c>
      <c r="H360" s="103" t="s">
        <v>42</v>
      </c>
      <c r="I360" s="103">
        <v>17</v>
      </c>
    </row>
    <row r="361" spans="1:9" x14ac:dyDescent="0.35">
      <c r="A361" s="103">
        <v>2022</v>
      </c>
      <c r="B361" s="103" t="s">
        <v>25</v>
      </c>
      <c r="C361" s="103" t="s">
        <v>173</v>
      </c>
      <c r="D361" s="103" t="s">
        <v>86</v>
      </c>
      <c r="E361" s="103" t="s">
        <v>90</v>
      </c>
      <c r="F361" s="103" t="s">
        <v>144</v>
      </c>
      <c r="G361" s="103" t="s">
        <v>88</v>
      </c>
      <c r="H361" s="103" t="s">
        <v>43</v>
      </c>
      <c r="I361" s="103">
        <v>5</v>
      </c>
    </row>
    <row r="362" spans="1:9" x14ac:dyDescent="0.35">
      <c r="A362" s="103">
        <v>2022</v>
      </c>
      <c r="B362" s="103" t="s">
        <v>29</v>
      </c>
      <c r="C362" s="103" t="s">
        <v>177</v>
      </c>
      <c r="D362" s="103" t="s">
        <v>86</v>
      </c>
      <c r="E362" s="103" t="s">
        <v>87</v>
      </c>
      <c r="F362" s="103" t="s">
        <v>144</v>
      </c>
      <c r="G362" s="103" t="s">
        <v>146</v>
      </c>
      <c r="H362" s="103" t="s">
        <v>42</v>
      </c>
      <c r="I362" s="103">
        <v>2</v>
      </c>
    </row>
    <row r="363" spans="1:9" x14ac:dyDescent="0.35">
      <c r="A363" s="103">
        <v>2022</v>
      </c>
      <c r="B363" s="103" t="s">
        <v>29</v>
      </c>
      <c r="C363" s="103" t="s">
        <v>177</v>
      </c>
      <c r="D363" s="103" t="s">
        <v>86</v>
      </c>
      <c r="E363" s="103" t="s">
        <v>87</v>
      </c>
      <c r="F363" s="103" t="s">
        <v>144</v>
      </c>
      <c r="G363" s="103" t="s">
        <v>146</v>
      </c>
      <c r="H363" s="103" t="s">
        <v>43</v>
      </c>
      <c r="I363" s="103">
        <v>2</v>
      </c>
    </row>
    <row r="364" spans="1:9" x14ac:dyDescent="0.35">
      <c r="A364" s="103">
        <v>2022</v>
      </c>
      <c r="B364" s="103" t="s">
        <v>29</v>
      </c>
      <c r="C364" s="103" t="s">
        <v>177</v>
      </c>
      <c r="D364" s="103" t="s">
        <v>86</v>
      </c>
      <c r="E364" s="103" t="s">
        <v>87</v>
      </c>
      <c r="F364" s="103" t="s">
        <v>144</v>
      </c>
      <c r="G364" s="103" t="s">
        <v>88</v>
      </c>
      <c r="H364" s="103" t="s">
        <v>42</v>
      </c>
      <c r="I364" s="103">
        <v>22</v>
      </c>
    </row>
    <row r="365" spans="1:9" x14ac:dyDescent="0.35">
      <c r="A365" s="103">
        <v>2022</v>
      </c>
      <c r="B365" s="103" t="s">
        <v>29</v>
      </c>
      <c r="C365" s="103" t="s">
        <v>177</v>
      </c>
      <c r="D365" s="103" t="s">
        <v>86</v>
      </c>
      <c r="E365" s="103" t="s">
        <v>87</v>
      </c>
      <c r="F365" s="103" t="s">
        <v>144</v>
      </c>
      <c r="G365" s="103" t="s">
        <v>88</v>
      </c>
      <c r="H365" s="103" t="s">
        <v>43</v>
      </c>
      <c r="I365" s="103">
        <v>3</v>
      </c>
    </row>
    <row r="366" spans="1:9" x14ac:dyDescent="0.35">
      <c r="A366" s="103">
        <v>2022</v>
      </c>
      <c r="B366" s="103" t="s">
        <v>30</v>
      </c>
      <c r="C366" s="103" t="s">
        <v>178</v>
      </c>
      <c r="D366" s="103" t="s">
        <v>86</v>
      </c>
      <c r="E366" s="103" t="s">
        <v>90</v>
      </c>
      <c r="F366" s="103" t="s">
        <v>144</v>
      </c>
      <c r="G366" s="103" t="s">
        <v>88</v>
      </c>
      <c r="H366" s="103" t="s">
        <v>42</v>
      </c>
      <c r="I366" s="103">
        <v>11</v>
      </c>
    </row>
    <row r="367" spans="1:9" x14ac:dyDescent="0.35">
      <c r="A367" s="103">
        <v>2022</v>
      </c>
      <c r="B367" s="103" t="s">
        <v>30</v>
      </c>
      <c r="C367" s="103" t="s">
        <v>178</v>
      </c>
      <c r="D367" s="103" t="s">
        <v>86</v>
      </c>
      <c r="E367" s="103" t="s">
        <v>90</v>
      </c>
      <c r="F367" s="103" t="s">
        <v>144</v>
      </c>
      <c r="G367" s="103" t="s">
        <v>88</v>
      </c>
      <c r="H367" s="103" t="s">
        <v>43</v>
      </c>
      <c r="I367" s="103">
        <v>1</v>
      </c>
    </row>
    <row r="368" spans="1:9" x14ac:dyDescent="0.35">
      <c r="A368" s="103">
        <v>2022</v>
      </c>
      <c r="B368" s="103" t="s">
        <v>31</v>
      </c>
      <c r="C368" s="103" t="s">
        <v>179</v>
      </c>
      <c r="D368" s="103" t="s">
        <v>86</v>
      </c>
      <c r="E368" s="103" t="s">
        <v>90</v>
      </c>
      <c r="F368" s="103" t="s">
        <v>144</v>
      </c>
      <c r="G368" s="103" t="s">
        <v>146</v>
      </c>
      <c r="H368" s="103" t="s">
        <v>43</v>
      </c>
      <c r="I368" s="103">
        <v>1</v>
      </c>
    </row>
    <row r="369" spans="1:9" x14ac:dyDescent="0.35">
      <c r="A369" s="103">
        <v>2022</v>
      </c>
      <c r="B369" s="103" t="s">
        <v>31</v>
      </c>
      <c r="C369" s="103" t="s">
        <v>179</v>
      </c>
      <c r="D369" s="103" t="s">
        <v>86</v>
      </c>
      <c r="E369" s="103" t="s">
        <v>90</v>
      </c>
      <c r="F369" s="103" t="s">
        <v>144</v>
      </c>
      <c r="G369" s="103" t="s">
        <v>88</v>
      </c>
      <c r="H369" s="103" t="s">
        <v>42</v>
      </c>
      <c r="I369" s="103">
        <v>7</v>
      </c>
    </row>
    <row r="370" spans="1:9" x14ac:dyDescent="0.35">
      <c r="A370" s="103">
        <v>2022</v>
      </c>
      <c r="B370" s="103" t="s">
        <v>31</v>
      </c>
      <c r="C370" s="103" t="s">
        <v>179</v>
      </c>
      <c r="D370" s="103" t="s">
        <v>86</v>
      </c>
      <c r="E370" s="103" t="s">
        <v>90</v>
      </c>
      <c r="F370" s="103" t="s">
        <v>144</v>
      </c>
      <c r="G370" s="103" t="s">
        <v>88</v>
      </c>
      <c r="H370" s="103" t="s">
        <v>43</v>
      </c>
      <c r="I370" s="103">
        <v>1</v>
      </c>
    </row>
    <row r="371" spans="1:9" x14ac:dyDescent="0.35">
      <c r="A371" s="103">
        <v>2022</v>
      </c>
      <c r="B371" s="103" t="s">
        <v>32</v>
      </c>
      <c r="C371" s="103" t="s">
        <v>180</v>
      </c>
      <c r="D371" s="103" t="s">
        <v>40</v>
      </c>
      <c r="E371" s="103" t="s">
        <v>87</v>
      </c>
      <c r="F371" s="103" t="s">
        <v>144</v>
      </c>
      <c r="G371" s="103" t="s">
        <v>145</v>
      </c>
      <c r="H371" s="103" t="s">
        <v>43</v>
      </c>
      <c r="I371" s="103">
        <v>1</v>
      </c>
    </row>
    <row r="372" spans="1:9" x14ac:dyDescent="0.35">
      <c r="A372" s="103">
        <v>2022</v>
      </c>
      <c r="B372" s="103" t="s">
        <v>32</v>
      </c>
      <c r="C372" s="103" t="s">
        <v>180</v>
      </c>
      <c r="D372" s="103" t="s">
        <v>40</v>
      </c>
      <c r="E372" s="103" t="s">
        <v>87</v>
      </c>
      <c r="F372" s="103" t="s">
        <v>144</v>
      </c>
      <c r="G372" s="103" t="s">
        <v>146</v>
      </c>
      <c r="H372" s="103" t="s">
        <v>42</v>
      </c>
      <c r="I372" s="103">
        <v>1</v>
      </c>
    </row>
    <row r="373" spans="1:9" x14ac:dyDescent="0.35">
      <c r="A373" s="103">
        <v>2022</v>
      </c>
      <c r="B373" s="103" t="s">
        <v>32</v>
      </c>
      <c r="C373" s="103" t="s">
        <v>180</v>
      </c>
      <c r="D373" s="103" t="s">
        <v>40</v>
      </c>
      <c r="E373" s="103" t="s">
        <v>87</v>
      </c>
      <c r="F373" s="103" t="s">
        <v>144</v>
      </c>
      <c r="G373" s="103" t="s">
        <v>146</v>
      </c>
      <c r="H373" s="103" t="s">
        <v>43</v>
      </c>
      <c r="I373" s="103">
        <v>3</v>
      </c>
    </row>
    <row r="374" spans="1:9" x14ac:dyDescent="0.35">
      <c r="A374" s="103">
        <v>2022</v>
      </c>
      <c r="B374" s="103" t="s">
        <v>32</v>
      </c>
      <c r="C374" s="103" t="s">
        <v>180</v>
      </c>
      <c r="D374" s="103" t="s">
        <v>40</v>
      </c>
      <c r="E374" s="103" t="s">
        <v>87</v>
      </c>
      <c r="F374" s="103" t="s">
        <v>144</v>
      </c>
      <c r="G374" s="103" t="s">
        <v>88</v>
      </c>
      <c r="H374" s="103" t="s">
        <v>42</v>
      </c>
      <c r="I374" s="103">
        <v>15</v>
      </c>
    </row>
    <row r="375" spans="1:9" x14ac:dyDescent="0.35">
      <c r="A375" s="103">
        <v>2022</v>
      </c>
      <c r="B375" s="103" t="s">
        <v>32</v>
      </c>
      <c r="C375" s="103" t="s">
        <v>180</v>
      </c>
      <c r="D375" s="103" t="s">
        <v>40</v>
      </c>
      <c r="E375" s="103" t="s">
        <v>87</v>
      </c>
      <c r="F375" s="103" t="s">
        <v>144</v>
      </c>
      <c r="G375" s="103" t="s">
        <v>88</v>
      </c>
      <c r="H375" s="103" t="s">
        <v>43</v>
      </c>
      <c r="I375" s="103">
        <v>3</v>
      </c>
    </row>
    <row r="376" spans="1:9" x14ac:dyDescent="0.35">
      <c r="A376" s="103">
        <v>2022</v>
      </c>
      <c r="B376" s="103" t="s">
        <v>33</v>
      </c>
      <c r="C376" s="103" t="s">
        <v>181</v>
      </c>
      <c r="D376" s="103" t="s">
        <v>86</v>
      </c>
      <c r="E376" s="103" t="s">
        <v>89</v>
      </c>
      <c r="F376" s="103" t="s">
        <v>144</v>
      </c>
      <c r="G376" s="103" t="s">
        <v>146</v>
      </c>
      <c r="H376" s="103" t="s">
        <v>42</v>
      </c>
      <c r="I376" s="103">
        <v>4</v>
      </c>
    </row>
    <row r="377" spans="1:9" x14ac:dyDescent="0.35">
      <c r="A377" s="103">
        <v>2022</v>
      </c>
      <c r="B377" s="103" t="s">
        <v>33</v>
      </c>
      <c r="C377" s="103" t="s">
        <v>181</v>
      </c>
      <c r="D377" s="103" t="s">
        <v>86</v>
      </c>
      <c r="E377" s="103" t="s">
        <v>89</v>
      </c>
      <c r="F377" s="103" t="s">
        <v>144</v>
      </c>
      <c r="G377" s="103" t="s">
        <v>146</v>
      </c>
      <c r="H377" s="103" t="s">
        <v>43</v>
      </c>
      <c r="I377" s="103">
        <v>4</v>
      </c>
    </row>
    <row r="378" spans="1:9" x14ac:dyDescent="0.35">
      <c r="A378" s="103">
        <v>2022</v>
      </c>
      <c r="B378" s="103" t="s">
        <v>33</v>
      </c>
      <c r="C378" s="103" t="s">
        <v>181</v>
      </c>
      <c r="D378" s="103" t="s">
        <v>86</v>
      </c>
      <c r="E378" s="103" t="s">
        <v>89</v>
      </c>
      <c r="F378" s="103" t="s">
        <v>144</v>
      </c>
      <c r="G378" s="103" t="s">
        <v>88</v>
      </c>
      <c r="H378" s="103" t="s">
        <v>42</v>
      </c>
      <c r="I378" s="103">
        <v>28</v>
      </c>
    </row>
    <row r="379" spans="1:9" x14ac:dyDescent="0.35">
      <c r="A379" s="103">
        <v>2022</v>
      </c>
      <c r="B379" s="103" t="s">
        <v>33</v>
      </c>
      <c r="C379" s="103" t="s">
        <v>181</v>
      </c>
      <c r="D379" s="103" t="s">
        <v>86</v>
      </c>
      <c r="E379" s="103" t="s">
        <v>89</v>
      </c>
      <c r="F379" s="103" t="s">
        <v>144</v>
      </c>
      <c r="G379" s="103" t="s">
        <v>88</v>
      </c>
      <c r="H379" s="103" t="s">
        <v>43</v>
      </c>
      <c r="I379" s="103">
        <v>3</v>
      </c>
    </row>
    <row r="380" spans="1:9" x14ac:dyDescent="0.35">
      <c r="A380" s="103">
        <v>2022</v>
      </c>
      <c r="B380" s="103" t="s">
        <v>34</v>
      </c>
      <c r="C380" s="103" t="s">
        <v>182</v>
      </c>
      <c r="D380" s="103" t="s">
        <v>86</v>
      </c>
      <c r="E380" s="103" t="s">
        <v>90</v>
      </c>
      <c r="F380" s="103" t="s">
        <v>144</v>
      </c>
      <c r="G380" s="103" t="s">
        <v>146</v>
      </c>
      <c r="H380" s="103" t="s">
        <v>42</v>
      </c>
      <c r="I380" s="103">
        <v>1</v>
      </c>
    </row>
    <row r="381" spans="1:9" x14ac:dyDescent="0.35">
      <c r="A381" s="103">
        <v>2022</v>
      </c>
      <c r="B381" s="103" t="s">
        <v>35</v>
      </c>
      <c r="C381" s="103" t="s">
        <v>183</v>
      </c>
      <c r="D381" s="103" t="s">
        <v>86</v>
      </c>
      <c r="E381" s="103" t="s">
        <v>87</v>
      </c>
      <c r="F381" s="103" t="s">
        <v>144</v>
      </c>
      <c r="G381" s="103" t="s">
        <v>146</v>
      </c>
      <c r="H381" s="103" t="s">
        <v>42</v>
      </c>
      <c r="I381" s="103">
        <v>1</v>
      </c>
    </row>
    <row r="382" spans="1:9" x14ac:dyDescent="0.35">
      <c r="A382" s="103">
        <v>2022</v>
      </c>
      <c r="B382" s="103" t="s">
        <v>95</v>
      </c>
      <c r="C382" s="103" t="s">
        <v>184</v>
      </c>
      <c r="D382" s="103" t="s">
        <v>40</v>
      </c>
      <c r="E382" s="103" t="s">
        <v>87</v>
      </c>
      <c r="F382" s="103" t="s">
        <v>144</v>
      </c>
      <c r="G382" s="103" t="s">
        <v>145</v>
      </c>
      <c r="H382" s="103" t="s">
        <v>42</v>
      </c>
      <c r="I382" s="103">
        <v>3</v>
      </c>
    </row>
    <row r="383" spans="1:9" x14ac:dyDescent="0.35">
      <c r="A383" s="103">
        <v>2022</v>
      </c>
      <c r="B383" s="103" t="s">
        <v>95</v>
      </c>
      <c r="C383" s="103" t="s">
        <v>184</v>
      </c>
      <c r="D383" s="103" t="s">
        <v>40</v>
      </c>
      <c r="E383" s="103" t="s">
        <v>87</v>
      </c>
      <c r="F383" s="103" t="s">
        <v>144</v>
      </c>
      <c r="G383" s="103" t="s">
        <v>145</v>
      </c>
      <c r="H383" s="103" t="s">
        <v>43</v>
      </c>
      <c r="I383" s="103">
        <v>3</v>
      </c>
    </row>
    <row r="384" spans="1:9" x14ac:dyDescent="0.35">
      <c r="A384" s="103">
        <v>2022</v>
      </c>
      <c r="B384" s="103" t="s">
        <v>95</v>
      </c>
      <c r="C384" s="103" t="s">
        <v>184</v>
      </c>
      <c r="D384" s="103" t="s">
        <v>40</v>
      </c>
      <c r="E384" s="103" t="s">
        <v>87</v>
      </c>
      <c r="F384" s="103" t="s">
        <v>144</v>
      </c>
      <c r="G384" s="103" t="s">
        <v>146</v>
      </c>
      <c r="H384" s="103" t="s">
        <v>42</v>
      </c>
      <c r="I384" s="103">
        <v>3</v>
      </c>
    </row>
    <row r="385" spans="1:9" x14ac:dyDescent="0.35">
      <c r="A385" s="103">
        <v>2022</v>
      </c>
      <c r="B385" s="103" t="s">
        <v>95</v>
      </c>
      <c r="C385" s="103" t="s">
        <v>184</v>
      </c>
      <c r="D385" s="103" t="s">
        <v>40</v>
      </c>
      <c r="E385" s="103" t="s">
        <v>87</v>
      </c>
      <c r="F385" s="103" t="s">
        <v>144</v>
      </c>
      <c r="G385" s="103" t="s">
        <v>146</v>
      </c>
      <c r="H385" s="103" t="s">
        <v>43</v>
      </c>
      <c r="I385" s="103">
        <v>1</v>
      </c>
    </row>
    <row r="386" spans="1:9" x14ac:dyDescent="0.35">
      <c r="A386" s="103">
        <v>2022</v>
      </c>
      <c r="B386" s="103" t="s">
        <v>95</v>
      </c>
      <c r="C386" s="103" t="s">
        <v>184</v>
      </c>
      <c r="D386" s="103" t="s">
        <v>40</v>
      </c>
      <c r="E386" s="103" t="s">
        <v>87</v>
      </c>
      <c r="F386" s="103" t="s">
        <v>144</v>
      </c>
      <c r="G386" s="103" t="s">
        <v>88</v>
      </c>
      <c r="H386" s="103" t="s">
        <v>42</v>
      </c>
      <c r="I386" s="103">
        <v>101</v>
      </c>
    </row>
    <row r="387" spans="1:9" x14ac:dyDescent="0.35">
      <c r="A387" s="103">
        <v>2022</v>
      </c>
      <c r="B387" s="103" t="s">
        <v>95</v>
      </c>
      <c r="C387" s="103" t="s">
        <v>184</v>
      </c>
      <c r="D387" s="103" t="s">
        <v>40</v>
      </c>
      <c r="E387" s="103" t="s">
        <v>87</v>
      </c>
      <c r="F387" s="103" t="s">
        <v>144</v>
      </c>
      <c r="G387" s="103" t="s">
        <v>88</v>
      </c>
      <c r="H387" s="103" t="s">
        <v>43</v>
      </c>
      <c r="I387" s="103">
        <v>13</v>
      </c>
    </row>
    <row r="388" spans="1:9" x14ac:dyDescent="0.35">
      <c r="A388" s="103">
        <v>2022</v>
      </c>
      <c r="B388" s="103" t="s">
        <v>36</v>
      </c>
      <c r="C388" s="103" t="s">
        <v>185</v>
      </c>
      <c r="D388" s="103" t="s">
        <v>86</v>
      </c>
      <c r="E388" s="103" t="s">
        <v>89</v>
      </c>
      <c r="F388" s="103" t="s">
        <v>144</v>
      </c>
      <c r="G388" s="103" t="s">
        <v>146</v>
      </c>
      <c r="H388" s="103" t="s">
        <v>42</v>
      </c>
      <c r="I388" s="103">
        <v>1</v>
      </c>
    </row>
    <row r="389" spans="1:9" x14ac:dyDescent="0.35">
      <c r="A389" s="103">
        <v>2022</v>
      </c>
      <c r="B389" s="103" t="s">
        <v>37</v>
      </c>
      <c r="C389" s="103" t="s">
        <v>186</v>
      </c>
      <c r="D389" s="103" t="s">
        <v>40</v>
      </c>
      <c r="E389" s="103" t="s">
        <v>87</v>
      </c>
      <c r="F389" s="103" t="s">
        <v>144</v>
      </c>
      <c r="G389" s="103" t="s">
        <v>146</v>
      </c>
      <c r="H389" s="103" t="s">
        <v>42</v>
      </c>
      <c r="I389" s="103">
        <v>4</v>
      </c>
    </row>
    <row r="390" spans="1:9" x14ac:dyDescent="0.35">
      <c r="A390" s="103">
        <v>2022</v>
      </c>
      <c r="B390" s="103" t="s">
        <v>38</v>
      </c>
      <c r="C390" s="103" t="s">
        <v>187</v>
      </c>
      <c r="D390" s="103" t="s">
        <v>86</v>
      </c>
      <c r="E390" s="103" t="s">
        <v>89</v>
      </c>
      <c r="F390" s="103" t="s">
        <v>144</v>
      </c>
      <c r="G390" s="103" t="s">
        <v>146</v>
      </c>
      <c r="H390" s="103" t="s">
        <v>42</v>
      </c>
      <c r="I390" s="103">
        <v>4</v>
      </c>
    </row>
    <row r="391" spans="1:9" x14ac:dyDescent="0.35">
      <c r="A391" s="103">
        <v>2022</v>
      </c>
      <c r="B391" s="103" t="s">
        <v>38</v>
      </c>
      <c r="C391" s="103" t="s">
        <v>187</v>
      </c>
      <c r="D391" s="103" t="s">
        <v>86</v>
      </c>
      <c r="E391" s="103" t="s">
        <v>89</v>
      </c>
      <c r="F391" s="103" t="s">
        <v>144</v>
      </c>
      <c r="G391" s="103" t="s">
        <v>146</v>
      </c>
      <c r="H391" s="103" t="s">
        <v>43</v>
      </c>
      <c r="I391" s="103">
        <v>2</v>
      </c>
    </row>
    <row r="392" spans="1:9" x14ac:dyDescent="0.35">
      <c r="A392" s="103">
        <v>2022</v>
      </c>
      <c r="B392" s="103" t="s">
        <v>38</v>
      </c>
      <c r="C392" s="103" t="s">
        <v>187</v>
      </c>
      <c r="D392" s="103" t="s">
        <v>86</v>
      </c>
      <c r="E392" s="103" t="s">
        <v>89</v>
      </c>
      <c r="F392" s="103" t="s">
        <v>144</v>
      </c>
      <c r="G392" s="103" t="s">
        <v>88</v>
      </c>
      <c r="H392" s="103" t="s">
        <v>42</v>
      </c>
      <c r="I392" s="103">
        <v>13</v>
      </c>
    </row>
    <row r="393" spans="1:9" x14ac:dyDescent="0.35">
      <c r="A393" s="103">
        <v>2022</v>
      </c>
      <c r="B393" s="103" t="s">
        <v>38</v>
      </c>
      <c r="C393" s="103" t="s">
        <v>187</v>
      </c>
      <c r="D393" s="103" t="s">
        <v>86</v>
      </c>
      <c r="E393" s="103" t="s">
        <v>89</v>
      </c>
      <c r="F393" s="103" t="s">
        <v>144</v>
      </c>
      <c r="G393" s="103" t="s">
        <v>88</v>
      </c>
      <c r="H393" s="103" t="s">
        <v>43</v>
      </c>
      <c r="I393" s="103">
        <v>1</v>
      </c>
    </row>
    <row r="394" spans="1:9" x14ac:dyDescent="0.35">
      <c r="A394" s="103">
        <v>2022</v>
      </c>
      <c r="B394" s="103" t="s">
        <v>39</v>
      </c>
      <c r="C394" s="103" t="s">
        <v>188</v>
      </c>
      <c r="D394" s="103" t="s">
        <v>40</v>
      </c>
      <c r="E394" s="103" t="s">
        <v>87</v>
      </c>
      <c r="F394" s="103" t="s">
        <v>144</v>
      </c>
      <c r="G394" s="103" t="s">
        <v>145</v>
      </c>
      <c r="H394" s="103" t="s">
        <v>43</v>
      </c>
      <c r="I394" s="103">
        <v>2</v>
      </c>
    </row>
    <row r="395" spans="1:9" x14ac:dyDescent="0.35">
      <c r="A395" s="103">
        <v>2022</v>
      </c>
      <c r="B395" s="103" t="s">
        <v>39</v>
      </c>
      <c r="C395" s="103" t="s">
        <v>188</v>
      </c>
      <c r="D395" s="103" t="s">
        <v>40</v>
      </c>
      <c r="E395" s="103" t="s">
        <v>87</v>
      </c>
      <c r="F395" s="103" t="s">
        <v>144</v>
      </c>
      <c r="G395" s="103" t="s">
        <v>146</v>
      </c>
      <c r="H395" s="103" t="s">
        <v>42</v>
      </c>
      <c r="I395" s="103">
        <v>14</v>
      </c>
    </row>
    <row r="396" spans="1:9" x14ac:dyDescent="0.35">
      <c r="A396" s="103">
        <v>2022</v>
      </c>
      <c r="B396" s="103" t="s">
        <v>39</v>
      </c>
      <c r="C396" s="103" t="s">
        <v>188</v>
      </c>
      <c r="D396" s="103" t="s">
        <v>40</v>
      </c>
      <c r="E396" s="103" t="s">
        <v>87</v>
      </c>
      <c r="F396" s="103" t="s">
        <v>144</v>
      </c>
      <c r="G396" s="103" t="s">
        <v>146</v>
      </c>
      <c r="H396" s="103" t="s">
        <v>43</v>
      </c>
      <c r="I396" s="103">
        <v>13</v>
      </c>
    </row>
    <row r="397" spans="1:9" x14ac:dyDescent="0.35">
      <c r="A397" s="103">
        <v>2022</v>
      </c>
      <c r="B397" s="103" t="s">
        <v>39</v>
      </c>
      <c r="C397" s="103" t="s">
        <v>188</v>
      </c>
      <c r="D397" s="103" t="s">
        <v>40</v>
      </c>
      <c r="E397" s="103" t="s">
        <v>87</v>
      </c>
      <c r="F397" s="103" t="s">
        <v>144</v>
      </c>
      <c r="G397" s="103" t="s">
        <v>88</v>
      </c>
      <c r="H397" s="103" t="s">
        <v>42</v>
      </c>
      <c r="I397" s="103">
        <v>30</v>
      </c>
    </row>
    <row r="398" spans="1:9" x14ac:dyDescent="0.35">
      <c r="A398" s="103">
        <v>2022</v>
      </c>
      <c r="B398" s="103" t="s">
        <v>39</v>
      </c>
      <c r="C398" s="103" t="s">
        <v>188</v>
      </c>
      <c r="D398" s="103" t="s">
        <v>40</v>
      </c>
      <c r="E398" s="103" t="s">
        <v>87</v>
      </c>
      <c r="F398" s="103" t="s">
        <v>144</v>
      </c>
      <c r="G398" s="103" t="s">
        <v>88</v>
      </c>
      <c r="H398" s="103" t="s">
        <v>43</v>
      </c>
      <c r="I398" s="103">
        <v>3</v>
      </c>
    </row>
    <row r="399" spans="1:9" x14ac:dyDescent="0.35">
      <c r="A399" s="103">
        <v>2023</v>
      </c>
      <c r="B399" s="103" t="s">
        <v>1</v>
      </c>
      <c r="C399" s="103" t="s">
        <v>143</v>
      </c>
      <c r="D399" s="103" t="s">
        <v>86</v>
      </c>
      <c r="E399" s="103" t="s">
        <v>87</v>
      </c>
      <c r="F399" s="103" t="s">
        <v>144</v>
      </c>
      <c r="G399" s="103" t="s">
        <v>145</v>
      </c>
      <c r="H399" s="103" t="s">
        <v>42</v>
      </c>
      <c r="I399" s="103">
        <v>5</v>
      </c>
    </row>
    <row r="400" spans="1:9" x14ac:dyDescent="0.35">
      <c r="A400" s="103">
        <v>2023</v>
      </c>
      <c r="B400" s="103" t="s">
        <v>1</v>
      </c>
      <c r="C400" s="103" t="s">
        <v>143</v>
      </c>
      <c r="D400" s="103" t="s">
        <v>86</v>
      </c>
      <c r="E400" s="103" t="s">
        <v>87</v>
      </c>
      <c r="F400" s="103" t="s">
        <v>144</v>
      </c>
      <c r="G400" s="103" t="s">
        <v>145</v>
      </c>
      <c r="H400" s="103" t="s">
        <v>43</v>
      </c>
      <c r="I400" s="103">
        <v>4</v>
      </c>
    </row>
    <row r="401" spans="1:9" x14ac:dyDescent="0.35">
      <c r="A401" s="103">
        <v>2023</v>
      </c>
      <c r="B401" s="103" t="s">
        <v>1</v>
      </c>
      <c r="C401" s="103" t="s">
        <v>143</v>
      </c>
      <c r="D401" s="103" t="s">
        <v>86</v>
      </c>
      <c r="E401" s="103" t="s">
        <v>87</v>
      </c>
      <c r="F401" s="103" t="s">
        <v>144</v>
      </c>
      <c r="G401" s="103" t="s">
        <v>146</v>
      </c>
      <c r="H401" s="103" t="s">
        <v>42</v>
      </c>
      <c r="I401" s="103">
        <v>8</v>
      </c>
    </row>
    <row r="402" spans="1:9" x14ac:dyDescent="0.35">
      <c r="A402" s="103">
        <v>2023</v>
      </c>
      <c r="B402" s="103" t="s">
        <v>1</v>
      </c>
      <c r="C402" s="103" t="s">
        <v>143</v>
      </c>
      <c r="D402" s="103" t="s">
        <v>86</v>
      </c>
      <c r="E402" s="103" t="s">
        <v>87</v>
      </c>
      <c r="F402" s="103" t="s">
        <v>144</v>
      </c>
      <c r="G402" s="103" t="s">
        <v>146</v>
      </c>
      <c r="H402" s="103" t="s">
        <v>43</v>
      </c>
      <c r="I402" s="103">
        <v>17</v>
      </c>
    </row>
    <row r="403" spans="1:9" x14ac:dyDescent="0.35">
      <c r="A403" s="103">
        <v>2023</v>
      </c>
      <c r="B403" s="103" t="s">
        <v>1</v>
      </c>
      <c r="C403" s="103" t="s">
        <v>143</v>
      </c>
      <c r="D403" s="103" t="s">
        <v>86</v>
      </c>
      <c r="E403" s="103" t="s">
        <v>87</v>
      </c>
      <c r="F403" s="103" t="s">
        <v>144</v>
      </c>
      <c r="G403" s="103" t="s">
        <v>88</v>
      </c>
      <c r="H403" s="103" t="s">
        <v>42</v>
      </c>
      <c r="I403" s="103">
        <v>103</v>
      </c>
    </row>
    <row r="404" spans="1:9" x14ac:dyDescent="0.35">
      <c r="A404" s="103">
        <v>2023</v>
      </c>
      <c r="B404" s="103" t="s">
        <v>1</v>
      </c>
      <c r="C404" s="103" t="s">
        <v>143</v>
      </c>
      <c r="D404" s="103" t="s">
        <v>86</v>
      </c>
      <c r="E404" s="103" t="s">
        <v>87</v>
      </c>
      <c r="F404" s="103" t="s">
        <v>144</v>
      </c>
      <c r="G404" s="103" t="s">
        <v>88</v>
      </c>
      <c r="H404" s="103" t="s">
        <v>43</v>
      </c>
      <c r="I404" s="103">
        <v>7</v>
      </c>
    </row>
    <row r="405" spans="1:9" x14ac:dyDescent="0.35">
      <c r="A405" s="103">
        <v>2023</v>
      </c>
      <c r="B405" s="103" t="s">
        <v>2</v>
      </c>
      <c r="C405" s="103" t="s">
        <v>147</v>
      </c>
      <c r="D405" s="103" t="s">
        <v>86</v>
      </c>
      <c r="E405" s="103" t="s">
        <v>89</v>
      </c>
      <c r="F405" s="103" t="s">
        <v>144</v>
      </c>
      <c r="G405" s="103" t="s">
        <v>146</v>
      </c>
      <c r="H405" s="103" t="s">
        <v>42</v>
      </c>
      <c r="I405" s="103">
        <v>3</v>
      </c>
    </row>
    <row r="406" spans="1:9" x14ac:dyDescent="0.35">
      <c r="A406" s="103">
        <v>2023</v>
      </c>
      <c r="B406" s="103" t="s">
        <v>2</v>
      </c>
      <c r="C406" s="103" t="s">
        <v>147</v>
      </c>
      <c r="D406" s="103" t="s">
        <v>86</v>
      </c>
      <c r="E406" s="103" t="s">
        <v>89</v>
      </c>
      <c r="F406" s="103" t="s">
        <v>144</v>
      </c>
      <c r="G406" s="103" t="s">
        <v>146</v>
      </c>
      <c r="H406" s="103" t="s">
        <v>43</v>
      </c>
      <c r="I406" s="103">
        <v>1</v>
      </c>
    </row>
    <row r="407" spans="1:9" x14ac:dyDescent="0.35">
      <c r="A407" s="103">
        <v>2023</v>
      </c>
      <c r="B407" s="103" t="s">
        <v>2</v>
      </c>
      <c r="C407" s="103" t="s">
        <v>147</v>
      </c>
      <c r="D407" s="103" t="s">
        <v>86</v>
      </c>
      <c r="E407" s="103" t="s">
        <v>89</v>
      </c>
      <c r="F407" s="103" t="s">
        <v>144</v>
      </c>
      <c r="G407" s="103" t="s">
        <v>88</v>
      </c>
      <c r="H407" s="103" t="s">
        <v>42</v>
      </c>
      <c r="I407" s="103">
        <v>20</v>
      </c>
    </row>
    <row r="408" spans="1:9" x14ac:dyDescent="0.35">
      <c r="A408" s="103">
        <v>2023</v>
      </c>
      <c r="B408" s="103" t="s">
        <v>2</v>
      </c>
      <c r="C408" s="103" t="s">
        <v>147</v>
      </c>
      <c r="D408" s="103" t="s">
        <v>86</v>
      </c>
      <c r="E408" s="103" t="s">
        <v>89</v>
      </c>
      <c r="F408" s="103" t="s">
        <v>144</v>
      </c>
      <c r="G408" s="103" t="s">
        <v>88</v>
      </c>
      <c r="H408" s="103" t="s">
        <v>43</v>
      </c>
      <c r="I408" s="103">
        <v>2</v>
      </c>
    </row>
    <row r="409" spans="1:9" x14ac:dyDescent="0.35">
      <c r="A409" s="103">
        <v>2023</v>
      </c>
      <c r="B409" s="103" t="s">
        <v>3</v>
      </c>
      <c r="C409" s="103" t="s">
        <v>148</v>
      </c>
      <c r="D409" s="103" t="s">
        <v>86</v>
      </c>
      <c r="E409" s="103" t="s">
        <v>87</v>
      </c>
      <c r="F409" s="103" t="s">
        <v>144</v>
      </c>
      <c r="G409" s="103" t="s">
        <v>146</v>
      </c>
      <c r="H409" s="103" t="s">
        <v>43</v>
      </c>
      <c r="I409" s="103">
        <v>1</v>
      </c>
    </row>
    <row r="410" spans="1:9" x14ac:dyDescent="0.35">
      <c r="A410" s="103">
        <v>2023</v>
      </c>
      <c r="B410" s="103" t="s">
        <v>3</v>
      </c>
      <c r="C410" s="103" t="s">
        <v>148</v>
      </c>
      <c r="D410" s="103" t="s">
        <v>86</v>
      </c>
      <c r="E410" s="103" t="s">
        <v>87</v>
      </c>
      <c r="F410" s="103" t="s">
        <v>144</v>
      </c>
      <c r="G410" s="103" t="s">
        <v>88</v>
      </c>
      <c r="H410" s="103" t="s">
        <v>42</v>
      </c>
      <c r="I410" s="103">
        <v>38</v>
      </c>
    </row>
    <row r="411" spans="1:9" x14ac:dyDescent="0.35">
      <c r="A411" s="103">
        <v>2023</v>
      </c>
      <c r="B411" s="103" t="s">
        <v>3</v>
      </c>
      <c r="C411" s="103" t="s">
        <v>148</v>
      </c>
      <c r="D411" s="103" t="s">
        <v>86</v>
      </c>
      <c r="E411" s="103" t="s">
        <v>87</v>
      </c>
      <c r="F411" s="103" t="s">
        <v>144</v>
      </c>
      <c r="G411" s="103" t="s">
        <v>88</v>
      </c>
      <c r="H411" s="103" t="s">
        <v>43</v>
      </c>
      <c r="I411" s="103">
        <v>3</v>
      </c>
    </row>
    <row r="412" spans="1:9" x14ac:dyDescent="0.35">
      <c r="A412" s="103">
        <v>2023</v>
      </c>
      <c r="B412" s="103" t="s">
        <v>4</v>
      </c>
      <c r="C412" s="103" t="s">
        <v>149</v>
      </c>
      <c r="D412" s="103" t="s">
        <v>86</v>
      </c>
      <c r="E412" s="103" t="s">
        <v>89</v>
      </c>
      <c r="F412" s="103" t="s">
        <v>144</v>
      </c>
      <c r="G412" s="103" t="s">
        <v>146</v>
      </c>
      <c r="H412" s="103" t="s">
        <v>42</v>
      </c>
      <c r="I412" s="103">
        <v>2</v>
      </c>
    </row>
    <row r="413" spans="1:9" x14ac:dyDescent="0.35">
      <c r="A413" s="103">
        <v>2023</v>
      </c>
      <c r="B413" s="103" t="s">
        <v>4</v>
      </c>
      <c r="C413" s="103" t="s">
        <v>149</v>
      </c>
      <c r="D413" s="103" t="s">
        <v>86</v>
      </c>
      <c r="E413" s="103" t="s">
        <v>89</v>
      </c>
      <c r="F413" s="103" t="s">
        <v>144</v>
      </c>
      <c r="G413" s="103" t="s">
        <v>146</v>
      </c>
      <c r="H413" s="103" t="s">
        <v>43</v>
      </c>
      <c r="I413" s="103">
        <v>1</v>
      </c>
    </row>
    <row r="414" spans="1:9" x14ac:dyDescent="0.35">
      <c r="A414" s="103">
        <v>2023</v>
      </c>
      <c r="B414" s="103" t="s">
        <v>4</v>
      </c>
      <c r="C414" s="103" t="s">
        <v>149</v>
      </c>
      <c r="D414" s="103" t="s">
        <v>86</v>
      </c>
      <c r="E414" s="103" t="s">
        <v>89</v>
      </c>
      <c r="F414" s="103" t="s">
        <v>144</v>
      </c>
      <c r="G414" s="103" t="s">
        <v>88</v>
      </c>
      <c r="H414" s="103" t="s">
        <v>42</v>
      </c>
      <c r="I414" s="103">
        <v>46</v>
      </c>
    </row>
    <row r="415" spans="1:9" x14ac:dyDescent="0.35">
      <c r="A415" s="103">
        <v>2023</v>
      </c>
      <c r="B415" s="103" t="s">
        <v>4</v>
      </c>
      <c r="C415" s="103" t="s">
        <v>149</v>
      </c>
      <c r="D415" s="103" t="s">
        <v>86</v>
      </c>
      <c r="E415" s="103" t="s">
        <v>89</v>
      </c>
      <c r="F415" s="103" t="s">
        <v>144</v>
      </c>
      <c r="G415" s="103" t="s">
        <v>88</v>
      </c>
      <c r="H415" s="103" t="s">
        <v>43</v>
      </c>
      <c r="I415" s="103">
        <v>1</v>
      </c>
    </row>
    <row r="416" spans="1:9" x14ac:dyDescent="0.35">
      <c r="A416" s="103">
        <v>2023</v>
      </c>
      <c r="B416" s="103" t="s">
        <v>5</v>
      </c>
      <c r="C416" s="103" t="s">
        <v>150</v>
      </c>
      <c r="D416" s="103" t="s">
        <v>86</v>
      </c>
      <c r="E416" s="103" t="s">
        <v>90</v>
      </c>
      <c r="F416" s="103" t="s">
        <v>144</v>
      </c>
      <c r="G416" s="103" t="s">
        <v>88</v>
      </c>
      <c r="H416" s="103" t="s">
        <v>42</v>
      </c>
      <c r="I416" s="103">
        <v>9</v>
      </c>
    </row>
    <row r="417" spans="1:9" x14ac:dyDescent="0.35">
      <c r="A417" s="103">
        <v>2023</v>
      </c>
      <c r="B417" s="103" t="s">
        <v>5</v>
      </c>
      <c r="C417" s="103" t="s">
        <v>150</v>
      </c>
      <c r="D417" s="103" t="s">
        <v>86</v>
      </c>
      <c r="E417" s="103" t="s">
        <v>90</v>
      </c>
      <c r="F417" s="103" t="s">
        <v>144</v>
      </c>
      <c r="G417" s="103" t="s">
        <v>88</v>
      </c>
      <c r="H417" s="103" t="s">
        <v>43</v>
      </c>
      <c r="I417" s="103">
        <v>3</v>
      </c>
    </row>
    <row r="418" spans="1:9" x14ac:dyDescent="0.35">
      <c r="A418" s="103">
        <v>2023</v>
      </c>
      <c r="B418" s="103" t="s">
        <v>6</v>
      </c>
      <c r="C418" s="103" t="s">
        <v>151</v>
      </c>
      <c r="D418" s="103" t="s">
        <v>86</v>
      </c>
      <c r="E418" s="103" t="s">
        <v>89</v>
      </c>
      <c r="F418" s="103" t="s">
        <v>144</v>
      </c>
      <c r="G418" s="103" t="s">
        <v>146</v>
      </c>
      <c r="H418" s="103" t="s">
        <v>42</v>
      </c>
      <c r="I418" s="103">
        <v>7</v>
      </c>
    </row>
    <row r="419" spans="1:9" x14ac:dyDescent="0.35">
      <c r="A419" s="103">
        <v>2023</v>
      </c>
      <c r="B419" s="103" t="s">
        <v>6</v>
      </c>
      <c r="C419" s="103" t="s">
        <v>151</v>
      </c>
      <c r="D419" s="103" t="s">
        <v>86</v>
      </c>
      <c r="E419" s="103" t="s">
        <v>89</v>
      </c>
      <c r="F419" s="103" t="s">
        <v>144</v>
      </c>
      <c r="G419" s="103" t="s">
        <v>146</v>
      </c>
      <c r="H419" s="103" t="s">
        <v>43</v>
      </c>
      <c r="I419" s="103">
        <v>8</v>
      </c>
    </row>
    <row r="420" spans="1:9" x14ac:dyDescent="0.35">
      <c r="A420" s="103">
        <v>2023</v>
      </c>
      <c r="B420" s="103" t="s">
        <v>6</v>
      </c>
      <c r="C420" s="103" t="s">
        <v>151</v>
      </c>
      <c r="D420" s="103" t="s">
        <v>86</v>
      </c>
      <c r="E420" s="103" t="s">
        <v>89</v>
      </c>
      <c r="F420" s="103" t="s">
        <v>144</v>
      </c>
      <c r="G420" s="103" t="s">
        <v>88</v>
      </c>
      <c r="H420" s="103" t="s">
        <v>42</v>
      </c>
      <c r="I420" s="103">
        <v>29</v>
      </c>
    </row>
    <row r="421" spans="1:9" x14ac:dyDescent="0.35">
      <c r="A421" s="103">
        <v>2023</v>
      </c>
      <c r="B421" s="103" t="s">
        <v>6</v>
      </c>
      <c r="C421" s="103" t="s">
        <v>151</v>
      </c>
      <c r="D421" s="103" t="s">
        <v>86</v>
      </c>
      <c r="E421" s="103" t="s">
        <v>89</v>
      </c>
      <c r="F421" s="103" t="s">
        <v>144</v>
      </c>
      <c r="G421" s="103" t="s">
        <v>88</v>
      </c>
      <c r="H421" s="103" t="s">
        <v>43</v>
      </c>
      <c r="I421" s="103">
        <v>6</v>
      </c>
    </row>
    <row r="422" spans="1:9" x14ac:dyDescent="0.35">
      <c r="A422" s="103">
        <v>2023</v>
      </c>
      <c r="B422" s="103" t="s">
        <v>8</v>
      </c>
      <c r="C422" s="103" t="s">
        <v>153</v>
      </c>
      <c r="D422" s="103" t="s">
        <v>86</v>
      </c>
      <c r="E422" s="103" t="s">
        <v>90</v>
      </c>
      <c r="F422" s="103" t="s">
        <v>144</v>
      </c>
      <c r="G422" s="103" t="s">
        <v>146</v>
      </c>
      <c r="H422" s="103" t="s">
        <v>42</v>
      </c>
      <c r="I422" s="103">
        <v>1</v>
      </c>
    </row>
    <row r="423" spans="1:9" x14ac:dyDescent="0.35">
      <c r="A423" s="103">
        <v>2023</v>
      </c>
      <c r="B423" s="103" t="s">
        <v>8</v>
      </c>
      <c r="C423" s="103" t="s">
        <v>153</v>
      </c>
      <c r="D423" s="103" t="s">
        <v>86</v>
      </c>
      <c r="E423" s="103" t="s">
        <v>90</v>
      </c>
      <c r="F423" s="103" t="s">
        <v>144</v>
      </c>
      <c r="G423" s="103" t="s">
        <v>146</v>
      </c>
      <c r="H423" s="103" t="s">
        <v>43</v>
      </c>
      <c r="I423" s="103">
        <v>3</v>
      </c>
    </row>
    <row r="424" spans="1:9" x14ac:dyDescent="0.35">
      <c r="A424" s="103">
        <v>2023</v>
      </c>
      <c r="B424" s="103" t="s">
        <v>9</v>
      </c>
      <c r="C424" s="103" t="s">
        <v>154</v>
      </c>
      <c r="D424" s="103" t="s">
        <v>86</v>
      </c>
      <c r="E424" s="103" t="s">
        <v>90</v>
      </c>
      <c r="F424" s="103" t="s">
        <v>144</v>
      </c>
      <c r="G424" s="103" t="s">
        <v>146</v>
      </c>
      <c r="H424" s="103" t="s">
        <v>43</v>
      </c>
      <c r="I424" s="103">
        <v>2</v>
      </c>
    </row>
    <row r="425" spans="1:9" x14ac:dyDescent="0.35">
      <c r="A425" s="103">
        <v>2023</v>
      </c>
      <c r="B425" s="103" t="s">
        <v>10</v>
      </c>
      <c r="C425" s="103" t="s">
        <v>155</v>
      </c>
      <c r="D425" s="103" t="s">
        <v>86</v>
      </c>
      <c r="E425" s="103" t="s">
        <v>89</v>
      </c>
      <c r="F425" s="103" t="s">
        <v>144</v>
      </c>
      <c r="G425" s="103" t="s">
        <v>146</v>
      </c>
      <c r="H425" s="103" t="s">
        <v>42</v>
      </c>
      <c r="I425" s="103">
        <v>1</v>
      </c>
    </row>
    <row r="426" spans="1:9" x14ac:dyDescent="0.35">
      <c r="A426" s="103">
        <v>2023</v>
      </c>
      <c r="B426" s="103" t="s">
        <v>91</v>
      </c>
      <c r="C426" s="103" t="s">
        <v>156</v>
      </c>
      <c r="D426" s="103" t="s">
        <v>86</v>
      </c>
      <c r="E426" s="103" t="s">
        <v>90</v>
      </c>
      <c r="F426" s="103" t="s">
        <v>144</v>
      </c>
      <c r="G426" s="103" t="s">
        <v>145</v>
      </c>
      <c r="H426" s="103" t="s">
        <v>42</v>
      </c>
      <c r="I426" s="103">
        <v>1</v>
      </c>
    </row>
    <row r="427" spans="1:9" x14ac:dyDescent="0.35">
      <c r="A427" s="103">
        <v>2023</v>
      </c>
      <c r="B427" s="103" t="s">
        <v>91</v>
      </c>
      <c r="C427" s="103" t="s">
        <v>156</v>
      </c>
      <c r="D427" s="103" t="s">
        <v>86</v>
      </c>
      <c r="E427" s="103" t="s">
        <v>90</v>
      </c>
      <c r="F427" s="103" t="s">
        <v>144</v>
      </c>
      <c r="G427" s="103" t="s">
        <v>146</v>
      </c>
      <c r="H427" s="103" t="s">
        <v>42</v>
      </c>
      <c r="I427" s="103">
        <v>3</v>
      </c>
    </row>
    <row r="428" spans="1:9" x14ac:dyDescent="0.35">
      <c r="A428" s="103">
        <v>2023</v>
      </c>
      <c r="B428" s="103" t="s">
        <v>91</v>
      </c>
      <c r="C428" s="103" t="s">
        <v>156</v>
      </c>
      <c r="D428" s="103" t="s">
        <v>86</v>
      </c>
      <c r="E428" s="103" t="s">
        <v>90</v>
      </c>
      <c r="F428" s="103" t="s">
        <v>144</v>
      </c>
      <c r="G428" s="103" t="s">
        <v>146</v>
      </c>
      <c r="H428" s="103" t="s">
        <v>43</v>
      </c>
      <c r="I428" s="103">
        <v>8</v>
      </c>
    </row>
    <row r="429" spans="1:9" x14ac:dyDescent="0.35">
      <c r="A429" s="103">
        <v>2023</v>
      </c>
      <c r="B429" s="103" t="s">
        <v>91</v>
      </c>
      <c r="C429" s="103" t="s">
        <v>156</v>
      </c>
      <c r="D429" s="103" t="s">
        <v>86</v>
      </c>
      <c r="E429" s="103" t="s">
        <v>90</v>
      </c>
      <c r="F429" s="103" t="s">
        <v>144</v>
      </c>
      <c r="G429" s="103" t="s">
        <v>88</v>
      </c>
      <c r="H429" s="103" t="s">
        <v>42</v>
      </c>
      <c r="I429" s="103">
        <v>48</v>
      </c>
    </row>
    <row r="430" spans="1:9" x14ac:dyDescent="0.35">
      <c r="A430" s="103">
        <v>2023</v>
      </c>
      <c r="B430" s="103" t="s">
        <v>91</v>
      </c>
      <c r="C430" s="103" t="s">
        <v>156</v>
      </c>
      <c r="D430" s="103" t="s">
        <v>86</v>
      </c>
      <c r="E430" s="103" t="s">
        <v>90</v>
      </c>
      <c r="F430" s="103" t="s">
        <v>144</v>
      </c>
      <c r="G430" s="103" t="s">
        <v>88</v>
      </c>
      <c r="H430" s="103" t="s">
        <v>43</v>
      </c>
      <c r="I430" s="103">
        <v>10</v>
      </c>
    </row>
    <row r="431" spans="1:9" x14ac:dyDescent="0.35">
      <c r="A431" s="103">
        <v>2023</v>
      </c>
      <c r="B431" s="103" t="s">
        <v>92</v>
      </c>
      <c r="C431" s="103" t="s">
        <v>157</v>
      </c>
      <c r="D431" s="103" t="s">
        <v>86</v>
      </c>
      <c r="E431" s="103" t="s">
        <v>89</v>
      </c>
      <c r="F431" s="103" t="s">
        <v>144</v>
      </c>
      <c r="G431" s="103" t="s">
        <v>145</v>
      </c>
      <c r="H431" s="103" t="s">
        <v>42</v>
      </c>
      <c r="I431" s="103">
        <v>2</v>
      </c>
    </row>
    <row r="432" spans="1:9" x14ac:dyDescent="0.35">
      <c r="A432" s="103">
        <v>2023</v>
      </c>
      <c r="B432" s="103" t="s">
        <v>92</v>
      </c>
      <c r="C432" s="103" t="s">
        <v>157</v>
      </c>
      <c r="D432" s="103" t="s">
        <v>86</v>
      </c>
      <c r="E432" s="103" t="s">
        <v>89</v>
      </c>
      <c r="F432" s="103" t="s">
        <v>144</v>
      </c>
      <c r="G432" s="103" t="s">
        <v>145</v>
      </c>
      <c r="H432" s="103" t="s">
        <v>43</v>
      </c>
      <c r="I432" s="103">
        <v>8</v>
      </c>
    </row>
    <row r="433" spans="1:9" x14ac:dyDescent="0.35">
      <c r="A433" s="103">
        <v>2023</v>
      </c>
      <c r="B433" s="103" t="s">
        <v>92</v>
      </c>
      <c r="C433" s="103" t="s">
        <v>157</v>
      </c>
      <c r="D433" s="103" t="s">
        <v>86</v>
      </c>
      <c r="E433" s="103" t="s">
        <v>89</v>
      </c>
      <c r="F433" s="103" t="s">
        <v>144</v>
      </c>
      <c r="G433" s="103" t="s">
        <v>146</v>
      </c>
      <c r="H433" s="103" t="s">
        <v>42</v>
      </c>
      <c r="I433" s="103">
        <v>1</v>
      </c>
    </row>
    <row r="434" spans="1:9" x14ac:dyDescent="0.35">
      <c r="A434" s="103">
        <v>2023</v>
      </c>
      <c r="B434" s="103" t="s">
        <v>92</v>
      </c>
      <c r="C434" s="103" t="s">
        <v>157</v>
      </c>
      <c r="D434" s="103" t="s">
        <v>86</v>
      </c>
      <c r="E434" s="103" t="s">
        <v>89</v>
      </c>
      <c r="F434" s="103" t="s">
        <v>144</v>
      </c>
      <c r="G434" s="103" t="s">
        <v>146</v>
      </c>
      <c r="H434" s="103" t="s">
        <v>43</v>
      </c>
      <c r="I434" s="103">
        <v>8</v>
      </c>
    </row>
    <row r="435" spans="1:9" x14ac:dyDescent="0.35">
      <c r="A435" s="103">
        <v>2023</v>
      </c>
      <c r="B435" s="103" t="s">
        <v>92</v>
      </c>
      <c r="C435" s="103" t="s">
        <v>157</v>
      </c>
      <c r="D435" s="103" t="s">
        <v>86</v>
      </c>
      <c r="E435" s="103" t="s">
        <v>89</v>
      </c>
      <c r="F435" s="103" t="s">
        <v>144</v>
      </c>
      <c r="G435" s="103" t="s">
        <v>88</v>
      </c>
      <c r="H435" s="103" t="s">
        <v>42</v>
      </c>
      <c r="I435" s="103">
        <v>20</v>
      </c>
    </row>
    <row r="436" spans="1:9" x14ac:dyDescent="0.35">
      <c r="A436" s="103">
        <v>2023</v>
      </c>
      <c r="B436" s="103" t="s">
        <v>11</v>
      </c>
      <c r="C436" s="103" t="s">
        <v>158</v>
      </c>
      <c r="D436" s="103" t="s">
        <v>86</v>
      </c>
      <c r="E436" s="103" t="s">
        <v>90</v>
      </c>
      <c r="F436" s="103" t="s">
        <v>144</v>
      </c>
      <c r="G436" s="103" t="s">
        <v>145</v>
      </c>
      <c r="H436" s="103" t="s">
        <v>42</v>
      </c>
      <c r="I436" s="103">
        <v>1</v>
      </c>
    </row>
    <row r="437" spans="1:9" x14ac:dyDescent="0.35">
      <c r="A437" s="103">
        <v>2023</v>
      </c>
      <c r="B437" s="103" t="s">
        <v>11</v>
      </c>
      <c r="C437" s="103" t="s">
        <v>158</v>
      </c>
      <c r="D437" s="103" t="s">
        <v>86</v>
      </c>
      <c r="E437" s="103" t="s">
        <v>90</v>
      </c>
      <c r="F437" s="103" t="s">
        <v>144</v>
      </c>
      <c r="G437" s="103" t="s">
        <v>145</v>
      </c>
      <c r="H437" s="103" t="s">
        <v>43</v>
      </c>
      <c r="I437" s="103">
        <v>3</v>
      </c>
    </row>
    <row r="438" spans="1:9" x14ac:dyDescent="0.35">
      <c r="A438" s="103">
        <v>2023</v>
      </c>
      <c r="B438" s="103" t="s">
        <v>11</v>
      </c>
      <c r="C438" s="103" t="s">
        <v>158</v>
      </c>
      <c r="D438" s="103" t="s">
        <v>86</v>
      </c>
      <c r="E438" s="103" t="s">
        <v>90</v>
      </c>
      <c r="F438" s="103" t="s">
        <v>144</v>
      </c>
      <c r="G438" s="103" t="s">
        <v>146</v>
      </c>
      <c r="H438" s="103" t="s">
        <v>42</v>
      </c>
      <c r="I438" s="103">
        <v>5</v>
      </c>
    </row>
    <row r="439" spans="1:9" x14ac:dyDescent="0.35">
      <c r="A439" s="103">
        <v>2023</v>
      </c>
      <c r="B439" s="103" t="s">
        <v>11</v>
      </c>
      <c r="C439" s="103" t="s">
        <v>158</v>
      </c>
      <c r="D439" s="103" t="s">
        <v>86</v>
      </c>
      <c r="E439" s="103" t="s">
        <v>90</v>
      </c>
      <c r="F439" s="103" t="s">
        <v>144</v>
      </c>
      <c r="G439" s="103" t="s">
        <v>146</v>
      </c>
      <c r="H439" s="103" t="s">
        <v>43</v>
      </c>
      <c r="I439" s="103">
        <v>6</v>
      </c>
    </row>
    <row r="440" spans="1:9" x14ac:dyDescent="0.35">
      <c r="A440" s="103">
        <v>2023</v>
      </c>
      <c r="B440" s="103" t="s">
        <v>11</v>
      </c>
      <c r="C440" s="103" t="s">
        <v>158</v>
      </c>
      <c r="D440" s="103" t="s">
        <v>86</v>
      </c>
      <c r="E440" s="103" t="s">
        <v>90</v>
      </c>
      <c r="F440" s="103" t="s">
        <v>144</v>
      </c>
      <c r="G440" s="103" t="s">
        <v>88</v>
      </c>
      <c r="H440" s="103" t="s">
        <v>42</v>
      </c>
      <c r="I440" s="103">
        <v>25</v>
      </c>
    </row>
    <row r="441" spans="1:9" x14ac:dyDescent="0.35">
      <c r="A441" s="103">
        <v>2023</v>
      </c>
      <c r="B441" s="103" t="s">
        <v>11</v>
      </c>
      <c r="C441" s="103" t="s">
        <v>158</v>
      </c>
      <c r="D441" s="103" t="s">
        <v>86</v>
      </c>
      <c r="E441" s="103" t="s">
        <v>90</v>
      </c>
      <c r="F441" s="103" t="s">
        <v>144</v>
      </c>
      <c r="G441" s="103" t="s">
        <v>88</v>
      </c>
      <c r="H441" s="103" t="s">
        <v>43</v>
      </c>
      <c r="I441" s="103">
        <v>11</v>
      </c>
    </row>
    <row r="442" spans="1:9" x14ac:dyDescent="0.35">
      <c r="A442" s="103">
        <v>2023</v>
      </c>
      <c r="B442" s="103" t="s">
        <v>12</v>
      </c>
      <c r="C442" s="103" t="s">
        <v>159</v>
      </c>
      <c r="D442" s="103" t="s">
        <v>86</v>
      </c>
      <c r="E442" s="103" t="s">
        <v>89</v>
      </c>
      <c r="F442" s="103" t="s">
        <v>144</v>
      </c>
      <c r="G442" s="103" t="s">
        <v>146</v>
      </c>
      <c r="H442" s="103" t="s">
        <v>42</v>
      </c>
      <c r="I442" s="103">
        <v>1</v>
      </c>
    </row>
    <row r="443" spans="1:9" x14ac:dyDescent="0.35">
      <c r="A443" s="103">
        <v>2023</v>
      </c>
      <c r="B443" s="103" t="s">
        <v>13</v>
      </c>
      <c r="C443" s="103" t="s">
        <v>160</v>
      </c>
      <c r="D443" s="103" t="s">
        <v>86</v>
      </c>
      <c r="E443" s="103" t="s">
        <v>89</v>
      </c>
      <c r="F443" s="103" t="s">
        <v>144</v>
      </c>
      <c r="G443" s="103" t="s">
        <v>146</v>
      </c>
      <c r="H443" s="103" t="s">
        <v>42</v>
      </c>
      <c r="I443" s="103">
        <v>4</v>
      </c>
    </row>
    <row r="444" spans="1:9" x14ac:dyDescent="0.35">
      <c r="A444" s="103">
        <v>2023</v>
      </c>
      <c r="B444" s="103" t="s">
        <v>13</v>
      </c>
      <c r="C444" s="103" t="s">
        <v>160</v>
      </c>
      <c r="D444" s="103" t="s">
        <v>86</v>
      </c>
      <c r="E444" s="103" t="s">
        <v>89</v>
      </c>
      <c r="F444" s="103" t="s">
        <v>144</v>
      </c>
      <c r="G444" s="103" t="s">
        <v>146</v>
      </c>
      <c r="H444" s="103" t="s">
        <v>96</v>
      </c>
      <c r="I444" s="103">
        <v>1</v>
      </c>
    </row>
    <row r="445" spans="1:9" x14ac:dyDescent="0.35">
      <c r="A445" s="103">
        <v>2023</v>
      </c>
      <c r="B445" s="103" t="s">
        <v>13</v>
      </c>
      <c r="C445" s="103" t="s">
        <v>160</v>
      </c>
      <c r="D445" s="103" t="s">
        <v>86</v>
      </c>
      <c r="E445" s="103" t="s">
        <v>89</v>
      </c>
      <c r="F445" s="103" t="s">
        <v>144</v>
      </c>
      <c r="G445" s="103" t="s">
        <v>146</v>
      </c>
      <c r="H445" s="103" t="s">
        <v>43</v>
      </c>
      <c r="I445" s="103">
        <v>5</v>
      </c>
    </row>
    <row r="446" spans="1:9" x14ac:dyDescent="0.35">
      <c r="A446" s="103">
        <v>2023</v>
      </c>
      <c r="B446" s="103" t="s">
        <v>13</v>
      </c>
      <c r="C446" s="103" t="s">
        <v>160</v>
      </c>
      <c r="D446" s="103" t="s">
        <v>86</v>
      </c>
      <c r="E446" s="103" t="s">
        <v>89</v>
      </c>
      <c r="F446" s="103" t="s">
        <v>144</v>
      </c>
      <c r="G446" s="103" t="s">
        <v>88</v>
      </c>
      <c r="H446" s="103" t="s">
        <v>42</v>
      </c>
      <c r="I446" s="103">
        <v>126</v>
      </c>
    </row>
    <row r="447" spans="1:9" x14ac:dyDescent="0.35">
      <c r="A447" s="103">
        <v>2023</v>
      </c>
      <c r="B447" s="103" t="s">
        <v>13</v>
      </c>
      <c r="C447" s="103" t="s">
        <v>160</v>
      </c>
      <c r="D447" s="103" t="s">
        <v>86</v>
      </c>
      <c r="E447" s="103" t="s">
        <v>89</v>
      </c>
      <c r="F447" s="103" t="s">
        <v>144</v>
      </c>
      <c r="G447" s="103" t="s">
        <v>88</v>
      </c>
      <c r="H447" s="103" t="s">
        <v>96</v>
      </c>
      <c r="I447" s="103">
        <v>10</v>
      </c>
    </row>
    <row r="448" spans="1:9" x14ac:dyDescent="0.35">
      <c r="A448" s="103">
        <v>2023</v>
      </c>
      <c r="B448" s="103" t="s">
        <v>13</v>
      </c>
      <c r="C448" s="103" t="s">
        <v>160</v>
      </c>
      <c r="D448" s="103" t="s">
        <v>86</v>
      </c>
      <c r="E448" s="103" t="s">
        <v>89</v>
      </c>
      <c r="F448" s="103" t="s">
        <v>144</v>
      </c>
      <c r="G448" s="103" t="s">
        <v>88</v>
      </c>
      <c r="H448" s="103" t="s">
        <v>43</v>
      </c>
      <c r="I448" s="103">
        <v>12</v>
      </c>
    </row>
    <row r="449" spans="1:9" x14ac:dyDescent="0.35">
      <c r="A449" s="103">
        <v>2023</v>
      </c>
      <c r="B449" s="103" t="s">
        <v>14</v>
      </c>
      <c r="C449" s="103" t="s">
        <v>161</v>
      </c>
      <c r="D449" s="103" t="s">
        <v>86</v>
      </c>
      <c r="E449" s="103" t="s">
        <v>89</v>
      </c>
      <c r="F449" s="103" t="s">
        <v>144</v>
      </c>
      <c r="G449" s="103" t="s">
        <v>146</v>
      </c>
      <c r="H449" s="103" t="s">
        <v>43</v>
      </c>
      <c r="I449" s="103">
        <v>1</v>
      </c>
    </row>
    <row r="450" spans="1:9" x14ac:dyDescent="0.35">
      <c r="A450" s="103">
        <v>2023</v>
      </c>
      <c r="B450" s="103" t="s">
        <v>15</v>
      </c>
      <c r="C450" s="103" t="s">
        <v>162</v>
      </c>
      <c r="D450" s="103" t="s">
        <v>40</v>
      </c>
      <c r="E450" s="103" t="s">
        <v>87</v>
      </c>
      <c r="F450" s="103" t="s">
        <v>144</v>
      </c>
      <c r="G450" s="103" t="s">
        <v>88</v>
      </c>
      <c r="H450" s="103" t="s">
        <v>42</v>
      </c>
      <c r="I450" s="103">
        <v>166</v>
      </c>
    </row>
    <row r="451" spans="1:9" x14ac:dyDescent="0.35">
      <c r="A451" s="103">
        <v>2023</v>
      </c>
      <c r="B451" s="103" t="s">
        <v>15</v>
      </c>
      <c r="C451" s="103" t="s">
        <v>162</v>
      </c>
      <c r="D451" s="103" t="s">
        <v>40</v>
      </c>
      <c r="E451" s="103" t="s">
        <v>87</v>
      </c>
      <c r="F451" s="103" t="s">
        <v>144</v>
      </c>
      <c r="G451" s="103" t="s">
        <v>88</v>
      </c>
      <c r="H451" s="103" t="s">
        <v>43</v>
      </c>
      <c r="I451" s="103">
        <v>71</v>
      </c>
    </row>
    <row r="452" spans="1:9" x14ac:dyDescent="0.35">
      <c r="A452" s="103">
        <v>2023</v>
      </c>
      <c r="B452" s="103" t="s">
        <v>16</v>
      </c>
      <c r="C452" s="103" t="s">
        <v>163</v>
      </c>
      <c r="D452" s="103" t="s">
        <v>40</v>
      </c>
      <c r="E452" s="103" t="s">
        <v>87</v>
      </c>
      <c r="F452" s="103" t="s">
        <v>144</v>
      </c>
      <c r="G452" s="103" t="s">
        <v>146</v>
      </c>
      <c r="H452" s="103" t="s">
        <v>43</v>
      </c>
      <c r="I452" s="103">
        <v>1</v>
      </c>
    </row>
    <row r="453" spans="1:9" x14ac:dyDescent="0.35">
      <c r="A453" s="103">
        <v>2023</v>
      </c>
      <c r="B453" s="103" t="s">
        <v>16</v>
      </c>
      <c r="C453" s="103" t="s">
        <v>163</v>
      </c>
      <c r="D453" s="103" t="s">
        <v>40</v>
      </c>
      <c r="E453" s="103" t="s">
        <v>87</v>
      </c>
      <c r="F453" s="103" t="s">
        <v>144</v>
      </c>
      <c r="G453" s="103" t="s">
        <v>88</v>
      </c>
      <c r="H453" s="103" t="s">
        <v>42</v>
      </c>
      <c r="I453" s="103">
        <v>152</v>
      </c>
    </row>
    <row r="454" spans="1:9" x14ac:dyDescent="0.35">
      <c r="A454" s="103">
        <v>2023</v>
      </c>
      <c r="B454" s="103" t="s">
        <v>16</v>
      </c>
      <c r="C454" s="103" t="s">
        <v>163</v>
      </c>
      <c r="D454" s="103" t="s">
        <v>40</v>
      </c>
      <c r="E454" s="103" t="s">
        <v>87</v>
      </c>
      <c r="F454" s="103" t="s">
        <v>144</v>
      </c>
      <c r="G454" s="103" t="s">
        <v>88</v>
      </c>
      <c r="H454" s="103" t="s">
        <v>96</v>
      </c>
      <c r="I454" s="103">
        <v>7</v>
      </c>
    </row>
    <row r="455" spans="1:9" x14ac:dyDescent="0.35">
      <c r="A455" s="103">
        <v>2023</v>
      </c>
      <c r="B455" s="103" t="s">
        <v>16</v>
      </c>
      <c r="C455" s="103" t="s">
        <v>163</v>
      </c>
      <c r="D455" s="103" t="s">
        <v>40</v>
      </c>
      <c r="E455" s="103" t="s">
        <v>87</v>
      </c>
      <c r="F455" s="103" t="s">
        <v>144</v>
      </c>
      <c r="G455" s="103" t="s">
        <v>88</v>
      </c>
      <c r="H455" s="103" t="s">
        <v>43</v>
      </c>
      <c r="I455" s="103">
        <v>16</v>
      </c>
    </row>
    <row r="456" spans="1:9" x14ac:dyDescent="0.35">
      <c r="A456" s="103">
        <v>2023</v>
      </c>
      <c r="B456" s="103" t="s">
        <v>70</v>
      </c>
      <c r="C456" s="103" t="s">
        <v>164</v>
      </c>
      <c r="D456" s="103" t="s">
        <v>86</v>
      </c>
      <c r="E456" s="103" t="s">
        <v>89</v>
      </c>
      <c r="F456" s="103" t="s">
        <v>144</v>
      </c>
      <c r="G456" s="103" t="s">
        <v>146</v>
      </c>
      <c r="H456" s="103" t="s">
        <v>42</v>
      </c>
      <c r="I456" s="103">
        <v>6</v>
      </c>
    </row>
    <row r="457" spans="1:9" x14ac:dyDescent="0.35">
      <c r="A457" s="103">
        <v>2023</v>
      </c>
      <c r="B457" s="103" t="s">
        <v>70</v>
      </c>
      <c r="C457" s="103" t="s">
        <v>164</v>
      </c>
      <c r="D457" s="103" t="s">
        <v>86</v>
      </c>
      <c r="E457" s="103" t="s">
        <v>89</v>
      </c>
      <c r="F457" s="103" t="s">
        <v>144</v>
      </c>
      <c r="G457" s="103" t="s">
        <v>146</v>
      </c>
      <c r="H457" s="103" t="s">
        <v>43</v>
      </c>
      <c r="I457" s="103">
        <v>4</v>
      </c>
    </row>
    <row r="458" spans="1:9" x14ac:dyDescent="0.35">
      <c r="A458" s="103">
        <v>2023</v>
      </c>
      <c r="B458" s="103" t="s">
        <v>70</v>
      </c>
      <c r="C458" s="103" t="s">
        <v>164</v>
      </c>
      <c r="D458" s="103" t="s">
        <v>86</v>
      </c>
      <c r="E458" s="103" t="s">
        <v>89</v>
      </c>
      <c r="F458" s="103" t="s">
        <v>144</v>
      </c>
      <c r="G458" s="103" t="s">
        <v>88</v>
      </c>
      <c r="H458" s="103" t="s">
        <v>42</v>
      </c>
      <c r="I458" s="103">
        <v>3</v>
      </c>
    </row>
    <row r="459" spans="1:9" x14ac:dyDescent="0.35">
      <c r="A459" s="103">
        <v>2023</v>
      </c>
      <c r="B459" s="103" t="s">
        <v>70</v>
      </c>
      <c r="C459" s="103" t="s">
        <v>164</v>
      </c>
      <c r="D459" s="103" t="s">
        <v>86</v>
      </c>
      <c r="E459" s="103" t="s">
        <v>89</v>
      </c>
      <c r="F459" s="103" t="s">
        <v>144</v>
      </c>
      <c r="G459" s="103" t="s">
        <v>88</v>
      </c>
      <c r="H459" s="103" t="s">
        <v>43</v>
      </c>
      <c r="I459" s="103">
        <v>2</v>
      </c>
    </row>
    <row r="460" spans="1:9" x14ac:dyDescent="0.35">
      <c r="A460" s="103">
        <v>2023</v>
      </c>
      <c r="B460" s="103" t="s">
        <v>93</v>
      </c>
      <c r="C460" s="103" t="s">
        <v>165</v>
      </c>
      <c r="D460" s="103" t="s">
        <v>86</v>
      </c>
      <c r="E460" s="103" t="s">
        <v>89</v>
      </c>
      <c r="F460" s="103" t="s">
        <v>144</v>
      </c>
      <c r="G460" s="103" t="s">
        <v>88</v>
      </c>
      <c r="H460" s="103" t="s">
        <v>42</v>
      </c>
      <c r="I460" s="103">
        <v>25</v>
      </c>
    </row>
    <row r="461" spans="1:9" x14ac:dyDescent="0.35">
      <c r="A461" s="103">
        <v>2023</v>
      </c>
      <c r="B461" s="103" t="s">
        <v>93</v>
      </c>
      <c r="C461" s="103" t="s">
        <v>165</v>
      </c>
      <c r="D461" s="103" t="s">
        <v>86</v>
      </c>
      <c r="E461" s="103" t="s">
        <v>89</v>
      </c>
      <c r="F461" s="103" t="s">
        <v>144</v>
      </c>
      <c r="G461" s="103" t="s">
        <v>88</v>
      </c>
      <c r="H461" s="103" t="s">
        <v>43</v>
      </c>
      <c r="I461" s="103">
        <v>4</v>
      </c>
    </row>
    <row r="462" spans="1:9" x14ac:dyDescent="0.35">
      <c r="A462" s="103">
        <v>2023</v>
      </c>
      <c r="B462" s="103" t="s">
        <v>17</v>
      </c>
      <c r="C462" s="103" t="s">
        <v>166</v>
      </c>
      <c r="D462" s="103" t="s">
        <v>86</v>
      </c>
      <c r="E462" s="103" t="s">
        <v>87</v>
      </c>
      <c r="F462" s="103" t="s">
        <v>144</v>
      </c>
      <c r="G462" s="103" t="s">
        <v>88</v>
      </c>
      <c r="H462" s="103" t="s">
        <v>42</v>
      </c>
      <c r="I462" s="103">
        <v>44</v>
      </c>
    </row>
    <row r="463" spans="1:9" x14ac:dyDescent="0.35">
      <c r="A463" s="103">
        <v>2023</v>
      </c>
      <c r="B463" s="103" t="s">
        <v>17</v>
      </c>
      <c r="C463" s="103" t="s">
        <v>166</v>
      </c>
      <c r="D463" s="103" t="s">
        <v>86</v>
      </c>
      <c r="E463" s="103" t="s">
        <v>87</v>
      </c>
      <c r="F463" s="103" t="s">
        <v>144</v>
      </c>
      <c r="G463" s="103" t="s">
        <v>88</v>
      </c>
      <c r="H463" s="103" t="s">
        <v>43</v>
      </c>
      <c r="I463" s="103">
        <v>4</v>
      </c>
    </row>
    <row r="464" spans="1:9" x14ac:dyDescent="0.35">
      <c r="A464" s="103">
        <v>2023</v>
      </c>
      <c r="B464" s="103" t="s">
        <v>18</v>
      </c>
      <c r="C464" s="103" t="s">
        <v>167</v>
      </c>
      <c r="D464" s="103" t="s">
        <v>86</v>
      </c>
      <c r="E464" s="103" t="s">
        <v>89</v>
      </c>
      <c r="F464" s="103" t="s">
        <v>144</v>
      </c>
      <c r="G464" s="103" t="s">
        <v>146</v>
      </c>
      <c r="H464" s="103" t="s">
        <v>42</v>
      </c>
      <c r="I464" s="103">
        <v>1</v>
      </c>
    </row>
    <row r="465" spans="1:9" x14ac:dyDescent="0.35">
      <c r="A465" s="103">
        <v>2023</v>
      </c>
      <c r="B465" s="103" t="s">
        <v>18</v>
      </c>
      <c r="C465" s="103" t="s">
        <v>167</v>
      </c>
      <c r="D465" s="103" t="s">
        <v>86</v>
      </c>
      <c r="E465" s="103" t="s">
        <v>89</v>
      </c>
      <c r="F465" s="103" t="s">
        <v>144</v>
      </c>
      <c r="G465" s="103" t="s">
        <v>146</v>
      </c>
      <c r="H465" s="103" t="s">
        <v>43</v>
      </c>
      <c r="I465" s="103">
        <v>2</v>
      </c>
    </row>
    <row r="466" spans="1:9" x14ac:dyDescent="0.35">
      <c r="A466" s="103">
        <v>2023</v>
      </c>
      <c r="B466" s="103" t="s">
        <v>20</v>
      </c>
      <c r="C466" s="103" t="s">
        <v>168</v>
      </c>
      <c r="D466" s="103" t="s">
        <v>86</v>
      </c>
      <c r="E466" s="103" t="s">
        <v>89</v>
      </c>
      <c r="F466" s="103" t="s">
        <v>144</v>
      </c>
      <c r="G466" s="103" t="s">
        <v>146</v>
      </c>
      <c r="H466" s="103" t="s">
        <v>42</v>
      </c>
      <c r="I466" s="103">
        <v>1</v>
      </c>
    </row>
    <row r="467" spans="1:9" x14ac:dyDescent="0.35">
      <c r="A467" s="103">
        <v>2023</v>
      </c>
      <c r="B467" s="103" t="s">
        <v>21</v>
      </c>
      <c r="C467" s="103" t="s">
        <v>169</v>
      </c>
      <c r="D467" s="103" t="s">
        <v>86</v>
      </c>
      <c r="E467" s="103" t="s">
        <v>87</v>
      </c>
      <c r="F467" s="103" t="s">
        <v>144</v>
      </c>
      <c r="G467" s="103" t="s">
        <v>146</v>
      </c>
      <c r="H467" s="103" t="s">
        <v>42</v>
      </c>
      <c r="I467" s="103">
        <v>2</v>
      </c>
    </row>
    <row r="468" spans="1:9" x14ac:dyDescent="0.35">
      <c r="A468" s="103">
        <v>2023</v>
      </c>
      <c r="B468" s="103" t="s">
        <v>21</v>
      </c>
      <c r="C468" s="103" t="s">
        <v>169</v>
      </c>
      <c r="D468" s="103" t="s">
        <v>86</v>
      </c>
      <c r="E468" s="103" t="s">
        <v>87</v>
      </c>
      <c r="F468" s="103" t="s">
        <v>144</v>
      </c>
      <c r="G468" s="103" t="s">
        <v>146</v>
      </c>
      <c r="H468" s="103" t="s">
        <v>43</v>
      </c>
      <c r="I468" s="103">
        <v>4</v>
      </c>
    </row>
    <row r="469" spans="1:9" x14ac:dyDescent="0.35">
      <c r="A469" s="103">
        <v>2023</v>
      </c>
      <c r="B469" s="103" t="s">
        <v>21</v>
      </c>
      <c r="C469" s="103" t="s">
        <v>169</v>
      </c>
      <c r="D469" s="103" t="s">
        <v>86</v>
      </c>
      <c r="E469" s="103" t="s">
        <v>87</v>
      </c>
      <c r="F469" s="103" t="s">
        <v>144</v>
      </c>
      <c r="G469" s="103" t="s">
        <v>88</v>
      </c>
      <c r="H469" s="103" t="s">
        <v>42</v>
      </c>
      <c r="I469" s="103">
        <v>87</v>
      </c>
    </row>
    <row r="470" spans="1:9" x14ac:dyDescent="0.35">
      <c r="A470" s="103">
        <v>2023</v>
      </c>
      <c r="B470" s="103" t="s">
        <v>21</v>
      </c>
      <c r="C470" s="103" t="s">
        <v>169</v>
      </c>
      <c r="D470" s="103" t="s">
        <v>86</v>
      </c>
      <c r="E470" s="103" t="s">
        <v>87</v>
      </c>
      <c r="F470" s="103" t="s">
        <v>144</v>
      </c>
      <c r="G470" s="103" t="s">
        <v>88</v>
      </c>
      <c r="H470" s="103" t="s">
        <v>43</v>
      </c>
      <c r="I470" s="103">
        <v>14</v>
      </c>
    </row>
    <row r="471" spans="1:9" x14ac:dyDescent="0.35">
      <c r="A471" s="103">
        <v>2023</v>
      </c>
      <c r="B471" s="103" t="s">
        <v>22</v>
      </c>
      <c r="C471" s="103" t="s">
        <v>170</v>
      </c>
      <c r="D471" s="103" t="s">
        <v>86</v>
      </c>
      <c r="E471" s="103" t="s">
        <v>89</v>
      </c>
      <c r="F471" s="103" t="s">
        <v>144</v>
      </c>
      <c r="G471" s="103" t="s">
        <v>88</v>
      </c>
      <c r="H471" s="103" t="s">
        <v>42</v>
      </c>
      <c r="I471" s="103">
        <v>36</v>
      </c>
    </row>
    <row r="472" spans="1:9" x14ac:dyDescent="0.35">
      <c r="A472" s="103">
        <v>2023</v>
      </c>
      <c r="B472" s="103" t="s">
        <v>22</v>
      </c>
      <c r="C472" s="103" t="s">
        <v>170</v>
      </c>
      <c r="D472" s="103" t="s">
        <v>86</v>
      </c>
      <c r="E472" s="103" t="s">
        <v>89</v>
      </c>
      <c r="F472" s="103" t="s">
        <v>144</v>
      </c>
      <c r="G472" s="103" t="s">
        <v>88</v>
      </c>
      <c r="H472" s="103" t="s">
        <v>43</v>
      </c>
      <c r="I472" s="103">
        <v>2</v>
      </c>
    </row>
    <row r="473" spans="1:9" x14ac:dyDescent="0.35">
      <c r="A473" s="103">
        <v>2023</v>
      </c>
      <c r="B473" s="103" t="s">
        <v>24</v>
      </c>
      <c r="C473" s="103" t="s">
        <v>172</v>
      </c>
      <c r="D473" s="103" t="s">
        <v>40</v>
      </c>
      <c r="E473" s="103" t="s">
        <v>87</v>
      </c>
      <c r="F473" s="103" t="s">
        <v>144</v>
      </c>
      <c r="G473" s="103" t="s">
        <v>145</v>
      </c>
      <c r="H473" s="103" t="s">
        <v>42</v>
      </c>
      <c r="I473" s="103">
        <v>2</v>
      </c>
    </row>
    <row r="474" spans="1:9" x14ac:dyDescent="0.35">
      <c r="A474" s="103">
        <v>2023</v>
      </c>
      <c r="B474" s="103" t="s">
        <v>24</v>
      </c>
      <c r="C474" s="103" t="s">
        <v>172</v>
      </c>
      <c r="D474" s="103" t="s">
        <v>40</v>
      </c>
      <c r="E474" s="103" t="s">
        <v>87</v>
      </c>
      <c r="F474" s="103" t="s">
        <v>144</v>
      </c>
      <c r="G474" s="103" t="s">
        <v>145</v>
      </c>
      <c r="H474" s="103" t="s">
        <v>43</v>
      </c>
      <c r="I474" s="103">
        <v>5</v>
      </c>
    </row>
    <row r="475" spans="1:9" x14ac:dyDescent="0.35">
      <c r="A475" s="103">
        <v>2023</v>
      </c>
      <c r="B475" s="103" t="s">
        <v>24</v>
      </c>
      <c r="C475" s="103" t="s">
        <v>172</v>
      </c>
      <c r="D475" s="103" t="s">
        <v>40</v>
      </c>
      <c r="E475" s="103" t="s">
        <v>87</v>
      </c>
      <c r="F475" s="103" t="s">
        <v>144</v>
      </c>
      <c r="G475" s="103" t="s">
        <v>146</v>
      </c>
      <c r="H475" s="103" t="s">
        <v>42</v>
      </c>
      <c r="I475" s="103">
        <v>3</v>
      </c>
    </row>
    <row r="476" spans="1:9" x14ac:dyDescent="0.35">
      <c r="A476" s="103">
        <v>2023</v>
      </c>
      <c r="B476" s="103" t="s">
        <v>24</v>
      </c>
      <c r="C476" s="103" t="s">
        <v>172</v>
      </c>
      <c r="D476" s="103" t="s">
        <v>40</v>
      </c>
      <c r="E476" s="103" t="s">
        <v>87</v>
      </c>
      <c r="F476" s="103" t="s">
        <v>144</v>
      </c>
      <c r="G476" s="103" t="s">
        <v>146</v>
      </c>
      <c r="H476" s="103" t="s">
        <v>43</v>
      </c>
      <c r="I476" s="103">
        <v>3</v>
      </c>
    </row>
    <row r="477" spans="1:9" x14ac:dyDescent="0.35">
      <c r="A477" s="103">
        <v>2023</v>
      </c>
      <c r="B477" s="103" t="s">
        <v>24</v>
      </c>
      <c r="C477" s="103" t="s">
        <v>172</v>
      </c>
      <c r="D477" s="103" t="s">
        <v>40</v>
      </c>
      <c r="E477" s="103" t="s">
        <v>87</v>
      </c>
      <c r="F477" s="103" t="s">
        <v>144</v>
      </c>
      <c r="G477" s="103" t="s">
        <v>88</v>
      </c>
      <c r="H477" s="103" t="s">
        <v>42</v>
      </c>
      <c r="I477" s="103">
        <v>63</v>
      </c>
    </row>
    <row r="478" spans="1:9" x14ac:dyDescent="0.35">
      <c r="A478" s="103">
        <v>2023</v>
      </c>
      <c r="B478" s="103" t="s">
        <v>24</v>
      </c>
      <c r="C478" s="103" t="s">
        <v>172</v>
      </c>
      <c r="D478" s="103" t="s">
        <v>40</v>
      </c>
      <c r="E478" s="103" t="s">
        <v>87</v>
      </c>
      <c r="F478" s="103" t="s">
        <v>144</v>
      </c>
      <c r="G478" s="103" t="s">
        <v>88</v>
      </c>
      <c r="H478" s="103" t="s">
        <v>43</v>
      </c>
      <c r="I478" s="103">
        <v>9</v>
      </c>
    </row>
    <row r="479" spans="1:9" x14ac:dyDescent="0.35">
      <c r="A479" s="103">
        <v>2023</v>
      </c>
      <c r="B479" s="103" t="s">
        <v>25</v>
      </c>
      <c r="C479" s="103" t="s">
        <v>173</v>
      </c>
      <c r="D479" s="103" t="s">
        <v>86</v>
      </c>
      <c r="E479" s="103" t="s">
        <v>90</v>
      </c>
      <c r="F479" s="103" t="s">
        <v>144</v>
      </c>
      <c r="G479" s="103" t="s">
        <v>145</v>
      </c>
      <c r="H479" s="103" t="s">
        <v>42</v>
      </c>
      <c r="I479" s="103">
        <v>2</v>
      </c>
    </row>
    <row r="480" spans="1:9" x14ac:dyDescent="0.35">
      <c r="A480" s="103">
        <v>2023</v>
      </c>
      <c r="B480" s="103" t="s">
        <v>25</v>
      </c>
      <c r="C480" s="103" t="s">
        <v>173</v>
      </c>
      <c r="D480" s="103" t="s">
        <v>86</v>
      </c>
      <c r="E480" s="103" t="s">
        <v>90</v>
      </c>
      <c r="F480" s="103" t="s">
        <v>144</v>
      </c>
      <c r="G480" s="103" t="s">
        <v>145</v>
      </c>
      <c r="H480" s="103" t="s">
        <v>43</v>
      </c>
      <c r="I480" s="103">
        <v>1</v>
      </c>
    </row>
    <row r="481" spans="1:9" x14ac:dyDescent="0.35">
      <c r="A481" s="103">
        <v>2023</v>
      </c>
      <c r="B481" s="103" t="s">
        <v>25</v>
      </c>
      <c r="C481" s="103" t="s">
        <v>173</v>
      </c>
      <c r="D481" s="103" t="s">
        <v>86</v>
      </c>
      <c r="E481" s="103" t="s">
        <v>90</v>
      </c>
      <c r="F481" s="103" t="s">
        <v>144</v>
      </c>
      <c r="G481" s="103" t="s">
        <v>146</v>
      </c>
      <c r="H481" s="103" t="s">
        <v>42</v>
      </c>
      <c r="I481" s="103">
        <v>17</v>
      </c>
    </row>
    <row r="482" spans="1:9" x14ac:dyDescent="0.35">
      <c r="A482" s="103">
        <v>2023</v>
      </c>
      <c r="B482" s="103" t="s">
        <v>25</v>
      </c>
      <c r="C482" s="103" t="s">
        <v>173</v>
      </c>
      <c r="D482" s="103" t="s">
        <v>86</v>
      </c>
      <c r="E482" s="103" t="s">
        <v>90</v>
      </c>
      <c r="F482" s="103" t="s">
        <v>144</v>
      </c>
      <c r="G482" s="103" t="s">
        <v>146</v>
      </c>
      <c r="H482" s="103" t="s">
        <v>43</v>
      </c>
      <c r="I482" s="103">
        <v>2</v>
      </c>
    </row>
    <row r="483" spans="1:9" x14ac:dyDescent="0.35">
      <c r="A483" s="103">
        <v>2023</v>
      </c>
      <c r="B483" s="103" t="s">
        <v>25</v>
      </c>
      <c r="C483" s="103" t="s">
        <v>173</v>
      </c>
      <c r="D483" s="103" t="s">
        <v>86</v>
      </c>
      <c r="E483" s="103" t="s">
        <v>90</v>
      </c>
      <c r="F483" s="103" t="s">
        <v>144</v>
      </c>
      <c r="G483" s="103" t="s">
        <v>88</v>
      </c>
      <c r="H483" s="103" t="s">
        <v>42</v>
      </c>
      <c r="I483" s="103">
        <v>23</v>
      </c>
    </row>
    <row r="484" spans="1:9" x14ac:dyDescent="0.35">
      <c r="A484" s="103">
        <v>2023</v>
      </c>
      <c r="B484" s="103" t="s">
        <v>25</v>
      </c>
      <c r="C484" s="103" t="s">
        <v>173</v>
      </c>
      <c r="D484" s="103" t="s">
        <v>86</v>
      </c>
      <c r="E484" s="103" t="s">
        <v>90</v>
      </c>
      <c r="F484" s="103" t="s">
        <v>144</v>
      </c>
      <c r="G484" s="103" t="s">
        <v>88</v>
      </c>
      <c r="H484" s="103" t="s">
        <v>43</v>
      </c>
      <c r="I484" s="103">
        <v>9</v>
      </c>
    </row>
    <row r="485" spans="1:9" x14ac:dyDescent="0.35">
      <c r="A485" s="103">
        <v>2023</v>
      </c>
      <c r="B485" s="103" t="s">
        <v>29</v>
      </c>
      <c r="C485" s="103" t="s">
        <v>177</v>
      </c>
      <c r="D485" s="103" t="s">
        <v>86</v>
      </c>
      <c r="E485" s="103" t="s">
        <v>87</v>
      </c>
      <c r="F485" s="103" t="s">
        <v>144</v>
      </c>
      <c r="G485" s="103" t="s">
        <v>146</v>
      </c>
      <c r="H485" s="103" t="s">
        <v>42</v>
      </c>
      <c r="I485" s="103">
        <v>2</v>
      </c>
    </row>
    <row r="486" spans="1:9" x14ac:dyDescent="0.35">
      <c r="A486" s="103">
        <v>2023</v>
      </c>
      <c r="B486" s="103" t="s">
        <v>29</v>
      </c>
      <c r="C486" s="103" t="s">
        <v>177</v>
      </c>
      <c r="D486" s="103" t="s">
        <v>86</v>
      </c>
      <c r="E486" s="103" t="s">
        <v>87</v>
      </c>
      <c r="F486" s="103" t="s">
        <v>144</v>
      </c>
      <c r="G486" s="103" t="s">
        <v>146</v>
      </c>
      <c r="H486" s="103" t="s">
        <v>43</v>
      </c>
      <c r="I486" s="103">
        <v>1</v>
      </c>
    </row>
    <row r="487" spans="1:9" x14ac:dyDescent="0.35">
      <c r="A487" s="103">
        <v>2023</v>
      </c>
      <c r="B487" s="103" t="s">
        <v>31</v>
      </c>
      <c r="C487" s="103" t="s">
        <v>179</v>
      </c>
      <c r="D487" s="103" t="s">
        <v>86</v>
      </c>
      <c r="E487" s="103" t="s">
        <v>90</v>
      </c>
      <c r="F487" s="103" t="s">
        <v>144</v>
      </c>
      <c r="G487" s="103" t="s">
        <v>146</v>
      </c>
      <c r="H487" s="103" t="s">
        <v>42</v>
      </c>
      <c r="I487" s="103">
        <v>2</v>
      </c>
    </row>
    <row r="488" spans="1:9" x14ac:dyDescent="0.35">
      <c r="A488" s="103">
        <v>2023</v>
      </c>
      <c r="B488" s="103" t="s">
        <v>31</v>
      </c>
      <c r="C488" s="103" t="s">
        <v>179</v>
      </c>
      <c r="D488" s="103" t="s">
        <v>86</v>
      </c>
      <c r="E488" s="103" t="s">
        <v>90</v>
      </c>
      <c r="F488" s="103" t="s">
        <v>144</v>
      </c>
      <c r="G488" s="103" t="s">
        <v>146</v>
      </c>
      <c r="H488" s="103" t="s">
        <v>43</v>
      </c>
      <c r="I488" s="103">
        <v>1</v>
      </c>
    </row>
    <row r="489" spans="1:9" x14ac:dyDescent="0.35">
      <c r="A489" s="103">
        <v>2023</v>
      </c>
      <c r="B489" s="103" t="s">
        <v>31</v>
      </c>
      <c r="C489" s="103" t="s">
        <v>179</v>
      </c>
      <c r="D489" s="103" t="s">
        <v>86</v>
      </c>
      <c r="E489" s="103" t="s">
        <v>90</v>
      </c>
      <c r="F489" s="103" t="s">
        <v>144</v>
      </c>
      <c r="G489" s="103" t="s">
        <v>88</v>
      </c>
      <c r="H489" s="103" t="s">
        <v>42</v>
      </c>
      <c r="I489" s="103">
        <v>8</v>
      </c>
    </row>
    <row r="490" spans="1:9" x14ac:dyDescent="0.35">
      <c r="A490" s="103">
        <v>2023</v>
      </c>
      <c r="B490" s="103" t="s">
        <v>31</v>
      </c>
      <c r="C490" s="103" t="s">
        <v>179</v>
      </c>
      <c r="D490" s="103" t="s">
        <v>86</v>
      </c>
      <c r="E490" s="103" t="s">
        <v>90</v>
      </c>
      <c r="F490" s="103" t="s">
        <v>144</v>
      </c>
      <c r="G490" s="103" t="s">
        <v>88</v>
      </c>
      <c r="H490" s="103" t="s">
        <v>43</v>
      </c>
      <c r="I490" s="103">
        <v>1</v>
      </c>
    </row>
    <row r="491" spans="1:9" x14ac:dyDescent="0.35">
      <c r="A491" s="103">
        <v>2023</v>
      </c>
      <c r="B491" s="103" t="s">
        <v>32</v>
      </c>
      <c r="C491" s="103" t="s">
        <v>180</v>
      </c>
      <c r="D491" s="103" t="s">
        <v>40</v>
      </c>
      <c r="E491" s="103" t="s">
        <v>87</v>
      </c>
      <c r="F491" s="103" t="s">
        <v>144</v>
      </c>
      <c r="G491" s="103" t="s">
        <v>145</v>
      </c>
      <c r="H491" s="103" t="s">
        <v>42</v>
      </c>
      <c r="I491" s="103">
        <v>1</v>
      </c>
    </row>
    <row r="492" spans="1:9" x14ac:dyDescent="0.35">
      <c r="A492" s="103">
        <v>2023</v>
      </c>
      <c r="B492" s="103" t="s">
        <v>32</v>
      </c>
      <c r="C492" s="103" t="s">
        <v>180</v>
      </c>
      <c r="D492" s="103" t="s">
        <v>40</v>
      </c>
      <c r="E492" s="103" t="s">
        <v>87</v>
      </c>
      <c r="F492" s="103" t="s">
        <v>144</v>
      </c>
      <c r="G492" s="103" t="s">
        <v>145</v>
      </c>
      <c r="H492" s="103" t="s">
        <v>43</v>
      </c>
      <c r="I492" s="103">
        <v>1</v>
      </c>
    </row>
    <row r="493" spans="1:9" x14ac:dyDescent="0.35">
      <c r="A493" s="103">
        <v>2023</v>
      </c>
      <c r="B493" s="103" t="s">
        <v>32</v>
      </c>
      <c r="C493" s="103" t="s">
        <v>180</v>
      </c>
      <c r="D493" s="103" t="s">
        <v>40</v>
      </c>
      <c r="E493" s="103" t="s">
        <v>87</v>
      </c>
      <c r="F493" s="103" t="s">
        <v>144</v>
      </c>
      <c r="G493" s="103" t="s">
        <v>146</v>
      </c>
      <c r="H493" s="103" t="s">
        <v>42</v>
      </c>
      <c r="I493" s="103">
        <v>3</v>
      </c>
    </row>
    <row r="494" spans="1:9" x14ac:dyDescent="0.35">
      <c r="A494" s="103">
        <v>2023</v>
      </c>
      <c r="B494" s="103" t="s">
        <v>32</v>
      </c>
      <c r="C494" s="103" t="s">
        <v>180</v>
      </c>
      <c r="D494" s="103" t="s">
        <v>40</v>
      </c>
      <c r="E494" s="103" t="s">
        <v>87</v>
      </c>
      <c r="F494" s="103" t="s">
        <v>144</v>
      </c>
      <c r="G494" s="103" t="s">
        <v>146</v>
      </c>
      <c r="H494" s="103" t="s">
        <v>43</v>
      </c>
      <c r="I494" s="103">
        <v>9</v>
      </c>
    </row>
    <row r="495" spans="1:9" x14ac:dyDescent="0.35">
      <c r="A495" s="103">
        <v>2023</v>
      </c>
      <c r="B495" s="103" t="s">
        <v>32</v>
      </c>
      <c r="C495" s="103" t="s">
        <v>180</v>
      </c>
      <c r="D495" s="103" t="s">
        <v>40</v>
      </c>
      <c r="E495" s="103" t="s">
        <v>87</v>
      </c>
      <c r="F495" s="103" t="s">
        <v>144</v>
      </c>
      <c r="G495" s="103" t="s">
        <v>88</v>
      </c>
      <c r="H495" s="103" t="s">
        <v>42</v>
      </c>
      <c r="I495" s="103">
        <v>35</v>
      </c>
    </row>
    <row r="496" spans="1:9" x14ac:dyDescent="0.35">
      <c r="A496" s="103">
        <v>2023</v>
      </c>
      <c r="B496" s="103" t="s">
        <v>32</v>
      </c>
      <c r="C496" s="103" t="s">
        <v>180</v>
      </c>
      <c r="D496" s="103" t="s">
        <v>40</v>
      </c>
      <c r="E496" s="103" t="s">
        <v>87</v>
      </c>
      <c r="F496" s="103" t="s">
        <v>144</v>
      </c>
      <c r="G496" s="103" t="s">
        <v>88</v>
      </c>
      <c r="H496" s="103" t="s">
        <v>43</v>
      </c>
      <c r="I496" s="103">
        <v>4</v>
      </c>
    </row>
    <row r="497" spans="1:9" x14ac:dyDescent="0.35">
      <c r="A497" s="103">
        <v>2023</v>
      </c>
      <c r="B497" s="103" t="s">
        <v>33</v>
      </c>
      <c r="C497" s="103" t="s">
        <v>181</v>
      </c>
      <c r="D497" s="103" t="s">
        <v>86</v>
      </c>
      <c r="E497" s="103" t="s">
        <v>89</v>
      </c>
      <c r="F497" s="103" t="s">
        <v>144</v>
      </c>
      <c r="G497" s="103" t="s">
        <v>146</v>
      </c>
      <c r="H497" s="103" t="s">
        <v>43</v>
      </c>
      <c r="I497" s="103">
        <v>1</v>
      </c>
    </row>
    <row r="498" spans="1:9" x14ac:dyDescent="0.35">
      <c r="A498" s="103">
        <v>2023</v>
      </c>
      <c r="B498" s="103" t="s">
        <v>33</v>
      </c>
      <c r="C498" s="103" t="s">
        <v>181</v>
      </c>
      <c r="D498" s="103" t="s">
        <v>86</v>
      </c>
      <c r="E498" s="103" t="s">
        <v>89</v>
      </c>
      <c r="F498" s="103" t="s">
        <v>144</v>
      </c>
      <c r="G498" s="103" t="s">
        <v>88</v>
      </c>
      <c r="H498" s="103" t="s">
        <v>42</v>
      </c>
      <c r="I498" s="103">
        <v>37</v>
      </c>
    </row>
    <row r="499" spans="1:9" x14ac:dyDescent="0.35">
      <c r="A499" s="103">
        <v>2023</v>
      </c>
      <c r="B499" s="103" t="s">
        <v>33</v>
      </c>
      <c r="C499" s="103" t="s">
        <v>181</v>
      </c>
      <c r="D499" s="103" t="s">
        <v>86</v>
      </c>
      <c r="E499" s="103" t="s">
        <v>89</v>
      </c>
      <c r="F499" s="103" t="s">
        <v>144</v>
      </c>
      <c r="G499" s="103" t="s">
        <v>88</v>
      </c>
      <c r="H499" s="103" t="s">
        <v>43</v>
      </c>
      <c r="I499" s="103">
        <v>2</v>
      </c>
    </row>
    <row r="500" spans="1:9" x14ac:dyDescent="0.35">
      <c r="A500" s="103">
        <v>2023</v>
      </c>
      <c r="B500" s="103" t="s">
        <v>34</v>
      </c>
      <c r="C500" s="103" t="s">
        <v>182</v>
      </c>
      <c r="D500" s="103" t="s">
        <v>86</v>
      </c>
      <c r="E500" s="103" t="s">
        <v>90</v>
      </c>
      <c r="F500" s="103" t="s">
        <v>144</v>
      </c>
      <c r="G500" s="103" t="s">
        <v>146</v>
      </c>
      <c r="H500" s="103" t="s">
        <v>42</v>
      </c>
      <c r="I500" s="103">
        <v>2</v>
      </c>
    </row>
    <row r="501" spans="1:9" x14ac:dyDescent="0.35">
      <c r="A501" s="103">
        <v>2023</v>
      </c>
      <c r="B501" s="103" t="s">
        <v>34</v>
      </c>
      <c r="C501" s="103" t="s">
        <v>182</v>
      </c>
      <c r="D501" s="103" t="s">
        <v>86</v>
      </c>
      <c r="E501" s="103" t="s">
        <v>90</v>
      </c>
      <c r="F501" s="103" t="s">
        <v>144</v>
      </c>
      <c r="G501" s="103" t="s">
        <v>146</v>
      </c>
      <c r="H501" s="103" t="s">
        <v>43</v>
      </c>
      <c r="I501" s="103">
        <v>1</v>
      </c>
    </row>
    <row r="502" spans="1:9" x14ac:dyDescent="0.35">
      <c r="A502" s="103">
        <v>2023</v>
      </c>
      <c r="B502" s="103" t="s">
        <v>35</v>
      </c>
      <c r="C502" s="103" t="s">
        <v>183</v>
      </c>
      <c r="D502" s="103" t="s">
        <v>86</v>
      </c>
      <c r="E502" s="103" t="s">
        <v>87</v>
      </c>
      <c r="F502" s="103" t="s">
        <v>144</v>
      </c>
      <c r="G502" s="103" t="s">
        <v>88</v>
      </c>
      <c r="H502" s="103" t="s">
        <v>42</v>
      </c>
      <c r="I502" s="103">
        <v>20</v>
      </c>
    </row>
    <row r="503" spans="1:9" x14ac:dyDescent="0.35">
      <c r="A503" s="103">
        <v>2023</v>
      </c>
      <c r="B503" s="103" t="s">
        <v>35</v>
      </c>
      <c r="C503" s="103" t="s">
        <v>183</v>
      </c>
      <c r="D503" s="103" t="s">
        <v>86</v>
      </c>
      <c r="E503" s="103" t="s">
        <v>87</v>
      </c>
      <c r="F503" s="103" t="s">
        <v>144</v>
      </c>
      <c r="G503" s="103" t="s">
        <v>88</v>
      </c>
      <c r="H503" s="103" t="s">
        <v>43</v>
      </c>
      <c r="I503" s="103">
        <v>5</v>
      </c>
    </row>
    <row r="504" spans="1:9" x14ac:dyDescent="0.35">
      <c r="A504" s="103">
        <v>2023</v>
      </c>
      <c r="B504" s="103" t="s">
        <v>95</v>
      </c>
      <c r="C504" s="103" t="s">
        <v>184</v>
      </c>
      <c r="D504" s="103" t="s">
        <v>40</v>
      </c>
      <c r="E504" s="103" t="s">
        <v>87</v>
      </c>
      <c r="F504" s="103" t="s">
        <v>144</v>
      </c>
      <c r="G504" s="103" t="s">
        <v>145</v>
      </c>
      <c r="H504" s="103" t="s">
        <v>42</v>
      </c>
      <c r="I504" s="103">
        <v>2</v>
      </c>
    </row>
    <row r="505" spans="1:9" x14ac:dyDescent="0.35">
      <c r="A505" s="103">
        <v>2023</v>
      </c>
      <c r="B505" s="103" t="s">
        <v>95</v>
      </c>
      <c r="C505" s="103" t="s">
        <v>184</v>
      </c>
      <c r="D505" s="103" t="s">
        <v>40</v>
      </c>
      <c r="E505" s="103" t="s">
        <v>87</v>
      </c>
      <c r="F505" s="103" t="s">
        <v>144</v>
      </c>
      <c r="G505" s="103" t="s">
        <v>146</v>
      </c>
      <c r="H505" s="103" t="s">
        <v>42</v>
      </c>
      <c r="I505" s="103">
        <v>2</v>
      </c>
    </row>
    <row r="506" spans="1:9" x14ac:dyDescent="0.35">
      <c r="A506" s="103">
        <v>2023</v>
      </c>
      <c r="B506" s="103" t="s">
        <v>95</v>
      </c>
      <c r="C506" s="103" t="s">
        <v>184</v>
      </c>
      <c r="D506" s="103" t="s">
        <v>40</v>
      </c>
      <c r="E506" s="103" t="s">
        <v>87</v>
      </c>
      <c r="F506" s="103" t="s">
        <v>144</v>
      </c>
      <c r="G506" s="103" t="s">
        <v>146</v>
      </c>
      <c r="H506" s="103" t="s">
        <v>43</v>
      </c>
      <c r="I506" s="103">
        <v>2</v>
      </c>
    </row>
    <row r="507" spans="1:9" x14ac:dyDescent="0.35">
      <c r="A507" s="103">
        <v>2023</v>
      </c>
      <c r="B507" s="103" t="s">
        <v>95</v>
      </c>
      <c r="C507" s="103" t="s">
        <v>184</v>
      </c>
      <c r="D507" s="103" t="s">
        <v>40</v>
      </c>
      <c r="E507" s="103" t="s">
        <v>87</v>
      </c>
      <c r="F507" s="103" t="s">
        <v>144</v>
      </c>
      <c r="G507" s="103" t="s">
        <v>88</v>
      </c>
      <c r="H507" s="103" t="s">
        <v>42</v>
      </c>
      <c r="I507" s="103">
        <v>99</v>
      </c>
    </row>
    <row r="508" spans="1:9" x14ac:dyDescent="0.35">
      <c r="A508" s="103">
        <v>2023</v>
      </c>
      <c r="B508" s="103" t="s">
        <v>95</v>
      </c>
      <c r="C508" s="103" t="s">
        <v>184</v>
      </c>
      <c r="D508" s="103" t="s">
        <v>40</v>
      </c>
      <c r="E508" s="103" t="s">
        <v>87</v>
      </c>
      <c r="F508" s="103" t="s">
        <v>144</v>
      </c>
      <c r="G508" s="103" t="s">
        <v>88</v>
      </c>
      <c r="H508" s="103" t="s">
        <v>43</v>
      </c>
      <c r="I508" s="103">
        <v>15</v>
      </c>
    </row>
    <row r="509" spans="1:9" x14ac:dyDescent="0.35">
      <c r="A509" s="103">
        <v>2023</v>
      </c>
      <c r="B509" s="103" t="s">
        <v>36</v>
      </c>
      <c r="C509" s="103" t="s">
        <v>185</v>
      </c>
      <c r="D509" s="103" t="s">
        <v>86</v>
      </c>
      <c r="E509" s="103" t="s">
        <v>89</v>
      </c>
      <c r="F509" s="103" t="s">
        <v>144</v>
      </c>
      <c r="G509" s="103" t="s">
        <v>146</v>
      </c>
      <c r="H509" s="103" t="s">
        <v>42</v>
      </c>
      <c r="I509" s="103">
        <v>1</v>
      </c>
    </row>
    <row r="510" spans="1:9" x14ac:dyDescent="0.35">
      <c r="A510" s="103">
        <v>2023</v>
      </c>
      <c r="B510" s="103" t="s">
        <v>37</v>
      </c>
      <c r="C510" s="103" t="s">
        <v>186</v>
      </c>
      <c r="D510" s="103" t="s">
        <v>40</v>
      </c>
      <c r="E510" s="103" t="s">
        <v>87</v>
      </c>
      <c r="F510" s="103" t="s">
        <v>144</v>
      </c>
      <c r="G510" s="103" t="s">
        <v>146</v>
      </c>
      <c r="H510" s="103" t="s">
        <v>42</v>
      </c>
      <c r="I510" s="103">
        <v>2</v>
      </c>
    </row>
    <row r="511" spans="1:9" x14ac:dyDescent="0.35">
      <c r="A511" s="103">
        <v>2023</v>
      </c>
      <c r="B511" s="103" t="s">
        <v>38</v>
      </c>
      <c r="C511" s="103" t="s">
        <v>187</v>
      </c>
      <c r="D511" s="103" t="s">
        <v>86</v>
      </c>
      <c r="E511" s="103" t="s">
        <v>89</v>
      </c>
      <c r="F511" s="103" t="s">
        <v>144</v>
      </c>
      <c r="G511" s="103" t="s">
        <v>146</v>
      </c>
      <c r="H511" s="103" t="s">
        <v>42</v>
      </c>
      <c r="I511" s="103">
        <v>3</v>
      </c>
    </row>
    <row r="512" spans="1:9" x14ac:dyDescent="0.35">
      <c r="A512" s="103">
        <v>2023</v>
      </c>
      <c r="B512" s="103" t="s">
        <v>38</v>
      </c>
      <c r="C512" s="103" t="s">
        <v>187</v>
      </c>
      <c r="D512" s="103" t="s">
        <v>86</v>
      </c>
      <c r="E512" s="103" t="s">
        <v>89</v>
      </c>
      <c r="F512" s="103" t="s">
        <v>144</v>
      </c>
      <c r="G512" s="103" t="s">
        <v>146</v>
      </c>
      <c r="H512" s="103" t="s">
        <v>43</v>
      </c>
      <c r="I512" s="103">
        <v>1</v>
      </c>
    </row>
    <row r="513" spans="1:9" x14ac:dyDescent="0.35">
      <c r="A513" s="103">
        <v>2023</v>
      </c>
      <c r="B513" s="103" t="s">
        <v>38</v>
      </c>
      <c r="C513" s="103" t="s">
        <v>187</v>
      </c>
      <c r="D513" s="103" t="s">
        <v>86</v>
      </c>
      <c r="E513" s="103" t="s">
        <v>89</v>
      </c>
      <c r="F513" s="103" t="s">
        <v>144</v>
      </c>
      <c r="G513" s="103" t="s">
        <v>88</v>
      </c>
      <c r="H513" s="103" t="s">
        <v>42</v>
      </c>
      <c r="I513" s="103">
        <v>8</v>
      </c>
    </row>
    <row r="514" spans="1:9" x14ac:dyDescent="0.35">
      <c r="A514" s="103">
        <v>2023</v>
      </c>
      <c r="B514" s="103" t="s">
        <v>39</v>
      </c>
      <c r="C514" s="103" t="s">
        <v>188</v>
      </c>
      <c r="D514" s="103" t="s">
        <v>40</v>
      </c>
      <c r="E514" s="103" t="s">
        <v>87</v>
      </c>
      <c r="F514" s="103" t="s">
        <v>144</v>
      </c>
      <c r="G514" s="103" t="s">
        <v>145</v>
      </c>
      <c r="H514" s="103" t="s">
        <v>43</v>
      </c>
      <c r="I514" s="103">
        <v>2</v>
      </c>
    </row>
    <row r="515" spans="1:9" x14ac:dyDescent="0.35">
      <c r="A515" s="103">
        <v>2023</v>
      </c>
      <c r="B515" s="103" t="s">
        <v>39</v>
      </c>
      <c r="C515" s="103" t="s">
        <v>188</v>
      </c>
      <c r="D515" s="103" t="s">
        <v>40</v>
      </c>
      <c r="E515" s="103" t="s">
        <v>87</v>
      </c>
      <c r="F515" s="103" t="s">
        <v>144</v>
      </c>
      <c r="G515" s="103" t="s">
        <v>146</v>
      </c>
      <c r="H515" s="103" t="s">
        <v>42</v>
      </c>
      <c r="I515" s="103">
        <v>15</v>
      </c>
    </row>
    <row r="516" spans="1:9" x14ac:dyDescent="0.35">
      <c r="A516" s="103">
        <v>2023</v>
      </c>
      <c r="B516" s="103" t="s">
        <v>39</v>
      </c>
      <c r="C516" s="103" t="s">
        <v>188</v>
      </c>
      <c r="D516" s="103" t="s">
        <v>40</v>
      </c>
      <c r="E516" s="103" t="s">
        <v>87</v>
      </c>
      <c r="F516" s="103" t="s">
        <v>144</v>
      </c>
      <c r="G516" s="103" t="s">
        <v>146</v>
      </c>
      <c r="H516" s="103" t="s">
        <v>43</v>
      </c>
      <c r="I516" s="103">
        <v>16</v>
      </c>
    </row>
    <row r="517" spans="1:9" x14ac:dyDescent="0.35">
      <c r="A517" s="103">
        <v>2023</v>
      </c>
      <c r="B517" s="103" t="s">
        <v>39</v>
      </c>
      <c r="C517" s="103" t="s">
        <v>188</v>
      </c>
      <c r="D517" s="103" t="s">
        <v>40</v>
      </c>
      <c r="E517" s="103" t="s">
        <v>87</v>
      </c>
      <c r="F517" s="103" t="s">
        <v>144</v>
      </c>
      <c r="G517" s="103" t="s">
        <v>88</v>
      </c>
      <c r="H517" s="103" t="s">
        <v>42</v>
      </c>
      <c r="I517" s="103">
        <v>39</v>
      </c>
    </row>
    <row r="518" spans="1:9" x14ac:dyDescent="0.35">
      <c r="A518" s="103">
        <v>2023</v>
      </c>
      <c r="B518" s="103" t="s">
        <v>39</v>
      </c>
      <c r="C518" s="103" t="s">
        <v>188</v>
      </c>
      <c r="D518" s="103" t="s">
        <v>40</v>
      </c>
      <c r="E518" s="103" t="s">
        <v>87</v>
      </c>
      <c r="F518" s="103" t="s">
        <v>144</v>
      </c>
      <c r="G518" s="103" t="s">
        <v>88</v>
      </c>
      <c r="H518" s="103" t="s">
        <v>43</v>
      </c>
      <c r="I518" s="103">
        <v>4</v>
      </c>
    </row>
    <row r="519" spans="1:9" x14ac:dyDescent="0.35">
      <c r="A519" s="103">
        <v>2024</v>
      </c>
      <c r="B519" s="103" t="s">
        <v>1</v>
      </c>
      <c r="C519" s="103" t="s">
        <v>143</v>
      </c>
      <c r="D519" s="103" t="s">
        <v>86</v>
      </c>
      <c r="E519" s="103" t="s">
        <v>87</v>
      </c>
      <c r="F519" s="103" t="s">
        <v>144</v>
      </c>
      <c r="G519" s="103" t="s">
        <v>145</v>
      </c>
      <c r="H519" s="103" t="s">
        <v>42</v>
      </c>
      <c r="I519" s="103">
        <v>3</v>
      </c>
    </row>
    <row r="520" spans="1:9" x14ac:dyDescent="0.35">
      <c r="A520" s="103">
        <v>2024</v>
      </c>
      <c r="B520" s="103" t="s">
        <v>1</v>
      </c>
      <c r="C520" s="103" t="s">
        <v>143</v>
      </c>
      <c r="D520" s="103" t="s">
        <v>86</v>
      </c>
      <c r="E520" s="103" t="s">
        <v>87</v>
      </c>
      <c r="F520" s="103" t="s">
        <v>144</v>
      </c>
      <c r="G520" s="103" t="s">
        <v>145</v>
      </c>
      <c r="H520" s="103" t="s">
        <v>43</v>
      </c>
      <c r="I520" s="103">
        <v>5</v>
      </c>
    </row>
    <row r="521" spans="1:9" x14ac:dyDescent="0.35">
      <c r="A521" s="103">
        <v>2024</v>
      </c>
      <c r="B521" s="103" t="s">
        <v>1</v>
      </c>
      <c r="C521" s="103" t="s">
        <v>143</v>
      </c>
      <c r="D521" s="103" t="s">
        <v>86</v>
      </c>
      <c r="E521" s="103" t="s">
        <v>87</v>
      </c>
      <c r="F521" s="103" t="s">
        <v>144</v>
      </c>
      <c r="G521" s="103" t="s">
        <v>146</v>
      </c>
      <c r="H521" s="103" t="s">
        <v>42</v>
      </c>
      <c r="I521" s="103">
        <v>9</v>
      </c>
    </row>
    <row r="522" spans="1:9" x14ac:dyDescent="0.35">
      <c r="A522" s="103">
        <v>2024</v>
      </c>
      <c r="B522" s="103" t="s">
        <v>1</v>
      </c>
      <c r="C522" s="103" t="s">
        <v>143</v>
      </c>
      <c r="D522" s="103" t="s">
        <v>86</v>
      </c>
      <c r="E522" s="103" t="s">
        <v>87</v>
      </c>
      <c r="F522" s="103" t="s">
        <v>144</v>
      </c>
      <c r="G522" s="103" t="s">
        <v>146</v>
      </c>
      <c r="H522" s="103" t="s">
        <v>43</v>
      </c>
      <c r="I522" s="103">
        <v>14</v>
      </c>
    </row>
    <row r="523" spans="1:9" x14ac:dyDescent="0.35">
      <c r="A523" s="103">
        <v>2024</v>
      </c>
      <c r="B523" s="103" t="s">
        <v>1</v>
      </c>
      <c r="C523" s="103" t="s">
        <v>143</v>
      </c>
      <c r="D523" s="103" t="s">
        <v>86</v>
      </c>
      <c r="E523" s="103" t="s">
        <v>87</v>
      </c>
      <c r="F523" s="103" t="s">
        <v>144</v>
      </c>
      <c r="G523" s="103" t="s">
        <v>88</v>
      </c>
      <c r="H523" s="103" t="s">
        <v>42</v>
      </c>
      <c r="I523" s="103">
        <v>106</v>
      </c>
    </row>
    <row r="524" spans="1:9" x14ac:dyDescent="0.35">
      <c r="A524" s="103">
        <v>2024</v>
      </c>
      <c r="B524" s="103" t="s">
        <v>1</v>
      </c>
      <c r="C524" s="103" t="s">
        <v>143</v>
      </c>
      <c r="D524" s="103" t="s">
        <v>86</v>
      </c>
      <c r="E524" s="103" t="s">
        <v>87</v>
      </c>
      <c r="F524" s="103" t="s">
        <v>144</v>
      </c>
      <c r="G524" s="103" t="s">
        <v>88</v>
      </c>
      <c r="H524" s="103" t="s">
        <v>43</v>
      </c>
      <c r="I524" s="103">
        <v>5</v>
      </c>
    </row>
    <row r="525" spans="1:9" x14ac:dyDescent="0.35">
      <c r="A525" s="103">
        <v>2024</v>
      </c>
      <c r="B525" s="103" t="s">
        <v>2</v>
      </c>
      <c r="C525" s="103" t="s">
        <v>147</v>
      </c>
      <c r="D525" s="103" t="s">
        <v>86</v>
      </c>
      <c r="E525" s="103" t="s">
        <v>89</v>
      </c>
      <c r="F525" s="103" t="s">
        <v>144</v>
      </c>
      <c r="G525" s="103" t="s">
        <v>146</v>
      </c>
      <c r="H525" s="103" t="s">
        <v>42</v>
      </c>
      <c r="I525" s="103">
        <v>4</v>
      </c>
    </row>
    <row r="526" spans="1:9" x14ac:dyDescent="0.35">
      <c r="A526" s="103">
        <v>2024</v>
      </c>
      <c r="B526" s="103" t="s">
        <v>2</v>
      </c>
      <c r="C526" s="103" t="s">
        <v>147</v>
      </c>
      <c r="D526" s="103" t="s">
        <v>86</v>
      </c>
      <c r="E526" s="103" t="s">
        <v>89</v>
      </c>
      <c r="F526" s="103" t="s">
        <v>144</v>
      </c>
      <c r="G526" s="103" t="s">
        <v>88</v>
      </c>
      <c r="H526" s="103" t="s">
        <v>42</v>
      </c>
      <c r="I526" s="103">
        <v>11</v>
      </c>
    </row>
    <row r="527" spans="1:9" x14ac:dyDescent="0.35">
      <c r="A527" s="103">
        <v>2024</v>
      </c>
      <c r="B527" s="103" t="s">
        <v>2</v>
      </c>
      <c r="C527" s="103" t="s">
        <v>147</v>
      </c>
      <c r="D527" s="103" t="s">
        <v>86</v>
      </c>
      <c r="E527" s="103" t="s">
        <v>89</v>
      </c>
      <c r="F527" s="103" t="s">
        <v>144</v>
      </c>
      <c r="G527" s="103" t="s">
        <v>88</v>
      </c>
      <c r="H527" s="103" t="s">
        <v>43</v>
      </c>
      <c r="I527" s="103">
        <v>1</v>
      </c>
    </row>
    <row r="528" spans="1:9" x14ac:dyDescent="0.35">
      <c r="A528" s="103">
        <v>2024</v>
      </c>
      <c r="B528" s="103" t="s">
        <v>3</v>
      </c>
      <c r="C528" s="103" t="s">
        <v>148</v>
      </c>
      <c r="D528" s="103" t="s">
        <v>86</v>
      </c>
      <c r="E528" s="103" t="s">
        <v>87</v>
      </c>
      <c r="F528" s="103" t="s">
        <v>144</v>
      </c>
      <c r="G528" s="103" t="s">
        <v>146</v>
      </c>
      <c r="H528" s="103" t="s">
        <v>42</v>
      </c>
      <c r="I528" s="103">
        <v>1</v>
      </c>
    </row>
    <row r="529" spans="1:9" x14ac:dyDescent="0.35">
      <c r="A529" s="103">
        <v>2024</v>
      </c>
      <c r="B529" s="103" t="s">
        <v>3</v>
      </c>
      <c r="C529" s="103" t="s">
        <v>148</v>
      </c>
      <c r="D529" s="103" t="s">
        <v>86</v>
      </c>
      <c r="E529" s="103" t="s">
        <v>87</v>
      </c>
      <c r="F529" s="103" t="s">
        <v>144</v>
      </c>
      <c r="G529" s="103" t="s">
        <v>146</v>
      </c>
      <c r="H529" s="103" t="s">
        <v>43</v>
      </c>
      <c r="I529" s="103">
        <v>3</v>
      </c>
    </row>
    <row r="530" spans="1:9" x14ac:dyDescent="0.35">
      <c r="A530" s="103">
        <v>2024</v>
      </c>
      <c r="B530" s="103" t="s">
        <v>3</v>
      </c>
      <c r="C530" s="103" t="s">
        <v>148</v>
      </c>
      <c r="D530" s="103" t="s">
        <v>86</v>
      </c>
      <c r="E530" s="103" t="s">
        <v>87</v>
      </c>
      <c r="F530" s="103" t="s">
        <v>144</v>
      </c>
      <c r="G530" s="103" t="s">
        <v>88</v>
      </c>
      <c r="H530" s="103" t="s">
        <v>42</v>
      </c>
      <c r="I530" s="103">
        <v>41</v>
      </c>
    </row>
    <row r="531" spans="1:9" x14ac:dyDescent="0.35">
      <c r="A531" s="103">
        <v>2024</v>
      </c>
      <c r="B531" s="103" t="s">
        <v>3</v>
      </c>
      <c r="C531" s="103" t="s">
        <v>148</v>
      </c>
      <c r="D531" s="103" t="s">
        <v>86</v>
      </c>
      <c r="E531" s="103" t="s">
        <v>87</v>
      </c>
      <c r="F531" s="103" t="s">
        <v>144</v>
      </c>
      <c r="G531" s="103" t="s">
        <v>88</v>
      </c>
      <c r="H531" s="103" t="s">
        <v>43</v>
      </c>
      <c r="I531" s="103">
        <v>7</v>
      </c>
    </row>
    <row r="532" spans="1:9" x14ac:dyDescent="0.35">
      <c r="A532" s="103">
        <v>2024</v>
      </c>
      <c r="B532" s="103" t="s">
        <v>4</v>
      </c>
      <c r="C532" s="103" t="s">
        <v>149</v>
      </c>
      <c r="D532" s="103" t="s">
        <v>86</v>
      </c>
      <c r="E532" s="103" t="s">
        <v>89</v>
      </c>
      <c r="F532" s="103" t="s">
        <v>144</v>
      </c>
      <c r="G532" s="103" t="s">
        <v>146</v>
      </c>
      <c r="H532" s="103" t="s">
        <v>42</v>
      </c>
      <c r="I532" s="103">
        <v>3</v>
      </c>
    </row>
    <row r="533" spans="1:9" x14ac:dyDescent="0.35">
      <c r="A533" s="103">
        <v>2024</v>
      </c>
      <c r="B533" s="103" t="s">
        <v>4</v>
      </c>
      <c r="C533" s="103" t="s">
        <v>149</v>
      </c>
      <c r="D533" s="103" t="s">
        <v>86</v>
      </c>
      <c r="E533" s="103" t="s">
        <v>89</v>
      </c>
      <c r="F533" s="103" t="s">
        <v>144</v>
      </c>
      <c r="G533" s="103" t="s">
        <v>146</v>
      </c>
      <c r="H533" s="103" t="s">
        <v>43</v>
      </c>
      <c r="I533" s="103">
        <v>2</v>
      </c>
    </row>
    <row r="534" spans="1:9" x14ac:dyDescent="0.35">
      <c r="A534" s="103">
        <v>2024</v>
      </c>
      <c r="B534" s="103" t="s">
        <v>4</v>
      </c>
      <c r="C534" s="103" t="s">
        <v>149</v>
      </c>
      <c r="D534" s="103" t="s">
        <v>86</v>
      </c>
      <c r="E534" s="103" t="s">
        <v>89</v>
      </c>
      <c r="F534" s="103" t="s">
        <v>144</v>
      </c>
      <c r="G534" s="103" t="s">
        <v>88</v>
      </c>
      <c r="H534" s="103" t="s">
        <v>42</v>
      </c>
      <c r="I534" s="103">
        <v>56</v>
      </c>
    </row>
    <row r="535" spans="1:9" x14ac:dyDescent="0.35">
      <c r="A535" s="103">
        <v>2024</v>
      </c>
      <c r="B535" s="103" t="s">
        <v>4</v>
      </c>
      <c r="C535" s="103" t="s">
        <v>149</v>
      </c>
      <c r="D535" s="103" t="s">
        <v>86</v>
      </c>
      <c r="E535" s="103" t="s">
        <v>89</v>
      </c>
      <c r="F535" s="103" t="s">
        <v>144</v>
      </c>
      <c r="G535" s="103" t="s">
        <v>88</v>
      </c>
      <c r="H535" s="103" t="s">
        <v>43</v>
      </c>
      <c r="I535" s="103">
        <v>2</v>
      </c>
    </row>
    <row r="536" spans="1:9" x14ac:dyDescent="0.35">
      <c r="A536" s="103">
        <v>2024</v>
      </c>
      <c r="B536" s="103" t="s">
        <v>5</v>
      </c>
      <c r="C536" s="103" t="s">
        <v>150</v>
      </c>
      <c r="D536" s="103" t="s">
        <v>86</v>
      </c>
      <c r="E536" s="103" t="s">
        <v>90</v>
      </c>
      <c r="F536" s="103" t="s">
        <v>144</v>
      </c>
      <c r="G536" s="103" t="s">
        <v>146</v>
      </c>
      <c r="H536" s="103" t="s">
        <v>42</v>
      </c>
      <c r="I536" s="103">
        <v>2</v>
      </c>
    </row>
    <row r="537" spans="1:9" x14ac:dyDescent="0.35">
      <c r="A537" s="103">
        <v>2024</v>
      </c>
      <c r="B537" s="103" t="s">
        <v>5</v>
      </c>
      <c r="C537" s="103" t="s">
        <v>150</v>
      </c>
      <c r="D537" s="103" t="s">
        <v>86</v>
      </c>
      <c r="E537" s="103" t="s">
        <v>90</v>
      </c>
      <c r="F537" s="103" t="s">
        <v>144</v>
      </c>
      <c r="G537" s="103" t="s">
        <v>146</v>
      </c>
      <c r="H537" s="103" t="s">
        <v>43</v>
      </c>
      <c r="I537" s="103">
        <v>1</v>
      </c>
    </row>
    <row r="538" spans="1:9" x14ac:dyDescent="0.35">
      <c r="A538" s="103">
        <v>2024</v>
      </c>
      <c r="B538" s="103" t="s">
        <v>6</v>
      </c>
      <c r="C538" s="103" t="s">
        <v>151</v>
      </c>
      <c r="D538" s="103" t="s">
        <v>86</v>
      </c>
      <c r="E538" s="103" t="s">
        <v>89</v>
      </c>
      <c r="F538" s="103" t="s">
        <v>144</v>
      </c>
      <c r="G538" s="103" t="s">
        <v>146</v>
      </c>
      <c r="H538" s="103" t="s">
        <v>42</v>
      </c>
      <c r="I538" s="103">
        <v>1</v>
      </c>
    </row>
    <row r="539" spans="1:9" x14ac:dyDescent="0.35">
      <c r="A539" s="103">
        <v>2024</v>
      </c>
      <c r="B539" s="103" t="s">
        <v>6</v>
      </c>
      <c r="C539" s="103" t="s">
        <v>151</v>
      </c>
      <c r="D539" s="103" t="s">
        <v>86</v>
      </c>
      <c r="E539" s="103" t="s">
        <v>89</v>
      </c>
      <c r="F539" s="103" t="s">
        <v>144</v>
      </c>
      <c r="G539" s="103" t="s">
        <v>146</v>
      </c>
      <c r="H539" s="103" t="s">
        <v>43</v>
      </c>
      <c r="I539" s="103">
        <v>3</v>
      </c>
    </row>
    <row r="540" spans="1:9" x14ac:dyDescent="0.35">
      <c r="A540" s="103">
        <v>2024</v>
      </c>
      <c r="B540" s="103" t="s">
        <v>6</v>
      </c>
      <c r="C540" s="103" t="s">
        <v>151</v>
      </c>
      <c r="D540" s="103" t="s">
        <v>86</v>
      </c>
      <c r="E540" s="103" t="s">
        <v>89</v>
      </c>
      <c r="F540" s="103" t="s">
        <v>144</v>
      </c>
      <c r="G540" s="103" t="s">
        <v>88</v>
      </c>
      <c r="H540" s="103" t="s">
        <v>42</v>
      </c>
      <c r="I540" s="103">
        <v>36</v>
      </c>
    </row>
    <row r="541" spans="1:9" x14ac:dyDescent="0.35">
      <c r="A541" s="103">
        <v>2024</v>
      </c>
      <c r="B541" s="103" t="s">
        <v>6</v>
      </c>
      <c r="C541" s="103" t="s">
        <v>151</v>
      </c>
      <c r="D541" s="103" t="s">
        <v>86</v>
      </c>
      <c r="E541" s="103" t="s">
        <v>89</v>
      </c>
      <c r="F541" s="103" t="s">
        <v>144</v>
      </c>
      <c r="G541" s="103" t="s">
        <v>88</v>
      </c>
      <c r="H541" s="103" t="s">
        <v>43</v>
      </c>
      <c r="I541" s="103">
        <v>10</v>
      </c>
    </row>
    <row r="542" spans="1:9" x14ac:dyDescent="0.35">
      <c r="A542" s="103">
        <v>2024</v>
      </c>
      <c r="B542" s="103" t="s">
        <v>7</v>
      </c>
      <c r="C542" s="103" t="s">
        <v>152</v>
      </c>
      <c r="D542" s="103" t="s">
        <v>86</v>
      </c>
      <c r="E542" s="103" t="s">
        <v>87</v>
      </c>
      <c r="F542" s="103" t="s">
        <v>144</v>
      </c>
      <c r="G542" s="103" t="s">
        <v>146</v>
      </c>
      <c r="H542" s="103" t="s">
        <v>42</v>
      </c>
      <c r="I542" s="103">
        <v>2</v>
      </c>
    </row>
    <row r="543" spans="1:9" x14ac:dyDescent="0.35">
      <c r="A543" s="103">
        <v>2024</v>
      </c>
      <c r="B543" s="103" t="s">
        <v>8</v>
      </c>
      <c r="C543" s="103" t="s">
        <v>153</v>
      </c>
      <c r="D543" s="103" t="s">
        <v>86</v>
      </c>
      <c r="E543" s="103" t="s">
        <v>90</v>
      </c>
      <c r="F543" s="103" t="s">
        <v>144</v>
      </c>
      <c r="G543" s="103" t="s">
        <v>146</v>
      </c>
      <c r="H543" s="103" t="s">
        <v>42</v>
      </c>
      <c r="I543" s="103">
        <v>2</v>
      </c>
    </row>
    <row r="544" spans="1:9" x14ac:dyDescent="0.35">
      <c r="A544" s="103">
        <v>2024</v>
      </c>
      <c r="B544" s="103" t="s">
        <v>8</v>
      </c>
      <c r="C544" s="103" t="s">
        <v>153</v>
      </c>
      <c r="D544" s="103" t="s">
        <v>86</v>
      </c>
      <c r="E544" s="103" t="s">
        <v>90</v>
      </c>
      <c r="F544" s="103" t="s">
        <v>144</v>
      </c>
      <c r="G544" s="103" t="s">
        <v>146</v>
      </c>
      <c r="H544" s="103" t="s">
        <v>43</v>
      </c>
      <c r="I544" s="103">
        <v>1</v>
      </c>
    </row>
    <row r="545" spans="1:9" x14ac:dyDescent="0.35">
      <c r="A545" s="103">
        <v>2024</v>
      </c>
      <c r="B545" s="103" t="s">
        <v>10</v>
      </c>
      <c r="C545" s="103" t="s">
        <v>155</v>
      </c>
      <c r="D545" s="103" t="s">
        <v>86</v>
      </c>
      <c r="E545" s="103" t="s">
        <v>89</v>
      </c>
      <c r="F545" s="103" t="s">
        <v>144</v>
      </c>
      <c r="G545" s="103" t="s">
        <v>146</v>
      </c>
      <c r="H545" s="103" t="s">
        <v>43</v>
      </c>
      <c r="I545" s="103">
        <v>1</v>
      </c>
    </row>
    <row r="546" spans="1:9" x14ac:dyDescent="0.35">
      <c r="A546" s="103">
        <v>2024</v>
      </c>
      <c r="B546" s="103" t="s">
        <v>91</v>
      </c>
      <c r="C546" s="103" t="s">
        <v>156</v>
      </c>
      <c r="D546" s="103" t="s">
        <v>86</v>
      </c>
      <c r="E546" s="103" t="s">
        <v>90</v>
      </c>
      <c r="F546" s="103" t="s">
        <v>144</v>
      </c>
      <c r="G546" s="103" t="s">
        <v>145</v>
      </c>
      <c r="H546" s="103" t="s">
        <v>42</v>
      </c>
      <c r="I546" s="103">
        <v>1</v>
      </c>
    </row>
    <row r="547" spans="1:9" x14ac:dyDescent="0.35">
      <c r="A547" s="103">
        <v>2024</v>
      </c>
      <c r="B547" s="103" t="s">
        <v>91</v>
      </c>
      <c r="C547" s="103" t="s">
        <v>156</v>
      </c>
      <c r="D547" s="103" t="s">
        <v>86</v>
      </c>
      <c r="E547" s="103" t="s">
        <v>90</v>
      </c>
      <c r="F547" s="103" t="s">
        <v>144</v>
      </c>
      <c r="G547" s="103" t="s">
        <v>145</v>
      </c>
      <c r="H547" s="103" t="s">
        <v>43</v>
      </c>
      <c r="I547" s="103">
        <v>1</v>
      </c>
    </row>
    <row r="548" spans="1:9" x14ac:dyDescent="0.35">
      <c r="A548" s="103">
        <v>2024</v>
      </c>
      <c r="B548" s="103" t="s">
        <v>91</v>
      </c>
      <c r="C548" s="103" t="s">
        <v>156</v>
      </c>
      <c r="D548" s="103" t="s">
        <v>86</v>
      </c>
      <c r="E548" s="103" t="s">
        <v>90</v>
      </c>
      <c r="F548" s="103" t="s">
        <v>144</v>
      </c>
      <c r="G548" s="103" t="s">
        <v>146</v>
      </c>
      <c r="H548" s="103" t="s">
        <v>42</v>
      </c>
      <c r="I548" s="103">
        <v>5</v>
      </c>
    </row>
    <row r="549" spans="1:9" x14ac:dyDescent="0.35">
      <c r="A549" s="103">
        <v>2024</v>
      </c>
      <c r="B549" s="103" t="s">
        <v>91</v>
      </c>
      <c r="C549" s="103" t="s">
        <v>156</v>
      </c>
      <c r="D549" s="103" t="s">
        <v>86</v>
      </c>
      <c r="E549" s="103" t="s">
        <v>90</v>
      </c>
      <c r="F549" s="103" t="s">
        <v>144</v>
      </c>
      <c r="G549" s="103" t="s">
        <v>146</v>
      </c>
      <c r="H549" s="103" t="s">
        <v>69</v>
      </c>
      <c r="I549" s="103">
        <v>1</v>
      </c>
    </row>
    <row r="550" spans="1:9" x14ac:dyDescent="0.35">
      <c r="A550" s="103">
        <v>2024</v>
      </c>
      <c r="B550" s="103" t="s">
        <v>91</v>
      </c>
      <c r="C550" s="103" t="s">
        <v>156</v>
      </c>
      <c r="D550" s="103" t="s">
        <v>86</v>
      </c>
      <c r="E550" s="103" t="s">
        <v>90</v>
      </c>
      <c r="F550" s="103" t="s">
        <v>144</v>
      </c>
      <c r="G550" s="103" t="s">
        <v>146</v>
      </c>
      <c r="H550" s="103" t="s">
        <v>43</v>
      </c>
      <c r="I550" s="103">
        <v>14</v>
      </c>
    </row>
    <row r="551" spans="1:9" x14ac:dyDescent="0.35">
      <c r="A551" s="103">
        <v>2024</v>
      </c>
      <c r="B551" s="103" t="s">
        <v>91</v>
      </c>
      <c r="C551" s="103" t="s">
        <v>156</v>
      </c>
      <c r="D551" s="103" t="s">
        <v>86</v>
      </c>
      <c r="E551" s="103" t="s">
        <v>90</v>
      </c>
      <c r="F551" s="103" t="s">
        <v>144</v>
      </c>
      <c r="G551" s="103" t="s">
        <v>88</v>
      </c>
      <c r="H551" s="103" t="s">
        <v>42</v>
      </c>
      <c r="I551" s="103">
        <v>58</v>
      </c>
    </row>
    <row r="552" spans="1:9" x14ac:dyDescent="0.35">
      <c r="A552" s="103">
        <v>2024</v>
      </c>
      <c r="B552" s="103" t="s">
        <v>91</v>
      </c>
      <c r="C552" s="103" t="s">
        <v>156</v>
      </c>
      <c r="D552" s="103" t="s">
        <v>86</v>
      </c>
      <c r="E552" s="103" t="s">
        <v>90</v>
      </c>
      <c r="F552" s="103" t="s">
        <v>144</v>
      </c>
      <c r="G552" s="103" t="s">
        <v>88</v>
      </c>
      <c r="H552" s="103" t="s">
        <v>43</v>
      </c>
      <c r="I552" s="103">
        <v>11</v>
      </c>
    </row>
    <row r="553" spans="1:9" x14ac:dyDescent="0.35">
      <c r="A553" s="103">
        <v>2024</v>
      </c>
      <c r="B553" s="103" t="s">
        <v>92</v>
      </c>
      <c r="C553" s="103" t="s">
        <v>157</v>
      </c>
      <c r="D553" s="103" t="s">
        <v>86</v>
      </c>
      <c r="E553" s="103" t="s">
        <v>89</v>
      </c>
      <c r="F553" s="103" t="s">
        <v>144</v>
      </c>
      <c r="G553" s="103" t="s">
        <v>145</v>
      </c>
      <c r="H553" s="103" t="s">
        <v>42</v>
      </c>
      <c r="I553" s="103">
        <v>1</v>
      </c>
    </row>
    <row r="554" spans="1:9" x14ac:dyDescent="0.35">
      <c r="A554" s="103">
        <v>2024</v>
      </c>
      <c r="B554" s="103" t="s">
        <v>92</v>
      </c>
      <c r="C554" s="103" t="s">
        <v>157</v>
      </c>
      <c r="D554" s="103" t="s">
        <v>86</v>
      </c>
      <c r="E554" s="103" t="s">
        <v>89</v>
      </c>
      <c r="F554" s="103" t="s">
        <v>144</v>
      </c>
      <c r="G554" s="103" t="s">
        <v>145</v>
      </c>
      <c r="H554" s="103" t="s">
        <v>43</v>
      </c>
      <c r="I554" s="103">
        <v>4</v>
      </c>
    </row>
    <row r="555" spans="1:9" x14ac:dyDescent="0.35">
      <c r="A555" s="103">
        <v>2024</v>
      </c>
      <c r="B555" s="103" t="s">
        <v>92</v>
      </c>
      <c r="C555" s="103" t="s">
        <v>157</v>
      </c>
      <c r="D555" s="103" t="s">
        <v>86</v>
      </c>
      <c r="E555" s="103" t="s">
        <v>89</v>
      </c>
      <c r="F555" s="103" t="s">
        <v>144</v>
      </c>
      <c r="G555" s="103" t="s">
        <v>146</v>
      </c>
      <c r="H555" s="103" t="s">
        <v>42</v>
      </c>
      <c r="I555" s="103">
        <v>4</v>
      </c>
    </row>
    <row r="556" spans="1:9" x14ac:dyDescent="0.35">
      <c r="A556" s="103">
        <v>2024</v>
      </c>
      <c r="B556" s="103" t="s">
        <v>92</v>
      </c>
      <c r="C556" s="103" t="s">
        <v>157</v>
      </c>
      <c r="D556" s="103" t="s">
        <v>86</v>
      </c>
      <c r="E556" s="103" t="s">
        <v>89</v>
      </c>
      <c r="F556" s="103" t="s">
        <v>144</v>
      </c>
      <c r="G556" s="103" t="s">
        <v>146</v>
      </c>
      <c r="H556" s="103" t="s">
        <v>43</v>
      </c>
      <c r="I556" s="103">
        <v>6</v>
      </c>
    </row>
    <row r="557" spans="1:9" x14ac:dyDescent="0.35">
      <c r="A557" s="103">
        <v>2024</v>
      </c>
      <c r="B557" s="103" t="s">
        <v>92</v>
      </c>
      <c r="C557" s="103" t="s">
        <v>157</v>
      </c>
      <c r="D557" s="103" t="s">
        <v>86</v>
      </c>
      <c r="E557" s="103" t="s">
        <v>89</v>
      </c>
      <c r="F557" s="103" t="s">
        <v>144</v>
      </c>
      <c r="G557" s="103" t="s">
        <v>88</v>
      </c>
      <c r="H557" s="103" t="s">
        <v>42</v>
      </c>
      <c r="I557" s="103">
        <v>12</v>
      </c>
    </row>
    <row r="558" spans="1:9" x14ac:dyDescent="0.35">
      <c r="A558" s="103">
        <v>2024</v>
      </c>
      <c r="B558" s="103" t="s">
        <v>11</v>
      </c>
      <c r="C558" s="103" t="s">
        <v>158</v>
      </c>
      <c r="D558" s="103" t="s">
        <v>86</v>
      </c>
      <c r="E558" s="103" t="s">
        <v>90</v>
      </c>
      <c r="F558" s="103" t="s">
        <v>144</v>
      </c>
      <c r="G558" s="103" t="s">
        <v>145</v>
      </c>
      <c r="H558" s="103" t="s">
        <v>43</v>
      </c>
      <c r="I558" s="103">
        <v>2</v>
      </c>
    </row>
    <row r="559" spans="1:9" x14ac:dyDescent="0.35">
      <c r="A559" s="103">
        <v>2024</v>
      </c>
      <c r="B559" s="103" t="s">
        <v>11</v>
      </c>
      <c r="C559" s="103" t="s">
        <v>158</v>
      </c>
      <c r="D559" s="103" t="s">
        <v>86</v>
      </c>
      <c r="E559" s="103" t="s">
        <v>90</v>
      </c>
      <c r="F559" s="103" t="s">
        <v>144</v>
      </c>
      <c r="G559" s="103" t="s">
        <v>146</v>
      </c>
      <c r="H559" s="103" t="s">
        <v>42</v>
      </c>
      <c r="I559" s="103">
        <v>3</v>
      </c>
    </row>
    <row r="560" spans="1:9" x14ac:dyDescent="0.35">
      <c r="A560" s="103">
        <v>2024</v>
      </c>
      <c r="B560" s="103" t="s">
        <v>11</v>
      </c>
      <c r="C560" s="103" t="s">
        <v>158</v>
      </c>
      <c r="D560" s="103" t="s">
        <v>86</v>
      </c>
      <c r="E560" s="103" t="s">
        <v>90</v>
      </c>
      <c r="F560" s="103" t="s">
        <v>144</v>
      </c>
      <c r="G560" s="103" t="s">
        <v>146</v>
      </c>
      <c r="H560" s="103" t="s">
        <v>43</v>
      </c>
      <c r="I560" s="103">
        <v>9</v>
      </c>
    </row>
    <row r="561" spans="1:9" x14ac:dyDescent="0.35">
      <c r="A561" s="103">
        <v>2024</v>
      </c>
      <c r="B561" s="103" t="s">
        <v>11</v>
      </c>
      <c r="C561" s="103" t="s">
        <v>158</v>
      </c>
      <c r="D561" s="103" t="s">
        <v>86</v>
      </c>
      <c r="E561" s="103" t="s">
        <v>90</v>
      </c>
      <c r="F561" s="103" t="s">
        <v>144</v>
      </c>
      <c r="G561" s="103" t="s">
        <v>88</v>
      </c>
      <c r="H561" s="103" t="s">
        <v>42</v>
      </c>
      <c r="I561" s="103">
        <v>37</v>
      </c>
    </row>
    <row r="562" spans="1:9" x14ac:dyDescent="0.35">
      <c r="A562" s="103">
        <v>2024</v>
      </c>
      <c r="B562" s="103" t="s">
        <v>11</v>
      </c>
      <c r="C562" s="103" t="s">
        <v>158</v>
      </c>
      <c r="D562" s="103" t="s">
        <v>86</v>
      </c>
      <c r="E562" s="103" t="s">
        <v>90</v>
      </c>
      <c r="F562" s="103" t="s">
        <v>144</v>
      </c>
      <c r="G562" s="103" t="s">
        <v>88</v>
      </c>
      <c r="H562" s="103" t="s">
        <v>43</v>
      </c>
      <c r="I562" s="103">
        <v>18</v>
      </c>
    </row>
    <row r="563" spans="1:9" x14ac:dyDescent="0.35">
      <c r="A563" s="103">
        <v>2024</v>
      </c>
      <c r="B563" s="103" t="s">
        <v>12</v>
      </c>
      <c r="C563" s="103" t="s">
        <v>159</v>
      </c>
      <c r="D563" s="103" t="s">
        <v>86</v>
      </c>
      <c r="E563" s="103" t="s">
        <v>89</v>
      </c>
      <c r="F563" s="103" t="s">
        <v>144</v>
      </c>
      <c r="G563" s="103" t="s">
        <v>146</v>
      </c>
      <c r="H563" s="103" t="s">
        <v>42</v>
      </c>
      <c r="I563" s="103">
        <v>1</v>
      </c>
    </row>
    <row r="564" spans="1:9" x14ac:dyDescent="0.35">
      <c r="A564" s="103">
        <v>2024</v>
      </c>
      <c r="B564" s="103" t="s">
        <v>13</v>
      </c>
      <c r="C564" s="103" t="s">
        <v>160</v>
      </c>
      <c r="D564" s="103" t="s">
        <v>86</v>
      </c>
      <c r="E564" s="103" t="s">
        <v>89</v>
      </c>
      <c r="F564" s="103" t="s">
        <v>144</v>
      </c>
      <c r="G564" s="103" t="s">
        <v>88</v>
      </c>
      <c r="H564" s="103" t="s">
        <v>42</v>
      </c>
      <c r="I564" s="103">
        <v>47</v>
      </c>
    </row>
    <row r="565" spans="1:9" x14ac:dyDescent="0.35">
      <c r="A565" s="103">
        <v>2024</v>
      </c>
      <c r="B565" s="103" t="s">
        <v>13</v>
      </c>
      <c r="C565" s="103" t="s">
        <v>160</v>
      </c>
      <c r="D565" s="103" t="s">
        <v>86</v>
      </c>
      <c r="E565" s="103" t="s">
        <v>89</v>
      </c>
      <c r="F565" s="103" t="s">
        <v>144</v>
      </c>
      <c r="G565" s="103" t="s">
        <v>88</v>
      </c>
      <c r="H565" s="103" t="s">
        <v>43</v>
      </c>
      <c r="I565" s="103">
        <v>5</v>
      </c>
    </row>
    <row r="566" spans="1:9" x14ac:dyDescent="0.35">
      <c r="A566" s="103">
        <v>2024</v>
      </c>
      <c r="B566" s="103" t="s">
        <v>14</v>
      </c>
      <c r="C566" s="103" t="s">
        <v>161</v>
      </c>
      <c r="D566" s="103" t="s">
        <v>86</v>
      </c>
      <c r="E566" s="103" t="s">
        <v>89</v>
      </c>
      <c r="F566" s="103" t="s">
        <v>144</v>
      </c>
      <c r="G566" s="103" t="s">
        <v>146</v>
      </c>
      <c r="H566" s="103" t="s">
        <v>43</v>
      </c>
      <c r="I566" s="103">
        <v>1</v>
      </c>
    </row>
    <row r="567" spans="1:9" x14ac:dyDescent="0.35">
      <c r="A567" s="103">
        <v>2024</v>
      </c>
      <c r="B567" s="103" t="s">
        <v>15</v>
      </c>
      <c r="C567" s="103" t="s">
        <v>162</v>
      </c>
      <c r="D567" s="103" t="s">
        <v>40</v>
      </c>
      <c r="E567" s="103" t="s">
        <v>87</v>
      </c>
      <c r="F567" s="103" t="s">
        <v>144</v>
      </c>
      <c r="G567" s="103" t="s">
        <v>88</v>
      </c>
      <c r="H567" s="103" t="s">
        <v>42</v>
      </c>
      <c r="I567" s="103">
        <v>265</v>
      </c>
    </row>
    <row r="568" spans="1:9" x14ac:dyDescent="0.35">
      <c r="A568" s="103">
        <v>2024</v>
      </c>
      <c r="B568" s="103" t="s">
        <v>15</v>
      </c>
      <c r="C568" s="103" t="s">
        <v>162</v>
      </c>
      <c r="D568" s="103" t="s">
        <v>40</v>
      </c>
      <c r="E568" s="103" t="s">
        <v>87</v>
      </c>
      <c r="F568" s="103" t="s">
        <v>144</v>
      </c>
      <c r="G568" s="103" t="s">
        <v>88</v>
      </c>
      <c r="H568" s="103" t="s">
        <v>43</v>
      </c>
      <c r="I568" s="103">
        <v>53</v>
      </c>
    </row>
    <row r="569" spans="1:9" x14ac:dyDescent="0.35">
      <c r="A569" s="103">
        <v>2024</v>
      </c>
      <c r="B569" s="103" t="s">
        <v>16</v>
      </c>
      <c r="C569" s="103" t="s">
        <v>163</v>
      </c>
      <c r="D569" s="103" t="s">
        <v>40</v>
      </c>
      <c r="E569" s="103" t="s">
        <v>87</v>
      </c>
      <c r="F569" s="103" t="s">
        <v>144</v>
      </c>
      <c r="G569" s="103" t="s">
        <v>146</v>
      </c>
      <c r="H569" s="103" t="s">
        <v>43</v>
      </c>
      <c r="I569" s="103">
        <v>1</v>
      </c>
    </row>
    <row r="570" spans="1:9" x14ac:dyDescent="0.35">
      <c r="A570" s="103">
        <v>2024</v>
      </c>
      <c r="B570" s="103" t="s">
        <v>16</v>
      </c>
      <c r="C570" s="103" t="s">
        <v>163</v>
      </c>
      <c r="D570" s="103" t="s">
        <v>40</v>
      </c>
      <c r="E570" s="103" t="s">
        <v>87</v>
      </c>
      <c r="F570" s="103" t="s">
        <v>144</v>
      </c>
      <c r="G570" s="103" t="s">
        <v>88</v>
      </c>
      <c r="H570" s="103" t="s">
        <v>42</v>
      </c>
      <c r="I570" s="103">
        <v>136</v>
      </c>
    </row>
    <row r="571" spans="1:9" x14ac:dyDescent="0.35">
      <c r="A571" s="103">
        <v>2024</v>
      </c>
      <c r="B571" s="103" t="s">
        <v>16</v>
      </c>
      <c r="C571" s="103" t="s">
        <v>163</v>
      </c>
      <c r="D571" s="103" t="s">
        <v>40</v>
      </c>
      <c r="E571" s="103" t="s">
        <v>87</v>
      </c>
      <c r="F571" s="103" t="s">
        <v>144</v>
      </c>
      <c r="G571" s="103" t="s">
        <v>88</v>
      </c>
      <c r="H571" s="103" t="s">
        <v>96</v>
      </c>
      <c r="I571" s="103">
        <v>25</v>
      </c>
    </row>
    <row r="572" spans="1:9" x14ac:dyDescent="0.35">
      <c r="A572" s="103">
        <v>2024</v>
      </c>
      <c r="B572" s="103" t="s">
        <v>16</v>
      </c>
      <c r="C572" s="103" t="s">
        <v>163</v>
      </c>
      <c r="D572" s="103" t="s">
        <v>40</v>
      </c>
      <c r="E572" s="103" t="s">
        <v>87</v>
      </c>
      <c r="F572" s="103" t="s">
        <v>144</v>
      </c>
      <c r="G572" s="103" t="s">
        <v>88</v>
      </c>
      <c r="H572" s="103" t="s">
        <v>43</v>
      </c>
      <c r="I572" s="103">
        <v>28</v>
      </c>
    </row>
    <row r="573" spans="1:9" x14ac:dyDescent="0.35">
      <c r="A573" s="103">
        <v>2024</v>
      </c>
      <c r="B573" s="103" t="s">
        <v>70</v>
      </c>
      <c r="C573" s="103" t="s">
        <v>164</v>
      </c>
      <c r="D573" s="103" t="s">
        <v>86</v>
      </c>
      <c r="E573" s="103" t="s">
        <v>89</v>
      </c>
      <c r="F573" s="103" t="s">
        <v>144</v>
      </c>
      <c r="G573" s="103" t="s">
        <v>146</v>
      </c>
      <c r="H573" s="103" t="s">
        <v>42</v>
      </c>
      <c r="I573" s="103">
        <v>4</v>
      </c>
    </row>
    <row r="574" spans="1:9" x14ac:dyDescent="0.35">
      <c r="A574" s="103">
        <v>2024</v>
      </c>
      <c r="B574" s="103" t="s">
        <v>70</v>
      </c>
      <c r="C574" s="103" t="s">
        <v>164</v>
      </c>
      <c r="D574" s="103" t="s">
        <v>86</v>
      </c>
      <c r="E574" s="103" t="s">
        <v>89</v>
      </c>
      <c r="F574" s="103" t="s">
        <v>144</v>
      </c>
      <c r="G574" s="103" t="s">
        <v>146</v>
      </c>
      <c r="H574" s="103" t="s">
        <v>43</v>
      </c>
      <c r="I574" s="103">
        <v>7</v>
      </c>
    </row>
    <row r="575" spans="1:9" x14ac:dyDescent="0.35">
      <c r="A575" s="103">
        <v>2024</v>
      </c>
      <c r="B575" s="103" t="s">
        <v>70</v>
      </c>
      <c r="C575" s="103" t="s">
        <v>164</v>
      </c>
      <c r="D575" s="103" t="s">
        <v>86</v>
      </c>
      <c r="E575" s="103" t="s">
        <v>89</v>
      </c>
      <c r="F575" s="103" t="s">
        <v>144</v>
      </c>
      <c r="G575" s="103" t="s">
        <v>88</v>
      </c>
      <c r="H575" s="103" t="s">
        <v>42</v>
      </c>
      <c r="I575" s="103">
        <v>4</v>
      </c>
    </row>
    <row r="576" spans="1:9" x14ac:dyDescent="0.35">
      <c r="A576" s="103">
        <v>2024</v>
      </c>
      <c r="B576" s="103" t="s">
        <v>70</v>
      </c>
      <c r="C576" s="103" t="s">
        <v>164</v>
      </c>
      <c r="D576" s="103" t="s">
        <v>86</v>
      </c>
      <c r="E576" s="103" t="s">
        <v>89</v>
      </c>
      <c r="F576" s="103" t="s">
        <v>144</v>
      </c>
      <c r="G576" s="103" t="s">
        <v>88</v>
      </c>
      <c r="H576" s="103" t="s">
        <v>43</v>
      </c>
      <c r="I576" s="103">
        <v>3</v>
      </c>
    </row>
    <row r="577" spans="1:9" x14ac:dyDescent="0.35">
      <c r="A577" s="103">
        <v>2024</v>
      </c>
      <c r="B577" s="103" t="s">
        <v>93</v>
      </c>
      <c r="C577" s="103" t="s">
        <v>165</v>
      </c>
      <c r="D577" s="103" t="s">
        <v>86</v>
      </c>
      <c r="E577" s="103" t="s">
        <v>89</v>
      </c>
      <c r="F577" s="103" t="s">
        <v>144</v>
      </c>
      <c r="G577" s="103" t="s">
        <v>88</v>
      </c>
      <c r="H577" s="103" t="s">
        <v>42</v>
      </c>
      <c r="I577" s="103">
        <v>17</v>
      </c>
    </row>
    <row r="578" spans="1:9" x14ac:dyDescent="0.35">
      <c r="A578" s="103">
        <v>2024</v>
      </c>
      <c r="B578" s="103" t="s">
        <v>93</v>
      </c>
      <c r="C578" s="103" t="s">
        <v>165</v>
      </c>
      <c r="D578" s="103" t="s">
        <v>86</v>
      </c>
      <c r="E578" s="103" t="s">
        <v>89</v>
      </c>
      <c r="F578" s="103" t="s">
        <v>144</v>
      </c>
      <c r="G578" s="103" t="s">
        <v>88</v>
      </c>
      <c r="H578" s="103" t="s">
        <v>43</v>
      </c>
      <c r="I578" s="103">
        <v>5</v>
      </c>
    </row>
    <row r="579" spans="1:9" x14ac:dyDescent="0.35">
      <c r="A579" s="103">
        <v>2024</v>
      </c>
      <c r="B579" s="103" t="s">
        <v>17</v>
      </c>
      <c r="C579" s="103" t="s">
        <v>166</v>
      </c>
      <c r="D579" s="103" t="s">
        <v>86</v>
      </c>
      <c r="E579" s="103" t="s">
        <v>87</v>
      </c>
      <c r="F579" s="103" t="s">
        <v>144</v>
      </c>
      <c r="G579" s="103" t="s">
        <v>146</v>
      </c>
      <c r="H579" s="103" t="s">
        <v>42</v>
      </c>
      <c r="I579" s="103">
        <v>4</v>
      </c>
    </row>
    <row r="580" spans="1:9" x14ac:dyDescent="0.35">
      <c r="A580" s="103">
        <v>2024</v>
      </c>
      <c r="B580" s="103" t="s">
        <v>17</v>
      </c>
      <c r="C580" s="103" t="s">
        <v>166</v>
      </c>
      <c r="D580" s="103" t="s">
        <v>86</v>
      </c>
      <c r="E580" s="103" t="s">
        <v>87</v>
      </c>
      <c r="F580" s="103" t="s">
        <v>144</v>
      </c>
      <c r="G580" s="103" t="s">
        <v>146</v>
      </c>
      <c r="H580" s="103" t="s">
        <v>43</v>
      </c>
      <c r="I580" s="103">
        <v>1</v>
      </c>
    </row>
    <row r="581" spans="1:9" x14ac:dyDescent="0.35">
      <c r="A581" s="103">
        <v>2024</v>
      </c>
      <c r="B581" s="103" t="s">
        <v>17</v>
      </c>
      <c r="C581" s="103" t="s">
        <v>166</v>
      </c>
      <c r="D581" s="103" t="s">
        <v>86</v>
      </c>
      <c r="E581" s="103" t="s">
        <v>87</v>
      </c>
      <c r="F581" s="103" t="s">
        <v>144</v>
      </c>
      <c r="G581" s="103" t="s">
        <v>88</v>
      </c>
      <c r="H581" s="103" t="s">
        <v>42</v>
      </c>
      <c r="I581" s="103">
        <v>56</v>
      </c>
    </row>
    <row r="582" spans="1:9" x14ac:dyDescent="0.35">
      <c r="A582" s="103">
        <v>2024</v>
      </c>
      <c r="B582" s="103" t="s">
        <v>17</v>
      </c>
      <c r="C582" s="103" t="s">
        <v>166</v>
      </c>
      <c r="D582" s="103" t="s">
        <v>86</v>
      </c>
      <c r="E582" s="103" t="s">
        <v>87</v>
      </c>
      <c r="F582" s="103" t="s">
        <v>144</v>
      </c>
      <c r="G582" s="103" t="s">
        <v>88</v>
      </c>
      <c r="H582" s="103" t="s">
        <v>43</v>
      </c>
      <c r="I582" s="103">
        <v>12</v>
      </c>
    </row>
    <row r="583" spans="1:9" x14ac:dyDescent="0.35">
      <c r="A583" s="103">
        <v>2024</v>
      </c>
      <c r="B583" s="103" t="s">
        <v>18</v>
      </c>
      <c r="C583" s="103" t="s">
        <v>167</v>
      </c>
      <c r="D583" s="103" t="s">
        <v>86</v>
      </c>
      <c r="E583" s="103" t="s">
        <v>89</v>
      </c>
      <c r="F583" s="103" t="s">
        <v>144</v>
      </c>
      <c r="G583" s="103" t="s">
        <v>146</v>
      </c>
      <c r="H583" s="103" t="s">
        <v>42</v>
      </c>
      <c r="I583" s="103">
        <v>1</v>
      </c>
    </row>
    <row r="584" spans="1:9" x14ac:dyDescent="0.35">
      <c r="A584" s="103">
        <v>2024</v>
      </c>
      <c r="B584" s="103" t="s">
        <v>18</v>
      </c>
      <c r="C584" s="103" t="s">
        <v>167</v>
      </c>
      <c r="D584" s="103" t="s">
        <v>86</v>
      </c>
      <c r="E584" s="103" t="s">
        <v>89</v>
      </c>
      <c r="F584" s="103" t="s">
        <v>144</v>
      </c>
      <c r="G584" s="103" t="s">
        <v>146</v>
      </c>
      <c r="H584" s="103" t="s">
        <v>43</v>
      </c>
      <c r="I584" s="103">
        <v>1</v>
      </c>
    </row>
    <row r="585" spans="1:9" x14ac:dyDescent="0.35">
      <c r="A585" s="103">
        <v>2024</v>
      </c>
      <c r="B585" s="103" t="s">
        <v>21</v>
      </c>
      <c r="C585" s="103" t="s">
        <v>169</v>
      </c>
      <c r="D585" s="103" t="s">
        <v>86</v>
      </c>
      <c r="E585" s="103" t="s">
        <v>87</v>
      </c>
      <c r="F585" s="103" t="s">
        <v>144</v>
      </c>
      <c r="G585" s="103" t="s">
        <v>88</v>
      </c>
      <c r="H585" s="103" t="s">
        <v>42</v>
      </c>
      <c r="I585" s="103">
        <v>68</v>
      </c>
    </row>
    <row r="586" spans="1:9" x14ac:dyDescent="0.35">
      <c r="A586" s="103">
        <v>2024</v>
      </c>
      <c r="B586" s="103" t="s">
        <v>21</v>
      </c>
      <c r="C586" s="103" t="s">
        <v>169</v>
      </c>
      <c r="D586" s="103" t="s">
        <v>86</v>
      </c>
      <c r="E586" s="103" t="s">
        <v>87</v>
      </c>
      <c r="F586" s="103" t="s">
        <v>144</v>
      </c>
      <c r="G586" s="103" t="s">
        <v>88</v>
      </c>
      <c r="H586" s="103" t="s">
        <v>43</v>
      </c>
      <c r="I586" s="103">
        <v>19</v>
      </c>
    </row>
    <row r="587" spans="1:9" x14ac:dyDescent="0.35">
      <c r="A587" s="103">
        <v>2024</v>
      </c>
      <c r="B587" s="103" t="s">
        <v>22</v>
      </c>
      <c r="C587" s="103" t="s">
        <v>170</v>
      </c>
      <c r="D587" s="103" t="s">
        <v>86</v>
      </c>
      <c r="E587" s="103" t="s">
        <v>89</v>
      </c>
      <c r="F587" s="103" t="s">
        <v>144</v>
      </c>
      <c r="G587" s="103" t="s">
        <v>146</v>
      </c>
      <c r="H587" s="103" t="s">
        <v>42</v>
      </c>
      <c r="I587" s="103">
        <v>1</v>
      </c>
    </row>
    <row r="588" spans="1:9" x14ac:dyDescent="0.35">
      <c r="A588" s="103">
        <v>2024</v>
      </c>
      <c r="B588" s="103" t="s">
        <v>22</v>
      </c>
      <c r="C588" s="103" t="s">
        <v>170</v>
      </c>
      <c r="D588" s="103" t="s">
        <v>86</v>
      </c>
      <c r="E588" s="103" t="s">
        <v>89</v>
      </c>
      <c r="F588" s="103" t="s">
        <v>144</v>
      </c>
      <c r="G588" s="103" t="s">
        <v>88</v>
      </c>
      <c r="H588" s="103" t="s">
        <v>42</v>
      </c>
      <c r="I588" s="103">
        <v>47</v>
      </c>
    </row>
    <row r="589" spans="1:9" x14ac:dyDescent="0.35">
      <c r="A589" s="103">
        <v>2024</v>
      </c>
      <c r="B589" s="103" t="s">
        <v>22</v>
      </c>
      <c r="C589" s="103" t="s">
        <v>170</v>
      </c>
      <c r="D589" s="103" t="s">
        <v>86</v>
      </c>
      <c r="E589" s="103" t="s">
        <v>89</v>
      </c>
      <c r="F589" s="103" t="s">
        <v>144</v>
      </c>
      <c r="G589" s="103" t="s">
        <v>88</v>
      </c>
      <c r="H589" s="103" t="s">
        <v>43</v>
      </c>
      <c r="I589" s="103">
        <v>4</v>
      </c>
    </row>
    <row r="590" spans="1:9" x14ac:dyDescent="0.35">
      <c r="A590" s="103">
        <v>2024</v>
      </c>
      <c r="B590" s="103" t="s">
        <v>23</v>
      </c>
      <c r="C590" s="103" t="s">
        <v>171</v>
      </c>
      <c r="D590" s="103" t="s">
        <v>86</v>
      </c>
      <c r="E590" s="103" t="s">
        <v>90</v>
      </c>
      <c r="F590" s="103" t="s">
        <v>144</v>
      </c>
      <c r="G590" s="103" t="s">
        <v>145</v>
      </c>
      <c r="H590" s="103" t="s">
        <v>43</v>
      </c>
      <c r="I590" s="103">
        <v>1</v>
      </c>
    </row>
    <row r="591" spans="1:9" x14ac:dyDescent="0.35">
      <c r="A591" s="103">
        <v>2024</v>
      </c>
      <c r="B591" s="103" t="s">
        <v>23</v>
      </c>
      <c r="C591" s="103" t="s">
        <v>171</v>
      </c>
      <c r="D591" s="103" t="s">
        <v>86</v>
      </c>
      <c r="E591" s="103" t="s">
        <v>90</v>
      </c>
      <c r="F591" s="103" t="s">
        <v>144</v>
      </c>
      <c r="G591" s="103" t="s">
        <v>88</v>
      </c>
      <c r="H591" s="103" t="s">
        <v>42</v>
      </c>
      <c r="I591" s="103">
        <v>1</v>
      </c>
    </row>
    <row r="592" spans="1:9" x14ac:dyDescent="0.35">
      <c r="A592" s="103">
        <v>2024</v>
      </c>
      <c r="B592" s="103" t="s">
        <v>24</v>
      </c>
      <c r="C592" s="103" t="s">
        <v>172</v>
      </c>
      <c r="D592" s="103" t="s">
        <v>40</v>
      </c>
      <c r="E592" s="103" t="s">
        <v>87</v>
      </c>
      <c r="F592" s="103" t="s">
        <v>144</v>
      </c>
      <c r="G592" s="103" t="s">
        <v>145</v>
      </c>
      <c r="H592" s="103" t="s">
        <v>42</v>
      </c>
      <c r="I592" s="103">
        <v>2</v>
      </c>
    </row>
    <row r="593" spans="1:9" x14ac:dyDescent="0.35">
      <c r="A593" s="103">
        <v>2024</v>
      </c>
      <c r="B593" s="103" t="s">
        <v>24</v>
      </c>
      <c r="C593" s="103" t="s">
        <v>172</v>
      </c>
      <c r="D593" s="103" t="s">
        <v>40</v>
      </c>
      <c r="E593" s="103" t="s">
        <v>87</v>
      </c>
      <c r="F593" s="103" t="s">
        <v>144</v>
      </c>
      <c r="G593" s="103" t="s">
        <v>145</v>
      </c>
      <c r="H593" s="103" t="s">
        <v>43</v>
      </c>
      <c r="I593" s="103">
        <v>9</v>
      </c>
    </row>
    <row r="594" spans="1:9" x14ac:dyDescent="0.35">
      <c r="A594" s="103">
        <v>2024</v>
      </c>
      <c r="B594" s="103" t="s">
        <v>24</v>
      </c>
      <c r="C594" s="103" t="s">
        <v>172</v>
      </c>
      <c r="D594" s="103" t="s">
        <v>40</v>
      </c>
      <c r="E594" s="103" t="s">
        <v>87</v>
      </c>
      <c r="F594" s="103" t="s">
        <v>144</v>
      </c>
      <c r="G594" s="103" t="s">
        <v>146</v>
      </c>
      <c r="H594" s="103" t="s">
        <v>42</v>
      </c>
      <c r="I594" s="103">
        <v>4</v>
      </c>
    </row>
    <row r="595" spans="1:9" x14ac:dyDescent="0.35">
      <c r="A595" s="103">
        <v>2024</v>
      </c>
      <c r="B595" s="103" t="s">
        <v>24</v>
      </c>
      <c r="C595" s="103" t="s">
        <v>172</v>
      </c>
      <c r="D595" s="103" t="s">
        <v>40</v>
      </c>
      <c r="E595" s="103" t="s">
        <v>87</v>
      </c>
      <c r="F595" s="103" t="s">
        <v>144</v>
      </c>
      <c r="G595" s="103" t="s">
        <v>146</v>
      </c>
      <c r="H595" s="103" t="s">
        <v>43</v>
      </c>
      <c r="I595" s="103">
        <v>2</v>
      </c>
    </row>
    <row r="596" spans="1:9" x14ac:dyDescent="0.35">
      <c r="A596" s="103">
        <v>2024</v>
      </c>
      <c r="B596" s="103" t="s">
        <v>24</v>
      </c>
      <c r="C596" s="103" t="s">
        <v>172</v>
      </c>
      <c r="D596" s="103" t="s">
        <v>40</v>
      </c>
      <c r="E596" s="103" t="s">
        <v>87</v>
      </c>
      <c r="F596" s="103" t="s">
        <v>144</v>
      </c>
      <c r="G596" s="103" t="s">
        <v>88</v>
      </c>
      <c r="H596" s="103" t="s">
        <v>42</v>
      </c>
      <c r="I596" s="103">
        <v>57</v>
      </c>
    </row>
    <row r="597" spans="1:9" x14ac:dyDescent="0.35">
      <c r="A597" s="103">
        <v>2024</v>
      </c>
      <c r="B597" s="103" t="s">
        <v>24</v>
      </c>
      <c r="C597" s="103" t="s">
        <v>172</v>
      </c>
      <c r="D597" s="103" t="s">
        <v>40</v>
      </c>
      <c r="E597" s="103" t="s">
        <v>87</v>
      </c>
      <c r="F597" s="103" t="s">
        <v>144</v>
      </c>
      <c r="G597" s="103" t="s">
        <v>88</v>
      </c>
      <c r="H597" s="103" t="s">
        <v>43</v>
      </c>
      <c r="I597" s="103">
        <v>11</v>
      </c>
    </row>
    <row r="598" spans="1:9" x14ac:dyDescent="0.35">
      <c r="A598" s="103">
        <v>2024</v>
      </c>
      <c r="B598" s="103" t="s">
        <v>25</v>
      </c>
      <c r="C598" s="103" t="s">
        <v>173</v>
      </c>
      <c r="D598" s="103" t="s">
        <v>86</v>
      </c>
      <c r="E598" s="103" t="s">
        <v>90</v>
      </c>
      <c r="F598" s="103" t="s">
        <v>144</v>
      </c>
      <c r="G598" s="103" t="s">
        <v>145</v>
      </c>
      <c r="H598" s="103" t="s">
        <v>42</v>
      </c>
      <c r="I598" s="103">
        <v>7</v>
      </c>
    </row>
    <row r="599" spans="1:9" x14ac:dyDescent="0.35">
      <c r="A599" s="103">
        <v>2024</v>
      </c>
      <c r="B599" s="103" t="s">
        <v>25</v>
      </c>
      <c r="C599" s="103" t="s">
        <v>173</v>
      </c>
      <c r="D599" s="103" t="s">
        <v>86</v>
      </c>
      <c r="E599" s="103" t="s">
        <v>90</v>
      </c>
      <c r="F599" s="103" t="s">
        <v>144</v>
      </c>
      <c r="G599" s="103" t="s">
        <v>145</v>
      </c>
      <c r="H599" s="103" t="s">
        <v>43</v>
      </c>
      <c r="I599" s="103">
        <v>4</v>
      </c>
    </row>
    <row r="600" spans="1:9" x14ac:dyDescent="0.35">
      <c r="A600" s="103">
        <v>2024</v>
      </c>
      <c r="B600" s="103" t="s">
        <v>25</v>
      </c>
      <c r="C600" s="103" t="s">
        <v>173</v>
      </c>
      <c r="D600" s="103" t="s">
        <v>86</v>
      </c>
      <c r="E600" s="103" t="s">
        <v>90</v>
      </c>
      <c r="F600" s="103" t="s">
        <v>144</v>
      </c>
      <c r="G600" s="103" t="s">
        <v>146</v>
      </c>
      <c r="H600" s="103" t="s">
        <v>42</v>
      </c>
      <c r="I600" s="103">
        <v>2</v>
      </c>
    </row>
    <row r="601" spans="1:9" x14ac:dyDescent="0.35">
      <c r="A601" s="103">
        <v>2024</v>
      </c>
      <c r="B601" s="103" t="s">
        <v>25</v>
      </c>
      <c r="C601" s="103" t="s">
        <v>173</v>
      </c>
      <c r="D601" s="103" t="s">
        <v>86</v>
      </c>
      <c r="E601" s="103" t="s">
        <v>90</v>
      </c>
      <c r="F601" s="103" t="s">
        <v>144</v>
      </c>
      <c r="G601" s="103" t="s">
        <v>146</v>
      </c>
      <c r="H601" s="103" t="s">
        <v>43</v>
      </c>
      <c r="I601" s="103">
        <v>2</v>
      </c>
    </row>
    <row r="602" spans="1:9" x14ac:dyDescent="0.35">
      <c r="A602" s="103">
        <v>2024</v>
      </c>
      <c r="B602" s="103" t="s">
        <v>25</v>
      </c>
      <c r="C602" s="103" t="s">
        <v>173</v>
      </c>
      <c r="D602" s="103" t="s">
        <v>86</v>
      </c>
      <c r="E602" s="103" t="s">
        <v>90</v>
      </c>
      <c r="F602" s="103" t="s">
        <v>144</v>
      </c>
      <c r="G602" s="103" t="s">
        <v>88</v>
      </c>
      <c r="H602" s="103" t="s">
        <v>42</v>
      </c>
      <c r="I602" s="103">
        <v>41</v>
      </c>
    </row>
    <row r="603" spans="1:9" x14ac:dyDescent="0.35">
      <c r="A603" s="103">
        <v>2024</v>
      </c>
      <c r="B603" s="103" t="s">
        <v>25</v>
      </c>
      <c r="C603" s="103" t="s">
        <v>173</v>
      </c>
      <c r="D603" s="103" t="s">
        <v>86</v>
      </c>
      <c r="E603" s="103" t="s">
        <v>90</v>
      </c>
      <c r="F603" s="103" t="s">
        <v>144</v>
      </c>
      <c r="G603" s="103" t="s">
        <v>88</v>
      </c>
      <c r="H603" s="103" t="s">
        <v>43</v>
      </c>
      <c r="I603" s="103">
        <v>8</v>
      </c>
    </row>
    <row r="604" spans="1:9" x14ac:dyDescent="0.35">
      <c r="A604" s="103">
        <v>2024</v>
      </c>
      <c r="B604" s="103" t="s">
        <v>27</v>
      </c>
      <c r="C604" s="103" t="s">
        <v>175</v>
      </c>
      <c r="D604" s="103" t="s">
        <v>86</v>
      </c>
      <c r="E604" s="103" t="s">
        <v>89</v>
      </c>
      <c r="F604" s="103" t="s">
        <v>144</v>
      </c>
      <c r="G604" s="103" t="s">
        <v>88</v>
      </c>
      <c r="H604" s="103" t="s">
        <v>42</v>
      </c>
      <c r="I604" s="103">
        <v>21</v>
      </c>
    </row>
    <row r="605" spans="1:9" x14ac:dyDescent="0.35">
      <c r="A605" s="103">
        <v>2024</v>
      </c>
      <c r="B605" s="103" t="s">
        <v>27</v>
      </c>
      <c r="C605" s="103" t="s">
        <v>175</v>
      </c>
      <c r="D605" s="103" t="s">
        <v>86</v>
      </c>
      <c r="E605" s="103" t="s">
        <v>89</v>
      </c>
      <c r="F605" s="103" t="s">
        <v>144</v>
      </c>
      <c r="G605" s="103" t="s">
        <v>88</v>
      </c>
      <c r="H605" s="103" t="s">
        <v>43</v>
      </c>
      <c r="I605" s="103">
        <v>6</v>
      </c>
    </row>
    <row r="606" spans="1:9" x14ac:dyDescent="0.35">
      <c r="A606" s="103">
        <v>2024</v>
      </c>
      <c r="B606" s="103" t="s">
        <v>29</v>
      </c>
      <c r="C606" s="103" t="s">
        <v>177</v>
      </c>
      <c r="D606" s="103" t="s">
        <v>86</v>
      </c>
      <c r="E606" s="103" t="s">
        <v>87</v>
      </c>
      <c r="F606" s="103" t="s">
        <v>144</v>
      </c>
      <c r="G606" s="103" t="s">
        <v>146</v>
      </c>
      <c r="H606" s="103" t="s">
        <v>42</v>
      </c>
      <c r="I606" s="103">
        <v>4</v>
      </c>
    </row>
    <row r="607" spans="1:9" x14ac:dyDescent="0.35">
      <c r="A607" s="103">
        <v>2024</v>
      </c>
      <c r="B607" s="103" t="s">
        <v>29</v>
      </c>
      <c r="C607" s="103" t="s">
        <v>177</v>
      </c>
      <c r="D607" s="103" t="s">
        <v>86</v>
      </c>
      <c r="E607" s="103" t="s">
        <v>87</v>
      </c>
      <c r="F607" s="103" t="s">
        <v>144</v>
      </c>
      <c r="G607" s="103" t="s">
        <v>88</v>
      </c>
      <c r="H607" s="103" t="s">
        <v>42</v>
      </c>
      <c r="I607" s="103">
        <v>16</v>
      </c>
    </row>
    <row r="608" spans="1:9" x14ac:dyDescent="0.35">
      <c r="A608" s="103">
        <v>2024</v>
      </c>
      <c r="B608" s="103" t="s">
        <v>29</v>
      </c>
      <c r="C608" s="103" t="s">
        <v>177</v>
      </c>
      <c r="D608" s="103" t="s">
        <v>86</v>
      </c>
      <c r="E608" s="103" t="s">
        <v>87</v>
      </c>
      <c r="F608" s="103" t="s">
        <v>144</v>
      </c>
      <c r="G608" s="103" t="s">
        <v>88</v>
      </c>
      <c r="H608" s="103" t="s">
        <v>43</v>
      </c>
      <c r="I608" s="103">
        <v>7</v>
      </c>
    </row>
    <row r="609" spans="1:9" x14ac:dyDescent="0.35">
      <c r="A609" s="103">
        <v>2024</v>
      </c>
      <c r="B609" s="103" t="s">
        <v>31</v>
      </c>
      <c r="C609" s="103" t="s">
        <v>179</v>
      </c>
      <c r="D609" s="103" t="s">
        <v>86</v>
      </c>
      <c r="E609" s="103" t="s">
        <v>90</v>
      </c>
      <c r="F609" s="103" t="s">
        <v>144</v>
      </c>
      <c r="G609" s="103" t="s">
        <v>146</v>
      </c>
      <c r="H609" s="103" t="s">
        <v>42</v>
      </c>
      <c r="I609" s="103">
        <v>2</v>
      </c>
    </row>
    <row r="610" spans="1:9" x14ac:dyDescent="0.35">
      <c r="A610" s="103">
        <v>2024</v>
      </c>
      <c r="B610" s="103" t="s">
        <v>31</v>
      </c>
      <c r="C610" s="103" t="s">
        <v>179</v>
      </c>
      <c r="D610" s="103" t="s">
        <v>86</v>
      </c>
      <c r="E610" s="103" t="s">
        <v>90</v>
      </c>
      <c r="F610" s="103" t="s">
        <v>144</v>
      </c>
      <c r="G610" s="103" t="s">
        <v>146</v>
      </c>
      <c r="H610" s="103" t="s">
        <v>43</v>
      </c>
      <c r="I610" s="103">
        <v>1</v>
      </c>
    </row>
    <row r="611" spans="1:9" x14ac:dyDescent="0.35">
      <c r="A611" s="103">
        <v>2024</v>
      </c>
      <c r="B611" s="103" t="s">
        <v>32</v>
      </c>
      <c r="C611" s="103" t="s">
        <v>180</v>
      </c>
      <c r="D611" s="103" t="s">
        <v>40</v>
      </c>
      <c r="E611" s="103" t="s">
        <v>87</v>
      </c>
      <c r="F611" s="103" t="s">
        <v>144</v>
      </c>
      <c r="G611" s="103" t="s">
        <v>145</v>
      </c>
      <c r="H611" s="103" t="s">
        <v>42</v>
      </c>
      <c r="I611" s="103">
        <v>2</v>
      </c>
    </row>
    <row r="612" spans="1:9" x14ac:dyDescent="0.35">
      <c r="A612" s="103">
        <v>2024</v>
      </c>
      <c r="B612" s="103" t="s">
        <v>32</v>
      </c>
      <c r="C612" s="103" t="s">
        <v>180</v>
      </c>
      <c r="D612" s="103" t="s">
        <v>40</v>
      </c>
      <c r="E612" s="103" t="s">
        <v>87</v>
      </c>
      <c r="F612" s="103" t="s">
        <v>144</v>
      </c>
      <c r="G612" s="103" t="s">
        <v>145</v>
      </c>
      <c r="H612" s="103" t="s">
        <v>43</v>
      </c>
      <c r="I612" s="103">
        <v>3</v>
      </c>
    </row>
    <row r="613" spans="1:9" x14ac:dyDescent="0.35">
      <c r="A613" s="103">
        <v>2024</v>
      </c>
      <c r="B613" s="103" t="s">
        <v>32</v>
      </c>
      <c r="C613" s="103" t="s">
        <v>180</v>
      </c>
      <c r="D613" s="103" t="s">
        <v>40</v>
      </c>
      <c r="E613" s="103" t="s">
        <v>87</v>
      </c>
      <c r="F613" s="103" t="s">
        <v>144</v>
      </c>
      <c r="G613" s="103" t="s">
        <v>146</v>
      </c>
      <c r="H613" s="103" t="s">
        <v>42</v>
      </c>
      <c r="I613" s="103">
        <v>3</v>
      </c>
    </row>
    <row r="614" spans="1:9" x14ac:dyDescent="0.35">
      <c r="A614" s="103">
        <v>2024</v>
      </c>
      <c r="B614" s="103" t="s">
        <v>32</v>
      </c>
      <c r="C614" s="103" t="s">
        <v>180</v>
      </c>
      <c r="D614" s="103" t="s">
        <v>40</v>
      </c>
      <c r="E614" s="103" t="s">
        <v>87</v>
      </c>
      <c r="F614" s="103" t="s">
        <v>144</v>
      </c>
      <c r="G614" s="103" t="s">
        <v>146</v>
      </c>
      <c r="H614" s="103" t="s">
        <v>43</v>
      </c>
      <c r="I614" s="103">
        <v>8</v>
      </c>
    </row>
    <row r="615" spans="1:9" x14ac:dyDescent="0.35">
      <c r="A615" s="103">
        <v>2024</v>
      </c>
      <c r="B615" s="103" t="s">
        <v>32</v>
      </c>
      <c r="C615" s="103" t="s">
        <v>180</v>
      </c>
      <c r="D615" s="103" t="s">
        <v>40</v>
      </c>
      <c r="E615" s="103" t="s">
        <v>87</v>
      </c>
      <c r="F615" s="103" t="s">
        <v>144</v>
      </c>
      <c r="G615" s="103" t="s">
        <v>88</v>
      </c>
      <c r="H615" s="103" t="s">
        <v>42</v>
      </c>
      <c r="I615" s="103">
        <v>39</v>
      </c>
    </row>
    <row r="616" spans="1:9" x14ac:dyDescent="0.35">
      <c r="A616" s="103">
        <v>2024</v>
      </c>
      <c r="B616" s="103" t="s">
        <v>32</v>
      </c>
      <c r="C616" s="103" t="s">
        <v>180</v>
      </c>
      <c r="D616" s="103" t="s">
        <v>40</v>
      </c>
      <c r="E616" s="103" t="s">
        <v>87</v>
      </c>
      <c r="F616" s="103" t="s">
        <v>144</v>
      </c>
      <c r="G616" s="103" t="s">
        <v>88</v>
      </c>
      <c r="H616" s="103" t="s">
        <v>43</v>
      </c>
      <c r="I616" s="103">
        <v>4</v>
      </c>
    </row>
    <row r="617" spans="1:9" x14ac:dyDescent="0.35">
      <c r="A617" s="103">
        <v>2024</v>
      </c>
      <c r="B617" s="103" t="s">
        <v>33</v>
      </c>
      <c r="C617" s="103" t="s">
        <v>181</v>
      </c>
      <c r="D617" s="103" t="s">
        <v>86</v>
      </c>
      <c r="E617" s="103" t="s">
        <v>89</v>
      </c>
      <c r="F617" s="103" t="s">
        <v>144</v>
      </c>
      <c r="G617" s="103" t="s">
        <v>88</v>
      </c>
      <c r="H617" s="103" t="s">
        <v>42</v>
      </c>
      <c r="I617" s="103">
        <v>23</v>
      </c>
    </row>
    <row r="618" spans="1:9" x14ac:dyDescent="0.35">
      <c r="A618" s="103">
        <v>2024</v>
      </c>
      <c r="B618" s="103" t="s">
        <v>33</v>
      </c>
      <c r="C618" s="103" t="s">
        <v>181</v>
      </c>
      <c r="D618" s="103" t="s">
        <v>86</v>
      </c>
      <c r="E618" s="103" t="s">
        <v>89</v>
      </c>
      <c r="F618" s="103" t="s">
        <v>144</v>
      </c>
      <c r="G618" s="103" t="s">
        <v>88</v>
      </c>
      <c r="H618" s="103" t="s">
        <v>43</v>
      </c>
      <c r="I618" s="103">
        <v>4</v>
      </c>
    </row>
    <row r="619" spans="1:9" x14ac:dyDescent="0.35">
      <c r="A619" s="103">
        <v>2024</v>
      </c>
      <c r="B619" s="103" t="s">
        <v>34</v>
      </c>
      <c r="C619" s="103" t="s">
        <v>182</v>
      </c>
      <c r="D619" s="103" t="s">
        <v>86</v>
      </c>
      <c r="E619" s="103" t="s">
        <v>90</v>
      </c>
      <c r="F619" s="103" t="s">
        <v>144</v>
      </c>
      <c r="G619" s="103" t="s">
        <v>146</v>
      </c>
      <c r="H619" s="103" t="s">
        <v>42</v>
      </c>
      <c r="I619" s="103">
        <v>4</v>
      </c>
    </row>
    <row r="620" spans="1:9" x14ac:dyDescent="0.35">
      <c r="A620" s="103">
        <v>2024</v>
      </c>
      <c r="B620" s="103" t="s">
        <v>35</v>
      </c>
      <c r="C620" s="103" t="s">
        <v>183</v>
      </c>
      <c r="D620" s="103" t="s">
        <v>86</v>
      </c>
      <c r="E620" s="103" t="s">
        <v>87</v>
      </c>
      <c r="F620" s="103" t="s">
        <v>144</v>
      </c>
      <c r="G620" s="103" t="s">
        <v>145</v>
      </c>
      <c r="H620" s="103" t="s">
        <v>42</v>
      </c>
      <c r="I620" s="103">
        <v>2</v>
      </c>
    </row>
    <row r="621" spans="1:9" x14ac:dyDescent="0.35">
      <c r="A621" s="103">
        <v>2024</v>
      </c>
      <c r="B621" s="103" t="s">
        <v>35</v>
      </c>
      <c r="C621" s="103" t="s">
        <v>183</v>
      </c>
      <c r="D621" s="103" t="s">
        <v>86</v>
      </c>
      <c r="E621" s="103" t="s">
        <v>87</v>
      </c>
      <c r="F621" s="103" t="s">
        <v>144</v>
      </c>
      <c r="G621" s="103" t="s">
        <v>145</v>
      </c>
      <c r="H621" s="103" t="s">
        <v>43</v>
      </c>
      <c r="I621" s="103">
        <v>3</v>
      </c>
    </row>
    <row r="622" spans="1:9" x14ac:dyDescent="0.35">
      <c r="A622" s="103">
        <v>2024</v>
      </c>
      <c r="B622" s="103" t="s">
        <v>35</v>
      </c>
      <c r="C622" s="103" t="s">
        <v>183</v>
      </c>
      <c r="D622" s="103" t="s">
        <v>86</v>
      </c>
      <c r="E622" s="103" t="s">
        <v>87</v>
      </c>
      <c r="F622" s="103" t="s">
        <v>144</v>
      </c>
      <c r="G622" s="103" t="s">
        <v>88</v>
      </c>
      <c r="H622" s="103" t="s">
        <v>42</v>
      </c>
      <c r="I622" s="103">
        <v>71</v>
      </c>
    </row>
    <row r="623" spans="1:9" x14ac:dyDescent="0.35">
      <c r="A623" s="103">
        <v>2024</v>
      </c>
      <c r="B623" s="103" t="s">
        <v>35</v>
      </c>
      <c r="C623" s="103" t="s">
        <v>183</v>
      </c>
      <c r="D623" s="103" t="s">
        <v>86</v>
      </c>
      <c r="E623" s="103" t="s">
        <v>87</v>
      </c>
      <c r="F623" s="103" t="s">
        <v>144</v>
      </c>
      <c r="G623" s="103" t="s">
        <v>88</v>
      </c>
      <c r="H623" s="103" t="s">
        <v>43</v>
      </c>
      <c r="I623" s="103">
        <v>6</v>
      </c>
    </row>
    <row r="624" spans="1:9" x14ac:dyDescent="0.35">
      <c r="A624" s="103">
        <v>2024</v>
      </c>
      <c r="B624" s="103" t="s">
        <v>95</v>
      </c>
      <c r="C624" s="103" t="s">
        <v>184</v>
      </c>
      <c r="D624" s="103" t="s">
        <v>40</v>
      </c>
      <c r="E624" s="103" t="s">
        <v>87</v>
      </c>
      <c r="F624" s="103" t="s">
        <v>144</v>
      </c>
      <c r="G624" s="103" t="s">
        <v>145</v>
      </c>
      <c r="H624" s="103" t="s">
        <v>43</v>
      </c>
      <c r="I624" s="103">
        <v>3</v>
      </c>
    </row>
    <row r="625" spans="1:9" x14ac:dyDescent="0.35">
      <c r="A625" s="103">
        <v>2024</v>
      </c>
      <c r="B625" s="103" t="s">
        <v>95</v>
      </c>
      <c r="C625" s="103" t="s">
        <v>184</v>
      </c>
      <c r="D625" s="103" t="s">
        <v>40</v>
      </c>
      <c r="E625" s="103" t="s">
        <v>87</v>
      </c>
      <c r="F625" s="103" t="s">
        <v>144</v>
      </c>
      <c r="G625" s="103" t="s">
        <v>146</v>
      </c>
      <c r="H625" s="103" t="s">
        <v>42</v>
      </c>
      <c r="I625" s="103">
        <v>3</v>
      </c>
    </row>
    <row r="626" spans="1:9" x14ac:dyDescent="0.35">
      <c r="A626" s="103">
        <v>2024</v>
      </c>
      <c r="B626" s="103" t="s">
        <v>95</v>
      </c>
      <c r="C626" s="103" t="s">
        <v>184</v>
      </c>
      <c r="D626" s="103" t="s">
        <v>40</v>
      </c>
      <c r="E626" s="103" t="s">
        <v>87</v>
      </c>
      <c r="F626" s="103" t="s">
        <v>144</v>
      </c>
      <c r="G626" s="103" t="s">
        <v>146</v>
      </c>
      <c r="H626" s="103" t="s">
        <v>43</v>
      </c>
      <c r="I626" s="103">
        <v>2</v>
      </c>
    </row>
    <row r="627" spans="1:9" x14ac:dyDescent="0.35">
      <c r="A627" s="103">
        <v>2024</v>
      </c>
      <c r="B627" s="103" t="s">
        <v>95</v>
      </c>
      <c r="C627" s="103" t="s">
        <v>184</v>
      </c>
      <c r="D627" s="103" t="s">
        <v>40</v>
      </c>
      <c r="E627" s="103" t="s">
        <v>87</v>
      </c>
      <c r="F627" s="103" t="s">
        <v>144</v>
      </c>
      <c r="G627" s="103" t="s">
        <v>88</v>
      </c>
      <c r="H627" s="103" t="s">
        <v>42</v>
      </c>
      <c r="I627" s="103">
        <v>76</v>
      </c>
    </row>
    <row r="628" spans="1:9" x14ac:dyDescent="0.35">
      <c r="A628" s="103">
        <v>2024</v>
      </c>
      <c r="B628" s="103" t="s">
        <v>95</v>
      </c>
      <c r="C628" s="103" t="s">
        <v>184</v>
      </c>
      <c r="D628" s="103" t="s">
        <v>40</v>
      </c>
      <c r="E628" s="103" t="s">
        <v>87</v>
      </c>
      <c r="F628" s="103" t="s">
        <v>144</v>
      </c>
      <c r="G628" s="103" t="s">
        <v>88</v>
      </c>
      <c r="H628" s="103" t="s">
        <v>43</v>
      </c>
      <c r="I628" s="103">
        <v>11</v>
      </c>
    </row>
    <row r="629" spans="1:9" x14ac:dyDescent="0.35">
      <c r="A629" s="103">
        <v>2024</v>
      </c>
      <c r="B629" s="103" t="s">
        <v>37</v>
      </c>
      <c r="C629" s="103" t="s">
        <v>186</v>
      </c>
      <c r="D629" s="103" t="s">
        <v>40</v>
      </c>
      <c r="E629" s="103" t="s">
        <v>87</v>
      </c>
      <c r="F629" s="103" t="s">
        <v>144</v>
      </c>
      <c r="G629" s="103" t="s">
        <v>146</v>
      </c>
      <c r="H629" s="103" t="s">
        <v>42</v>
      </c>
      <c r="I629" s="103">
        <v>1</v>
      </c>
    </row>
    <row r="630" spans="1:9" x14ac:dyDescent="0.35">
      <c r="A630" s="103">
        <v>2024</v>
      </c>
      <c r="B630" s="103" t="s">
        <v>37</v>
      </c>
      <c r="C630" s="103" t="s">
        <v>186</v>
      </c>
      <c r="D630" s="103" t="s">
        <v>40</v>
      </c>
      <c r="E630" s="103" t="s">
        <v>87</v>
      </c>
      <c r="F630" s="103" t="s">
        <v>144</v>
      </c>
      <c r="G630" s="103" t="s">
        <v>146</v>
      </c>
      <c r="H630" s="103" t="s">
        <v>43</v>
      </c>
      <c r="I630" s="103">
        <v>1</v>
      </c>
    </row>
    <row r="631" spans="1:9" x14ac:dyDescent="0.35">
      <c r="A631" s="103">
        <v>2024</v>
      </c>
      <c r="B631" s="103" t="s">
        <v>39</v>
      </c>
      <c r="C631" s="103" t="s">
        <v>188</v>
      </c>
      <c r="D631" s="103" t="s">
        <v>40</v>
      </c>
      <c r="E631" s="103" t="s">
        <v>87</v>
      </c>
      <c r="F631" s="103" t="s">
        <v>144</v>
      </c>
      <c r="G631" s="103" t="s">
        <v>145</v>
      </c>
      <c r="H631" s="103" t="s">
        <v>43</v>
      </c>
      <c r="I631" s="103">
        <v>3</v>
      </c>
    </row>
    <row r="632" spans="1:9" x14ac:dyDescent="0.35">
      <c r="A632" s="103">
        <v>2024</v>
      </c>
      <c r="B632" s="103" t="s">
        <v>39</v>
      </c>
      <c r="C632" s="103" t="s">
        <v>188</v>
      </c>
      <c r="D632" s="103" t="s">
        <v>40</v>
      </c>
      <c r="E632" s="103" t="s">
        <v>87</v>
      </c>
      <c r="F632" s="103" t="s">
        <v>144</v>
      </c>
      <c r="G632" s="103" t="s">
        <v>146</v>
      </c>
      <c r="H632" s="103" t="s">
        <v>42</v>
      </c>
      <c r="I632" s="103">
        <v>18</v>
      </c>
    </row>
    <row r="633" spans="1:9" x14ac:dyDescent="0.35">
      <c r="A633" s="103">
        <v>2024</v>
      </c>
      <c r="B633" s="103" t="s">
        <v>39</v>
      </c>
      <c r="C633" s="103" t="s">
        <v>188</v>
      </c>
      <c r="D633" s="103" t="s">
        <v>40</v>
      </c>
      <c r="E633" s="103" t="s">
        <v>87</v>
      </c>
      <c r="F633" s="103" t="s">
        <v>144</v>
      </c>
      <c r="G633" s="103" t="s">
        <v>146</v>
      </c>
      <c r="H633" s="103" t="s">
        <v>43</v>
      </c>
      <c r="I633" s="103">
        <v>11</v>
      </c>
    </row>
    <row r="634" spans="1:9" x14ac:dyDescent="0.35">
      <c r="A634" s="103">
        <v>2024</v>
      </c>
      <c r="B634" s="103" t="s">
        <v>39</v>
      </c>
      <c r="C634" s="103" t="s">
        <v>188</v>
      </c>
      <c r="D634" s="103" t="s">
        <v>40</v>
      </c>
      <c r="E634" s="103" t="s">
        <v>87</v>
      </c>
      <c r="F634" s="103" t="s">
        <v>144</v>
      </c>
      <c r="G634" s="103" t="s">
        <v>88</v>
      </c>
      <c r="H634" s="103" t="s">
        <v>42</v>
      </c>
      <c r="I634" s="103">
        <v>34</v>
      </c>
    </row>
    <row r="635" spans="1:9" x14ac:dyDescent="0.35">
      <c r="A635" s="103">
        <v>2024</v>
      </c>
      <c r="B635" s="103" t="s">
        <v>39</v>
      </c>
      <c r="C635" s="103" t="s">
        <v>188</v>
      </c>
      <c r="D635" s="103" t="s">
        <v>40</v>
      </c>
      <c r="E635" s="103" t="s">
        <v>87</v>
      </c>
      <c r="F635" s="103" t="s">
        <v>144</v>
      </c>
      <c r="G635" s="103" t="s">
        <v>88</v>
      </c>
      <c r="H635" s="103" t="s">
        <v>43</v>
      </c>
      <c r="I635" s="103">
        <v>7</v>
      </c>
    </row>
    <row r="636" spans="1:9" x14ac:dyDescent="0.35">
      <c r="A636" s="103">
        <v>2021</v>
      </c>
      <c r="B636" s="103" t="s">
        <v>13</v>
      </c>
      <c r="C636" s="103" t="s">
        <v>160</v>
      </c>
      <c r="D636" s="103" t="s">
        <v>86</v>
      </c>
      <c r="E636" s="103" t="s">
        <v>89</v>
      </c>
      <c r="F636" s="103" t="s">
        <v>144</v>
      </c>
      <c r="G636" s="103" t="s">
        <v>88</v>
      </c>
      <c r="H636" s="103" t="s">
        <v>96</v>
      </c>
      <c r="I636" s="103">
        <v>6</v>
      </c>
    </row>
    <row r="637" spans="1:9" x14ac:dyDescent="0.35">
      <c r="A637" s="103">
        <v>2022</v>
      </c>
      <c r="B637" s="103" t="s">
        <v>13</v>
      </c>
      <c r="C637" s="103" t="s">
        <v>160</v>
      </c>
      <c r="D637" s="103" t="s">
        <v>86</v>
      </c>
      <c r="E637" s="103" t="s">
        <v>89</v>
      </c>
      <c r="F637" s="103" t="s">
        <v>144</v>
      </c>
      <c r="G637" s="103" t="s">
        <v>88</v>
      </c>
      <c r="H637" s="103" t="s">
        <v>96</v>
      </c>
      <c r="I637" s="103">
        <v>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59A6-4D36-4F19-9FC6-2C107343FD71}">
  <sheetPr>
    <tabColor rgb="FFFF0000"/>
  </sheetPr>
  <dimension ref="A1:X56"/>
  <sheetViews>
    <sheetView workbookViewId="0">
      <selection activeCell="E12" sqref="E12"/>
    </sheetView>
  </sheetViews>
  <sheetFormatPr defaultColWidth="9.15234375" defaultRowHeight="14.6" x14ac:dyDescent="0.4"/>
  <cols>
    <col min="1" max="1" width="45.3828125" customWidth="1"/>
  </cols>
  <sheetData>
    <row r="1" spans="1:24" ht="17.600000000000001" x14ac:dyDescent="0.6">
      <c r="A1" s="1"/>
      <c r="B1" s="1"/>
      <c r="C1" s="1"/>
      <c r="D1" s="1"/>
      <c r="E1" s="1"/>
      <c r="F1" s="1"/>
      <c r="G1" s="1"/>
      <c r="H1" s="1"/>
      <c r="I1" s="1"/>
      <c r="J1" s="1"/>
      <c r="K1" s="1"/>
      <c r="L1" s="1"/>
      <c r="M1" s="1"/>
      <c r="N1" s="1"/>
      <c r="O1" s="1"/>
      <c r="P1" s="1"/>
      <c r="Q1" s="1"/>
      <c r="R1" s="1"/>
      <c r="S1" s="1"/>
      <c r="T1" s="1"/>
      <c r="U1" s="1"/>
      <c r="V1" s="1"/>
      <c r="W1" s="1"/>
      <c r="X1" s="1"/>
    </row>
    <row r="3" spans="1:24" x14ac:dyDescent="0.4">
      <c r="A3" s="3">
        <f>FIRE1123a!A3</f>
        <v>2024</v>
      </c>
      <c r="J3" s="4"/>
      <c r="K3" s="4"/>
    </row>
    <row r="4" spans="1:24" x14ac:dyDescent="0.4">
      <c r="B4" t="s">
        <v>88</v>
      </c>
      <c r="H4" t="s">
        <v>102</v>
      </c>
      <c r="N4" t="s">
        <v>103</v>
      </c>
      <c r="T4" s="5" t="s">
        <v>104</v>
      </c>
      <c r="U4" s="5"/>
      <c r="V4" s="5"/>
      <c r="W4" s="5"/>
      <c r="X4" s="5"/>
    </row>
    <row r="5" spans="1:24" ht="43.75" x14ac:dyDescent="0.4">
      <c r="A5" s="6"/>
      <c r="B5" s="7" t="s">
        <v>42</v>
      </c>
      <c r="C5" s="7" t="s">
        <v>43</v>
      </c>
      <c r="D5" s="7" t="s">
        <v>69</v>
      </c>
      <c r="E5" s="7" t="s">
        <v>96</v>
      </c>
      <c r="F5" s="7" t="s">
        <v>44</v>
      </c>
      <c r="G5" s="7"/>
      <c r="H5" s="7" t="s">
        <v>42</v>
      </c>
      <c r="I5" s="7" t="s">
        <v>43</v>
      </c>
      <c r="J5" s="7" t="s">
        <v>69</v>
      </c>
      <c r="K5" s="7" t="s">
        <v>96</v>
      </c>
      <c r="L5" s="7" t="s">
        <v>44</v>
      </c>
      <c r="M5" s="7"/>
      <c r="N5" s="7" t="s">
        <v>42</v>
      </c>
      <c r="O5" s="7" t="s">
        <v>43</v>
      </c>
      <c r="P5" s="7" t="s">
        <v>69</v>
      </c>
      <c r="Q5" s="7" t="s">
        <v>96</v>
      </c>
      <c r="R5" s="7" t="s">
        <v>44</v>
      </c>
      <c r="S5" s="7"/>
      <c r="T5" s="8" t="s">
        <v>42</v>
      </c>
      <c r="U5" s="8" t="s">
        <v>43</v>
      </c>
      <c r="V5" s="8" t="s">
        <v>69</v>
      </c>
      <c r="W5" s="8" t="s">
        <v>96</v>
      </c>
      <c r="X5" s="8" t="s">
        <v>44</v>
      </c>
    </row>
    <row r="6" spans="1:24" x14ac:dyDescent="0.4">
      <c r="A6" t="s">
        <v>0</v>
      </c>
      <c r="B6" s="9" cm="1">
        <f t="array" ref="B6">SUMPRODUCT(('Data - apprentices'!$A$2:$A$52264=$A$3)*('Data - apprentices'!$H$2:$H$52264=B$5)*('Data - apprentices'!$G$2:$G$52264=$B$4)*('Data - apprentices'!$I$2:$I$52264))</f>
        <v>1376</v>
      </c>
      <c r="C6" s="9" cm="1">
        <f t="array" ref="C6">SUMPRODUCT(('Data - apprentices'!$A$2:$A$52264=$A$3)*('Data - apprentices'!$H$2:$H$52264=C$5)*('Data - apprentices'!$G$2:$G$52264=$B$4)*('Data - apprentices'!$I$2:$I$52264))</f>
        <v>247</v>
      </c>
      <c r="D6" s="9" cm="1">
        <f t="array" ref="D6">SUMPRODUCT(('Data - apprentices'!$A$2:$A$52264=$A$3)*('Data - apprentices'!$H$2:$H$52264=D$5)*('Data - apprentices'!$G$2:$G$52264=$B$4)*('Data - apprentices'!$I$2:$I$52264))</f>
        <v>0</v>
      </c>
      <c r="E6" s="9" cm="1">
        <f t="array" ref="E6">SUMPRODUCT(('Data - apprentices'!$A$2:$A$52264=$A$3)*('Data - apprentices'!$H$2:$H$52264=E$5)*('Data - apprentices'!$G$2:$G$52264=$B$4)*('Data - apprentices'!$I$2:$I$52264))</f>
        <v>25</v>
      </c>
      <c r="F6" s="10">
        <f t="shared" ref="F6:F11" si="0">IF(B6+C6+D6+E6=0,"-",ROUND(C6/(B6+C6+D6+E6),3))</f>
        <v>0.15</v>
      </c>
      <c r="G6" s="2"/>
      <c r="H6" s="9" cm="1">
        <f t="array" ref="H6">SUMPRODUCT(('Data - apprentices'!$A$2:$A$52264=$A$3)*('Data - apprentices'!$H$2:$H$52264=H$5)*('Data - apprentices'!$G$2:$G$52264=$H$4)*('Data - apprentices'!$I$2:$I$52264))</f>
        <v>18</v>
      </c>
      <c r="I6" s="9" cm="1">
        <f t="array" ref="I6">SUMPRODUCT(('Data - apprentices'!$A$2:$A$52264=$A$3)*('Data - apprentices'!$H$2:$H$52264=I$5)*('Data - apprentices'!$G$2:$G$52264=$H$4)*('Data - apprentices'!$I$2:$I$52264))</f>
        <v>38</v>
      </c>
      <c r="J6" s="9" cm="1">
        <f t="array" ref="J6">SUMPRODUCT(('Data - apprentices'!$A$2:$A$52264=$A$3)*('Data - apprentices'!$H$2:$H$52264=J$5)*('Data - apprentices'!$G$2:$G$52264=$H$4)*('Data - apprentices'!$I$2:$I$52264))</f>
        <v>0</v>
      </c>
      <c r="K6" s="9" cm="1">
        <f t="array" ref="K6">SUMPRODUCT(('Data - apprentices'!$A$2:$A$52264=$A$3)*('Data - apprentices'!$H$2:$H$52264=K$5)*('Data - apprentices'!$G$2:$G$52264=$H$4)*('Data - apprentices'!$I$2:$I$52264))</f>
        <v>0</v>
      </c>
      <c r="L6" s="10">
        <f t="shared" ref="L6:L11" si="1">IF(H6+I6+J6+K6=0,"-",ROUND(I6/(H6+I6+J6+K6),3))</f>
        <v>0.67900000000000005</v>
      </c>
      <c r="M6" s="2"/>
      <c r="N6" s="9" cm="1">
        <f t="array" ref="N6">SUMPRODUCT(('Data - apprentices'!$A$2:$A$52264=$A$3)*('Data - apprentices'!$H$2:$H$52264=N$5)*('Data - apprentices'!$G$2:$G$52264=$N$4)*('Data - apprentices'!$I$2:$I$52264))</f>
        <v>88</v>
      </c>
      <c r="O6" s="9" cm="1">
        <f t="array" ref="O6">SUMPRODUCT(('Data - apprentices'!$A$2:$A$52264=$A$3)*('Data - apprentices'!$H$2:$H$52264=O$5)*('Data - apprentices'!$G$2:$G$52264=$N$4)*('Data - apprentices'!$I$2:$I$52264))</f>
        <v>92</v>
      </c>
      <c r="P6" s="9" cm="1">
        <f t="array" ref="P6">SUMPRODUCT(('Data - apprentices'!$A$2:$A$52264=$A$3)*('Data - apprentices'!$H$2:$H$52264=P$5)*('Data - apprentices'!$G$2:$G$52264=$N$4)*('Data - apprentices'!$I$2:$I$52264))</f>
        <v>1</v>
      </c>
      <c r="Q6" s="9" cm="1">
        <f t="array" ref="Q6">SUMPRODUCT(('Data - apprentices'!$A$2:$A$52264=$A$3)*('Data - apprentices'!$H$2:$H$52264=Q$5)*('Data - apprentices'!$G$2:$G$52264=$N$4)*('Data - apprentices'!$I$2:$I$52264))</f>
        <v>0</v>
      </c>
      <c r="R6" s="10">
        <f t="shared" ref="R6:R11" si="2">IF(N6+O6+P6+Q6=0,"-",ROUND(O6/(N6+O6+P6+Q6),3))</f>
        <v>0.50800000000000001</v>
      </c>
      <c r="S6" s="2"/>
      <c r="T6" s="11">
        <f t="shared" ref="T6:T37" si="3">B6+H6+N6</f>
        <v>1482</v>
      </c>
      <c r="U6" s="11">
        <f t="shared" ref="U6:U37" si="4">C6+I6+O6</f>
        <v>377</v>
      </c>
      <c r="V6" s="11">
        <f t="shared" ref="V6:V11" si="5">D6+J6+P6</f>
        <v>1</v>
      </c>
      <c r="W6" s="11">
        <f t="shared" ref="W6:W11" si="6">E6+K6+Q6</f>
        <v>25</v>
      </c>
      <c r="X6" s="10">
        <f t="shared" ref="X6:X11" si="7">IF(T6+U6+V6+W6=0,"-",ROUND(U6/(T6+U6+V6+W6),3))</f>
        <v>0.2</v>
      </c>
    </row>
    <row r="7" spans="1:24" x14ac:dyDescent="0.4">
      <c r="A7" t="s">
        <v>86</v>
      </c>
      <c r="B7" s="9" cm="1">
        <f t="array" ref="B7">SUMPRODUCT(('Data - apprentices'!$A$2:$A$52264=$A$3)*('Data - apprentices'!$D$2:$D$52264=$A7)*('Data - apprentices'!$H$2:$H$52264=B$5)*('Data - apprentices'!$G$2:$G$52264=$B$4)*('Data - apprentices'!$I$2:$I$52264))</f>
        <v>769</v>
      </c>
      <c r="C7" s="9" cm="1">
        <f t="array" ref="C7">SUMPRODUCT(('Data - apprentices'!$A$2:$A$52264=$A$3)*('Data - apprentices'!$D$2:$D$52264=$A7)*('Data - apprentices'!$H$2:$H$52264=C$5)*('Data - apprentices'!$G$2:$G$52264=$B$4)*('Data - apprentices'!$I$2:$I$52264))</f>
        <v>133</v>
      </c>
      <c r="D7" s="9" cm="1">
        <f t="array" ref="D7">SUMPRODUCT(('Data - apprentices'!$A$2:$A$52264=$A$3)*('Data - apprentices'!$D$2:$D$52264=$A7)*('Data - apprentices'!$H$2:$H$52264=D$5)*('Data - apprentices'!$G$2:$G$52264=$B$4)*('Data - apprentices'!$I$2:$I$52264))</f>
        <v>0</v>
      </c>
      <c r="E7" s="9" cm="1">
        <f t="array" ref="E7">SUMPRODUCT(('Data - apprentices'!$A$2:$A$52264=$A$3)*('Data - apprentices'!$D$2:$D$52264=$A7)*('Data - apprentices'!$H$2:$H$52264=E$5)*('Data - apprentices'!$G$2:$G$52264=$B$4)*('Data - apprentices'!$I$2:$I$52264))</f>
        <v>0</v>
      </c>
      <c r="F7" s="10">
        <f t="shared" si="0"/>
        <v>0.14699999999999999</v>
      </c>
      <c r="G7" s="2"/>
      <c r="H7" s="9" cm="1">
        <f t="array" ref="H7">SUMPRODUCT(('Data - apprentices'!$A$2:$A$52264=$A$3)*('Data - apprentices'!$D$2:$D$52264=$A7)*('Data - apprentices'!$H$2:$H$52264=H$5)*('Data - apprentices'!$G$2:$G$52264=$H$4)*('Data - apprentices'!$I$2:$I$52264))</f>
        <v>14</v>
      </c>
      <c r="I7" s="9" cm="1">
        <f t="array" ref="I7">SUMPRODUCT(('Data - apprentices'!$A$2:$A$52264=$A$3)*('Data - apprentices'!$D$2:$D$52264=$A7)*('Data - apprentices'!$H$2:$H$52264=I$5)*('Data - apprentices'!$G$2:$G$52264=$H$4)*('Data - apprentices'!$I$2:$I$52264))</f>
        <v>20</v>
      </c>
      <c r="J7" s="9" cm="1">
        <f t="array" ref="J7">SUMPRODUCT(('Data - apprentices'!$A$2:$A$52264=$A$3)*('Data - apprentices'!$D$2:$D$52264=$A7)*('Data - apprentices'!$H$2:$H$52264=J$5)*('Data - apprentices'!$G$2:$G$52264=$H$4)*('Data - apprentices'!$I$2:$I$52264))</f>
        <v>0</v>
      </c>
      <c r="K7" s="9" cm="1">
        <f t="array" ref="K7">SUMPRODUCT(('Data - apprentices'!$A$2:$A$52264=$A$3)*('Data - apprentices'!$D$2:$D$52264=$A7)*('Data - apprentices'!$H$2:$H$52264=K$5)*('Data - apprentices'!$G$2:$G$52264=$H$4)*('Data - apprentices'!$I$2:$I$52264))</f>
        <v>0</v>
      </c>
      <c r="L7" s="10">
        <f t="shared" si="1"/>
        <v>0.58799999999999997</v>
      </c>
      <c r="M7" s="2"/>
      <c r="N7" s="9" cm="1">
        <f t="array" ref="N7">SUMPRODUCT(('Data - apprentices'!$A$2:$A$52264=$A$3)*('Data - apprentices'!$D$2:$D$52264=$A7)*('Data - apprentices'!$H$2:$H$52264=N$5)*('Data - apprentices'!$G$2:$G$52264=$N$4)*('Data - apprentices'!$I$2:$I$52264))</f>
        <v>59</v>
      </c>
      <c r="O7" s="9" cm="1">
        <f t="array" ref="O7">SUMPRODUCT(('Data - apprentices'!$A$2:$A$52264=$A$3)*('Data - apprentices'!$D$2:$D$52264=$A7)*('Data - apprentices'!$H$2:$H$52264=O$5)*('Data - apprentices'!$G$2:$G$52264=$N$4)*('Data - apprentices'!$I$2:$I$52264))</f>
        <v>67</v>
      </c>
      <c r="P7" s="9" cm="1">
        <f t="array" ref="P7">SUMPRODUCT(('Data - apprentices'!$A$2:$A$52264=$A$3)*('Data - apprentices'!$D$2:$D$52264=$A7)*('Data - apprentices'!$H$2:$H$52264=P$5)*('Data - apprentices'!$G$2:$G$52264=$N$4)*('Data - apprentices'!$I$2:$I$52264))</f>
        <v>1</v>
      </c>
      <c r="Q7" s="9" cm="1">
        <f t="array" ref="Q7">SUMPRODUCT(('Data - apprentices'!$A$2:$A$52264=$A$3)*('Data - apprentices'!$D$2:$D$52264=$A7)*('Data - apprentices'!$H$2:$H$52264=Q$5)*('Data - apprentices'!$G$2:$G$52264=$N$4)*('Data - apprentices'!$I$2:$I$52264))</f>
        <v>0</v>
      </c>
      <c r="R7" s="10">
        <f t="shared" si="2"/>
        <v>0.52800000000000002</v>
      </c>
      <c r="S7" s="2"/>
      <c r="T7" s="11">
        <f t="shared" si="3"/>
        <v>842</v>
      </c>
      <c r="U7" s="11">
        <f t="shared" si="4"/>
        <v>220</v>
      </c>
      <c r="V7" s="11">
        <f t="shared" si="5"/>
        <v>1</v>
      </c>
      <c r="W7" s="11">
        <f t="shared" si="6"/>
        <v>0</v>
      </c>
      <c r="X7" s="10">
        <f t="shared" si="7"/>
        <v>0.20699999999999999</v>
      </c>
    </row>
    <row r="8" spans="1:24" x14ac:dyDescent="0.4">
      <c r="A8" t="s">
        <v>40</v>
      </c>
      <c r="B8" s="9" cm="1">
        <f t="array" ref="B8">SUMPRODUCT(('Data - apprentices'!$A$2:$A$52264=$A$3)*('Data - apprentices'!$D$2:$D$52264=$A8)*('Data - apprentices'!$H$2:$H$52264=B$5)*('Data - apprentices'!$G$2:$G$52264=$B$4)*('Data - apprentices'!$I$2:$I$52264))</f>
        <v>607</v>
      </c>
      <c r="C8" s="9" cm="1">
        <f t="array" ref="C8">SUMPRODUCT(('Data - apprentices'!$A$2:$A$52264=$A$3)*('Data - apprentices'!$D$2:$D$52264=$A8)*('Data - apprentices'!$H$2:$H$52264=C$5)*('Data - apprentices'!$G$2:$G$52264=$B$4)*('Data - apprentices'!$I$2:$I$52264))</f>
        <v>114</v>
      </c>
      <c r="D8" s="9" cm="1">
        <f t="array" ref="D8">SUMPRODUCT(('Data - apprentices'!$A$2:$A$52264=$A$3)*('Data - apprentices'!$D$2:$D$52264=$A8)*('Data - apprentices'!$H$2:$H$52264=D$5)*('Data - apprentices'!$G$2:$G$52264=$B$4)*('Data - apprentices'!$I$2:$I$52264))</f>
        <v>0</v>
      </c>
      <c r="E8" s="9" cm="1">
        <f t="array" ref="E8">SUMPRODUCT(('Data - apprentices'!$A$2:$A$52264=$A$3)*('Data - apprentices'!$D$2:$D$52264=$A8)*('Data - apprentices'!$H$2:$H$52264=E$5)*('Data - apprentices'!$G$2:$G$52264=$B$4)*('Data - apprentices'!$I$2:$I$52264))</f>
        <v>25</v>
      </c>
      <c r="F8" s="10">
        <f t="shared" si="0"/>
        <v>0.153</v>
      </c>
      <c r="G8" s="2"/>
      <c r="H8" s="9" cm="1">
        <f t="array" ref="H8">SUMPRODUCT(('Data - apprentices'!$A$2:$A$52264=$A$3)*('Data - apprentices'!$D$2:$D$52264=$A8)*('Data - apprentices'!$H$2:$H$52264=H$5)*('Data - apprentices'!$G$2:$G$52264=$H$4)*('Data - apprentices'!$I$2:$I$52264))</f>
        <v>4</v>
      </c>
      <c r="I8" s="9" cm="1">
        <f t="array" ref="I8">SUMPRODUCT(('Data - apprentices'!$A$2:$A$52264=$A$3)*('Data - apprentices'!$D$2:$D$52264=$A8)*('Data - apprentices'!$H$2:$H$52264=I$5)*('Data - apprentices'!$G$2:$G$52264=$H$4)*('Data - apprentices'!$I$2:$I$52264))</f>
        <v>18</v>
      </c>
      <c r="J8" s="9" cm="1">
        <f t="array" ref="J8">SUMPRODUCT(('Data - apprentices'!$A$2:$A$52264=$A$3)*('Data - apprentices'!$D$2:$D$52264=$A8)*('Data - apprentices'!$H$2:$H$52264=J$5)*('Data - apprentices'!$G$2:$G$52264=$H$4)*('Data - apprentices'!$I$2:$I$52264))</f>
        <v>0</v>
      </c>
      <c r="K8" s="9" cm="1">
        <f t="array" ref="K8">SUMPRODUCT(('Data - apprentices'!$A$2:$A$52264=$A$3)*('Data - apprentices'!$D$2:$D$52264=$A8)*('Data - apprentices'!$H$2:$H$52264=K$5)*('Data - apprentices'!$G$2:$G$52264=$H$4)*('Data - apprentices'!$I$2:$I$52264))</f>
        <v>0</v>
      </c>
      <c r="L8" s="10">
        <f t="shared" si="1"/>
        <v>0.81799999999999995</v>
      </c>
      <c r="M8" s="2"/>
      <c r="N8" s="9" cm="1">
        <f t="array" ref="N8">SUMPRODUCT(('Data - apprentices'!$A$2:$A$52264=$A$3)*('Data - apprentices'!$D$2:$D$52264=$A8)*('Data - apprentices'!$H$2:$H$52264=N$5)*('Data - apprentices'!$G$2:$G$52264=$N$4)*('Data - apprentices'!$I$2:$I$52264))</f>
        <v>29</v>
      </c>
      <c r="O8" s="9" cm="1">
        <f t="array" ref="O8">SUMPRODUCT(('Data - apprentices'!$A$2:$A$52264=$A$3)*('Data - apprentices'!$D$2:$D$52264=$A8)*('Data - apprentices'!$H$2:$H$52264=O$5)*('Data - apprentices'!$G$2:$G$52264=$N$4)*('Data - apprentices'!$I$2:$I$52264))</f>
        <v>25</v>
      </c>
      <c r="P8" s="9" cm="1">
        <f t="array" ref="P8">SUMPRODUCT(('Data - apprentices'!$A$2:$A$52264=$A$3)*('Data - apprentices'!$D$2:$D$52264=$A8)*('Data - apprentices'!$H$2:$H$52264=P$5)*('Data - apprentices'!$G$2:$G$52264=$N$4)*('Data - apprentices'!$I$2:$I$52264))</f>
        <v>0</v>
      </c>
      <c r="Q8" s="9" cm="1">
        <f t="array" ref="Q8">SUMPRODUCT(('Data - apprentices'!$A$2:$A$52264=$A$3)*('Data - apprentices'!$D$2:$D$52264=$A8)*('Data - apprentices'!$H$2:$H$52264=Q$5)*('Data - apprentices'!$G$2:$G$52264=$N$4)*('Data - apprentices'!$I$2:$I$52264))</f>
        <v>0</v>
      </c>
      <c r="R8" s="10">
        <f t="shared" si="2"/>
        <v>0.46300000000000002</v>
      </c>
      <c r="S8" s="2"/>
      <c r="T8" s="11">
        <f t="shared" si="3"/>
        <v>640</v>
      </c>
      <c r="U8" s="11">
        <f t="shared" si="4"/>
        <v>157</v>
      </c>
      <c r="V8" s="11">
        <f t="shared" si="5"/>
        <v>0</v>
      </c>
      <c r="W8" s="11">
        <f t="shared" si="6"/>
        <v>25</v>
      </c>
      <c r="X8" s="10">
        <f t="shared" si="7"/>
        <v>0.191</v>
      </c>
    </row>
    <row r="9" spans="1:24" x14ac:dyDescent="0.4">
      <c r="A9" t="s">
        <v>87</v>
      </c>
      <c r="B9" s="9" cm="1">
        <f t="array" ref="B9">SUMPRODUCT(('Data - apprentices'!$A$2:$A$52264=$A$3)*('Data - apprentices'!$E$2:$E$52264=$A9)*('Data - apprentices'!$H$2:$H$52264=B$5)*('Data - apprentices'!$G$2:$G$52264=$B$4)*('Data - apprentices'!$I$2:$I$52264))</f>
        <v>965</v>
      </c>
      <c r="C9" s="9" cm="1">
        <f t="array" ref="C9">SUMPRODUCT(('Data - apprentices'!$A$2:$A$52264=$A$3)*('Data - apprentices'!$E$2:$E$52264=$A9)*('Data - apprentices'!$H$2:$H$52264=C$5)*('Data - apprentices'!$G$2:$G$52264=$B$4)*('Data - apprentices'!$I$2:$I$52264))</f>
        <v>170</v>
      </c>
      <c r="D9" s="9" cm="1">
        <f t="array" ref="D9">SUMPRODUCT(('Data - apprentices'!$A$2:$A$52264=$A$3)*('Data - apprentices'!$E$2:$E$52264=$A9)*('Data - apprentices'!$H$2:$H$52264=D$5)*('Data - apprentices'!$G$2:$G$52264=$B$4)*('Data - apprentices'!$I$2:$I$52264))</f>
        <v>0</v>
      </c>
      <c r="E9" s="9" cm="1">
        <f t="array" ref="E9">SUMPRODUCT(('Data - apprentices'!$A$2:$A$52264=$A$3)*('Data - apprentices'!$E$2:$E$52264=$A9)*('Data - apprentices'!$H$2:$H$52264=E$5)*('Data - apprentices'!$G$2:$G$52264=$B$4)*('Data - apprentices'!$I$2:$I$52264))</f>
        <v>25</v>
      </c>
      <c r="F9" s="10">
        <f t="shared" si="0"/>
        <v>0.14699999999999999</v>
      </c>
      <c r="G9" s="2"/>
      <c r="H9" s="9" cm="1">
        <f t="array" ref="H9">SUMPRODUCT(('Data - apprentices'!$A$2:$A$52264=$A$3)*('Data - apprentices'!$E$2:$E$52264=$A9)*('Data - apprentices'!$H$2:$H$52264=H$5)*('Data - apprentices'!$G$2:$G$52264=$H$4)*('Data - apprentices'!$I$2:$I$52264))</f>
        <v>9</v>
      </c>
      <c r="I9" s="9" cm="1">
        <f t="array" ref="I9">SUMPRODUCT(('Data - apprentices'!$A$2:$A$52264=$A$3)*('Data - apprentices'!$E$2:$E$52264=$A9)*('Data - apprentices'!$H$2:$H$52264=I$5)*('Data - apprentices'!$G$2:$G$52264=$H$4)*('Data - apprentices'!$I$2:$I$52264))</f>
        <v>26</v>
      </c>
      <c r="J9" s="9" cm="1">
        <f t="array" ref="J9">SUMPRODUCT(('Data - apprentices'!$A$2:$A$52264=$A$3)*('Data - apprentices'!$E$2:$E$52264=$A9)*('Data - apprentices'!$H$2:$H$52264=J$5)*('Data - apprentices'!$G$2:$G$52264=$H$4)*('Data - apprentices'!$I$2:$I$52264))</f>
        <v>0</v>
      </c>
      <c r="K9" s="9" cm="1">
        <f t="array" ref="K9">SUMPRODUCT(('Data - apprentices'!$A$2:$A$52264=$A$3)*('Data - apprentices'!$E$2:$E$52264=$A9)*('Data - apprentices'!$H$2:$H$52264=K$5)*('Data - apprentices'!$G$2:$G$52264=$H$4)*('Data - apprentices'!$I$2:$I$52264))</f>
        <v>0</v>
      </c>
      <c r="L9" s="10">
        <f t="shared" si="1"/>
        <v>0.74299999999999999</v>
      </c>
      <c r="M9" s="2"/>
      <c r="N9" s="9" cm="1">
        <f t="array" ref="N9">SUMPRODUCT(('Data - apprentices'!$A$2:$A$52264=$A$3)*('Data - apprentices'!$E$2:$E$52264=$A9)*('Data - apprentices'!$H$2:$H$52264=N$5)*('Data - apprentices'!$G$2:$G$52264=$N$4)*('Data - apprentices'!$I$2:$I$52264))</f>
        <v>49</v>
      </c>
      <c r="O9" s="9" cm="1">
        <f t="array" ref="O9">SUMPRODUCT(('Data - apprentices'!$A$2:$A$52264=$A$3)*('Data - apprentices'!$E$2:$E$52264=$A9)*('Data - apprentices'!$H$2:$H$52264=O$5)*('Data - apprentices'!$G$2:$G$52264=$N$4)*('Data - apprentices'!$I$2:$I$52264))</f>
        <v>43</v>
      </c>
      <c r="P9" s="9" cm="1">
        <f t="array" ref="P9">SUMPRODUCT(('Data - apprentices'!$A$2:$A$52264=$A$3)*('Data - apprentices'!$E$2:$E$52264=$A9)*('Data - apprentices'!$H$2:$H$52264=P$5)*('Data - apprentices'!$G$2:$G$52264=$N$4)*('Data - apprentices'!$I$2:$I$52264))</f>
        <v>0</v>
      </c>
      <c r="Q9" s="9" cm="1">
        <f t="array" ref="Q9">SUMPRODUCT(('Data - apprentices'!$A$2:$A$52264=$A$3)*('Data - apprentices'!$E$2:$E$52264=$A9)*('Data - apprentices'!$H$2:$H$52264=Q$5)*('Data - apprentices'!$G$2:$G$52264=$N$4)*('Data - apprentices'!$I$2:$I$52264))</f>
        <v>0</v>
      </c>
      <c r="R9" s="10">
        <f t="shared" si="2"/>
        <v>0.46700000000000003</v>
      </c>
      <c r="S9" s="2"/>
      <c r="T9" s="11">
        <f t="shared" si="3"/>
        <v>1023</v>
      </c>
      <c r="U9" s="11">
        <f t="shared" si="4"/>
        <v>239</v>
      </c>
      <c r="V9" s="11">
        <f t="shared" si="5"/>
        <v>0</v>
      </c>
      <c r="W9" s="11">
        <f t="shared" si="6"/>
        <v>25</v>
      </c>
      <c r="X9" s="10">
        <f t="shared" si="7"/>
        <v>0.186</v>
      </c>
    </row>
    <row r="10" spans="1:24" x14ac:dyDescent="0.4">
      <c r="A10" t="s">
        <v>89</v>
      </c>
      <c r="B10" s="9" cm="1">
        <f t="array" ref="B10">SUMPRODUCT(('Data - apprentices'!$A$2:$A$52264=$A$3)*('Data - apprentices'!$E$2:$E$52264=$A10)*('Data - apprentices'!$H$2:$H$52264=B$5)*('Data - apprentices'!$G$2:$G$52264=$B$4)*('Data - apprentices'!$I$2:$I$52264))</f>
        <v>274</v>
      </c>
      <c r="C10" s="9" cm="1">
        <f t="array" ref="C10">SUMPRODUCT(('Data - apprentices'!$A$2:$A$52264=$A$3)*('Data - apprentices'!$E$2:$E$52264=$A10)*('Data - apprentices'!$H$2:$H$52264=C$5)*('Data - apprentices'!$G$2:$G$52264=$B$4)*('Data - apprentices'!$I$2:$I$52264))</f>
        <v>40</v>
      </c>
      <c r="D10" s="9" cm="1">
        <f t="array" ref="D10">SUMPRODUCT(('Data - apprentices'!$A$2:$A$52264=$A$3)*('Data - apprentices'!$E$2:$E$52264=$A10)*('Data - apprentices'!$H$2:$H$52264=D$5)*('Data - apprentices'!$G$2:$G$52264=$B$4)*('Data - apprentices'!$I$2:$I$52264))</f>
        <v>0</v>
      </c>
      <c r="E10" s="9" cm="1">
        <f t="array" ref="E10">SUMPRODUCT(('Data - apprentices'!$A$2:$A$52264=$A$3)*('Data - apprentices'!$E$2:$E$52264=$A10)*('Data - apprentices'!$H$2:$H$52264=E$5)*('Data - apprentices'!$G$2:$G$52264=$B$4)*('Data - apprentices'!$I$2:$I$52264))</f>
        <v>0</v>
      </c>
      <c r="F10" s="10">
        <f t="shared" si="0"/>
        <v>0.127</v>
      </c>
      <c r="G10" s="2"/>
      <c r="H10" s="9" cm="1">
        <f t="array" ref="H10">SUMPRODUCT(('Data - apprentices'!$A$2:$A$52264=$A$3)*('Data - apprentices'!$E$2:$E$52264=$A10)*('Data - apprentices'!$H$2:$H$52264=H$5)*('Data - apprentices'!$G$2:$G$52264=$H$4)*('Data - apprentices'!$I$2:$I$52264))</f>
        <v>1</v>
      </c>
      <c r="I10" s="9" cm="1">
        <f t="array" ref="I10">SUMPRODUCT(('Data - apprentices'!$A$2:$A$52264=$A$3)*('Data - apprentices'!$E$2:$E$52264=$A10)*('Data - apprentices'!$H$2:$H$52264=I$5)*('Data - apprentices'!$G$2:$G$52264=$H$4)*('Data - apprentices'!$I$2:$I$52264))</f>
        <v>4</v>
      </c>
      <c r="J10" s="9" cm="1">
        <f t="array" ref="J10">SUMPRODUCT(('Data - apprentices'!$A$2:$A$52264=$A$3)*('Data - apprentices'!$E$2:$E$52264=$A10)*('Data - apprentices'!$H$2:$H$52264=J$5)*('Data - apprentices'!$G$2:$G$52264=$H$4)*('Data - apprentices'!$I$2:$I$52264))</f>
        <v>0</v>
      </c>
      <c r="K10" s="9" cm="1">
        <f t="array" ref="K10">SUMPRODUCT(('Data - apprentices'!$A$2:$A$52264=$A$3)*('Data - apprentices'!$E$2:$E$52264=$A10)*('Data - apprentices'!$H$2:$H$52264=K$5)*('Data - apprentices'!$G$2:$G$52264=$H$4)*('Data - apprentices'!$I$2:$I$52264))</f>
        <v>0</v>
      </c>
      <c r="L10" s="10">
        <f t="shared" si="1"/>
        <v>0.8</v>
      </c>
      <c r="M10" s="2"/>
      <c r="N10" s="9" cm="1">
        <f t="array" ref="N10">SUMPRODUCT(('Data - apprentices'!$A$2:$A$52264=$A$3)*('Data - apprentices'!$E$2:$E$52264=$A10)*('Data - apprentices'!$H$2:$H$52264=N$5)*('Data - apprentices'!$G$2:$G$52264=$N$4)*('Data - apprentices'!$I$2:$I$52264))</f>
        <v>19</v>
      </c>
      <c r="O10" s="9" cm="1">
        <f t="array" ref="O10">SUMPRODUCT(('Data - apprentices'!$A$2:$A$52264=$A$3)*('Data - apprentices'!$E$2:$E$52264=$A10)*('Data - apprentices'!$H$2:$H$52264=O$5)*('Data - apprentices'!$G$2:$G$52264=$N$4)*('Data - apprentices'!$I$2:$I$52264))</f>
        <v>21</v>
      </c>
      <c r="P10" s="9" cm="1">
        <f t="array" ref="P10">SUMPRODUCT(('Data - apprentices'!$A$2:$A$52264=$A$3)*('Data - apprentices'!$E$2:$E$52264=$A10)*('Data - apprentices'!$H$2:$H$52264=P$5)*('Data - apprentices'!$G$2:$G$52264=$N$4)*('Data - apprentices'!$I$2:$I$52264))</f>
        <v>0</v>
      </c>
      <c r="Q10" s="9" cm="1">
        <f t="array" ref="Q10">SUMPRODUCT(('Data - apprentices'!$A$2:$A$52264=$A$3)*('Data - apprentices'!$E$2:$E$52264=$A10)*('Data - apprentices'!$H$2:$H$52264=Q$5)*('Data - apprentices'!$G$2:$G$52264=$N$4)*('Data - apprentices'!$I$2:$I$52264))</f>
        <v>0</v>
      </c>
      <c r="R10" s="10">
        <f t="shared" si="2"/>
        <v>0.52500000000000002</v>
      </c>
      <c r="S10" s="2"/>
      <c r="T10" s="11">
        <f t="shared" si="3"/>
        <v>294</v>
      </c>
      <c r="U10" s="11">
        <f t="shared" si="4"/>
        <v>65</v>
      </c>
      <c r="V10" s="11">
        <f t="shared" si="5"/>
        <v>0</v>
      </c>
      <c r="W10" s="11">
        <f t="shared" si="6"/>
        <v>0</v>
      </c>
      <c r="X10" s="10">
        <f t="shared" si="7"/>
        <v>0.18099999999999999</v>
      </c>
    </row>
    <row r="11" spans="1:24" x14ac:dyDescent="0.4">
      <c r="A11" t="s">
        <v>90</v>
      </c>
      <c r="B11" s="9" cm="1">
        <f t="array" ref="B11">SUMPRODUCT(('Data - apprentices'!$A$2:$A$52264=$A$3)*('Data - apprentices'!$E$2:$E$52264=$A11)*('Data - apprentices'!$H$2:$H$52264=B$5)*('Data - apprentices'!$G$2:$G$52264=$B$4)*('Data - apprentices'!$I$2:$I$52264))</f>
        <v>137</v>
      </c>
      <c r="C11" s="9" cm="1">
        <f t="array" ref="C11">SUMPRODUCT(('Data - apprentices'!$A$2:$A$52264=$A$3)*('Data - apprentices'!$E$2:$E$52264=$A11)*('Data - apprentices'!$H$2:$H$52264=C$5)*('Data - apprentices'!$G$2:$G$52264=$B$4)*('Data - apprentices'!$I$2:$I$52264))</f>
        <v>37</v>
      </c>
      <c r="D11" s="9" cm="1">
        <f t="array" ref="D11">SUMPRODUCT(('Data - apprentices'!$A$2:$A$52264=$A$3)*('Data - apprentices'!$E$2:$E$52264=$A11)*('Data - apprentices'!$H$2:$H$52264=D$5)*('Data - apprentices'!$G$2:$G$52264=$B$4)*('Data - apprentices'!$I$2:$I$52264))</f>
        <v>0</v>
      </c>
      <c r="E11" s="9" cm="1">
        <f t="array" ref="E11">SUMPRODUCT(('Data - apprentices'!$A$2:$A$52264=$A$3)*('Data - apprentices'!$E$2:$E$52264=$A11)*('Data - apprentices'!$H$2:$H$52264=E$5)*('Data - apprentices'!$G$2:$G$52264=$B$4)*('Data - apprentices'!$I$2:$I$52264))</f>
        <v>0</v>
      </c>
      <c r="F11" s="10">
        <f t="shared" si="0"/>
        <v>0.21299999999999999</v>
      </c>
      <c r="G11" s="2"/>
      <c r="H11" s="9" cm="1">
        <f t="array" ref="H11">SUMPRODUCT(('Data - apprentices'!$A$2:$A$52264=$A$3)*('Data - apprentices'!$E$2:$E$52264=$A11)*('Data - apprentices'!$H$2:$H$52264=H$5)*('Data - apprentices'!$G$2:$G$52264=$H$4)*('Data - apprentices'!$I$2:$I$52264))</f>
        <v>8</v>
      </c>
      <c r="I11" s="9" cm="1">
        <f t="array" ref="I11">SUMPRODUCT(('Data - apprentices'!$A$2:$A$52264=$A$3)*('Data - apprentices'!$E$2:$E$52264=$A11)*('Data - apprentices'!$H$2:$H$52264=I$5)*('Data - apprentices'!$G$2:$G$52264=$H$4)*('Data - apprentices'!$I$2:$I$52264))</f>
        <v>8</v>
      </c>
      <c r="J11" s="9" cm="1">
        <f t="array" ref="J11">SUMPRODUCT(('Data - apprentices'!$A$2:$A$52264=$A$3)*('Data - apprentices'!$E$2:$E$52264=$A11)*('Data - apprentices'!$H$2:$H$52264=J$5)*('Data - apprentices'!$G$2:$G$52264=$H$4)*('Data - apprentices'!$I$2:$I$52264))</f>
        <v>0</v>
      </c>
      <c r="K11" s="9" cm="1">
        <f t="array" ref="K11">SUMPRODUCT(('Data - apprentices'!$A$2:$A$52264=$A$3)*('Data - apprentices'!$E$2:$E$52264=$A11)*('Data - apprentices'!$H$2:$H$52264=K$5)*('Data - apprentices'!$G$2:$G$52264=$H$4)*('Data - apprentices'!$I$2:$I$52264))</f>
        <v>0</v>
      </c>
      <c r="L11" s="10">
        <f t="shared" si="1"/>
        <v>0.5</v>
      </c>
      <c r="M11" s="2"/>
      <c r="N11" s="9" cm="1">
        <f t="array" ref="N11">SUMPRODUCT(('Data - apprentices'!$A$2:$A$52264=$A$3)*('Data - apprentices'!$E$2:$E$52264=$A11)*('Data - apprentices'!$H$2:$H$52264=N$5)*('Data - apprentices'!$G$2:$G$52264=$N$4)*('Data - apprentices'!$I$2:$I$52264))</f>
        <v>20</v>
      </c>
      <c r="O11" s="9" cm="1">
        <f t="array" ref="O11">SUMPRODUCT(('Data - apprentices'!$A$2:$A$52264=$A$3)*('Data - apprentices'!$E$2:$E$52264=$A11)*('Data - apprentices'!$H$2:$H$52264=O$5)*('Data - apprentices'!$G$2:$G$52264=$N$4)*('Data - apprentices'!$I$2:$I$52264))</f>
        <v>28</v>
      </c>
      <c r="P11" s="9" cm="1">
        <f t="array" ref="P11">SUMPRODUCT(('Data - apprentices'!$A$2:$A$52264=$A$3)*('Data - apprentices'!$E$2:$E$52264=$A11)*('Data - apprentices'!$H$2:$H$52264=P$5)*('Data - apprentices'!$G$2:$G$52264=$N$4)*('Data - apprentices'!$I$2:$I$52264))</f>
        <v>1</v>
      </c>
      <c r="Q11" s="9" cm="1">
        <f t="array" ref="Q11">SUMPRODUCT(('Data - apprentices'!$A$2:$A$52264=$A$3)*('Data - apprentices'!$E$2:$E$52264=$A11)*('Data - apprentices'!$H$2:$H$52264=Q$5)*('Data - apprentices'!$G$2:$G$52264=$N$4)*('Data - apprentices'!$I$2:$I$52264))</f>
        <v>0</v>
      </c>
      <c r="R11" s="10">
        <f t="shared" si="2"/>
        <v>0.57099999999999995</v>
      </c>
      <c r="S11" s="2"/>
      <c r="T11" s="11">
        <f t="shared" si="3"/>
        <v>165</v>
      </c>
      <c r="U11" s="11">
        <f t="shared" si="4"/>
        <v>73</v>
      </c>
      <c r="V11" s="11">
        <f t="shared" si="5"/>
        <v>1</v>
      </c>
      <c r="W11" s="11">
        <f t="shared" si="6"/>
        <v>0</v>
      </c>
      <c r="X11" s="10">
        <f t="shared" si="7"/>
        <v>0.30499999999999999</v>
      </c>
    </row>
    <row r="12" spans="1:24" x14ac:dyDescent="0.4">
      <c r="A12" t="s">
        <v>1</v>
      </c>
      <c r="B12" s="9" cm="1">
        <f t="array" ref="B12">SUMPRODUCT(('Data - apprentices'!$A$2:$A$52264=$A$3)*('Data - apprentices'!$B$2:$B$52264=$A12)*('Data - apprentices'!$H$2:$H$52264=B$5)*('Data - apprentices'!$G$2:$G$52264=$B$4)*('Data - apprentices'!$I$2:$I$52264))</f>
        <v>106</v>
      </c>
      <c r="C12" s="9" cm="1">
        <f t="array" ref="C12">SUMPRODUCT(('Data - apprentices'!$A$2:$A$52264=$A$3)*('Data - apprentices'!$B$2:$B$52264=$A12)*('Data - apprentices'!$H$2:$H$52264=C$5)*('Data - apprentices'!$G$2:$G$52264=$B$4)*('Data - apprentices'!$I$2:$I$52264))</f>
        <v>5</v>
      </c>
      <c r="D12" s="9" cm="1">
        <f t="array" ref="D12">IF($A$3&lt;2021, "-", SUMPRODUCT(('Data - apprentices'!$A$2:$A$52264=$A$3)*('Data - apprentices'!$B$2:$B$52264=$A12)*('Data - apprentices'!$H$2:$H$52264=D$5)*('Data - apprentices'!$G$2:$G$52264=$B$4)*('Data - apprentices'!$I$2:$I$52264)))</f>
        <v>0</v>
      </c>
      <c r="E12" s="9" cm="1">
        <f t="array" ref="E12">IF($A$3&lt;2021, "-", SUMPRODUCT(('Data - apprentices'!$A$2:$A$52264=$A$3)*('Data - apprentices'!$B$2:$B$52264=$A12)*('Data - apprentices'!$H$2:$H$52264=E$5)*('Data - apprentices'!$G$2:$G$52264=$B$4)*('Data - apprentices'!$I$2:$I$52264)))</f>
        <v>0</v>
      </c>
      <c r="F12" s="10">
        <f t="shared" ref="F12:F56" si="8">IF(D12="-",IF(B12+C12=0,"-",ROUND(C12/(B12+C12),3)),IF(B12+C12+D12+E12=0,"-",ROUND(C12/(B12+C12+D12+E12),3)))</f>
        <v>4.4999999999999998E-2</v>
      </c>
      <c r="G12" s="2"/>
      <c r="H12" s="9" cm="1">
        <f t="array" ref="H12">SUMPRODUCT(('Data - apprentices'!$A$2:$A$52264=$A$3)*('Data - apprentices'!$B$2:$B$52264=$A12)*('Data - apprentices'!$H$2:$H$52264=H$5)*('Data - apprentices'!$G$2:$G$52264=$H$4)*('Data - apprentices'!$I$2:$I$52264))</f>
        <v>3</v>
      </c>
      <c r="I12" s="9" cm="1">
        <f t="array" ref="I12">SUMPRODUCT(('Data - apprentices'!$A$2:$A$52264=$A$3)*('Data - apprentices'!$B$2:$B$52264=$A12)*('Data - apprentices'!$H$2:$H$52264=I$5)*('Data - apprentices'!$G$2:$G$52264=$H$4)*('Data - apprentices'!$I$2:$I$52264))</f>
        <v>5</v>
      </c>
      <c r="J12" s="9" cm="1">
        <f t="array" ref="J12">IF($A$3&lt;2021, "-", SUMPRODUCT(('Data - apprentices'!$A$2:$A$52264=$A$3)*('Data - apprentices'!$B$2:$B$52264=$A12)*('Data - apprentices'!$H$2:$H$52264=J$5)*('Data - apprentices'!$G$2:$G$52264=$H$4)*('Data - apprentices'!$I$2:$I$52264)))</f>
        <v>0</v>
      </c>
      <c r="K12" s="9" cm="1">
        <f t="array" ref="K12">IF($A$3&lt;2021, "-", SUMPRODUCT(('Data - apprentices'!$A$2:$A$52264=$A$3)*('Data - apprentices'!$B$2:$B$52264=$A12)*('Data - apprentices'!$H$2:$H$52264=K$5)*('Data - apprentices'!$G$2:$G$52264=$H$4)*('Data - apprentices'!$I$2:$I$52264)))</f>
        <v>0</v>
      </c>
      <c r="L12" s="10">
        <f t="shared" ref="L12:L56" si="9">IF(J12="-",IF(H12+I12=0,"-",ROUND(I12/(H12+I12),3)),IF(H12+I12+J12+K12=0,"-",ROUND(I12/(H12+I12+J12+K12),3)))</f>
        <v>0.625</v>
      </c>
      <c r="M12" s="2"/>
      <c r="N12" s="9" cm="1">
        <f t="array" ref="N12">SUMPRODUCT(('Data - apprentices'!$A$2:$A$52264=$A$3)*('Data - apprentices'!$B$2:$B$52264=$A12)*('Data - apprentices'!$H$2:$H$52264=N$5)*('Data - apprentices'!$G$2:$G$52264=$N$4)*('Data - apprentices'!$I$2:$I$52264))</f>
        <v>9</v>
      </c>
      <c r="O12" s="9" cm="1">
        <f t="array" ref="O12">SUMPRODUCT(('Data - apprentices'!$A$2:$A$52264=$A$3)*('Data - apprentices'!$B$2:$B$52264=$A12)*('Data - apprentices'!$H$2:$H$52264=O$5)*('Data - apprentices'!$G$2:$G$52264=$N$4)*('Data - apprentices'!$I$2:$I$52264))</f>
        <v>14</v>
      </c>
      <c r="P12" s="9" cm="1">
        <f t="array" ref="P12">IF($A$3&lt;2021, "-", SUMPRODUCT(('Data - apprentices'!$A$2:$A$52264=$A$3)*('Data - apprentices'!$B$2:$B$52264=$A12)*('Data - apprentices'!$H$2:$H$52264=P$5)*('Data - apprentices'!$G$2:$G$52264=$N$4)*('Data - apprentices'!$I$2:$I$52264)))</f>
        <v>0</v>
      </c>
      <c r="Q12" s="9" cm="1">
        <f t="array" ref="Q12">IF($A$3&lt;2021, "-", SUMPRODUCT(('Data - apprentices'!$A$2:$A$52264=$A$3)*('Data - apprentices'!$B$2:$B$52264=$A12)*('Data - apprentices'!$H$2:$H$52264=Q$5)*('Data - apprentices'!$G$2:$G$52264=$N$4)*('Data - apprentices'!$I$2:$I$52264)))</f>
        <v>0</v>
      </c>
      <c r="R12" s="10">
        <f t="shared" ref="R12:R56" si="10">IF(P12="-",IF(N12+O12=0,"-",ROUND(O12/(N12+O12),3)),IF(N12+O12+P12+Q12=0,"-",ROUND(O12/(N12+O12+P12+Q12),3)))</f>
        <v>0.60899999999999999</v>
      </c>
      <c r="S12" s="2"/>
      <c r="T12" s="11">
        <f t="shared" si="3"/>
        <v>118</v>
      </c>
      <c r="U12" s="11">
        <f t="shared" si="4"/>
        <v>24</v>
      </c>
      <c r="V12" s="11">
        <f t="shared" ref="V12:V56" si="11">IF(OR(D12="-",J12="-",P12="-"),"-",D12+J12+P12)</f>
        <v>0</v>
      </c>
      <c r="W12" s="11">
        <f t="shared" ref="W12:W56" si="12">IF(OR(E12="-",K12="-",Q12="-"),"-",E12+K12+Q12)</f>
        <v>0</v>
      </c>
      <c r="X12" s="10">
        <f t="shared" ref="X12:X56" si="13">IF(V12="-",IF(T12+U12=0,"-",ROUND(U12/(T12+U12),3)),IF(T12+U12+V12+W12=0,"-",ROUND(U12/(T12+U12+V12+W12),3)))</f>
        <v>0.16900000000000001</v>
      </c>
    </row>
    <row r="13" spans="1:24" x14ac:dyDescent="0.4">
      <c r="A13" t="s">
        <v>2</v>
      </c>
      <c r="B13" s="9" cm="1">
        <f t="array" ref="B13">SUMPRODUCT(('Data - apprentices'!$A$2:$A$52264=$A$3)*('Data - apprentices'!$B$2:$B$52264=$A13)*('Data - apprentices'!$H$2:$H$52264=B$5)*('Data - apprentices'!$G$2:$G$52264=$B$4)*('Data - apprentices'!$I$2:$I$52264))</f>
        <v>11</v>
      </c>
      <c r="C13" s="9" cm="1">
        <f t="array" ref="C13">SUMPRODUCT(('Data - apprentices'!$A$2:$A$52264=$A$3)*('Data - apprentices'!$B$2:$B$52264=$A13)*('Data - apprentices'!$H$2:$H$52264=C$5)*('Data - apprentices'!$G$2:$G$52264=$B$4)*('Data - apprentices'!$I$2:$I$52264))</f>
        <v>1</v>
      </c>
      <c r="D13" s="9" cm="1">
        <f t="array" ref="D13">IF($A$3&lt;2021, "-", SUMPRODUCT(('Data - apprentices'!$A$2:$A$52264=$A$3)*('Data - apprentices'!$B$2:$B$52264=$A13)*('Data - apprentices'!$H$2:$H$52264=D$5)*('Data - apprentices'!$G$2:$G$52264=$B$4)*('Data - apprentices'!$I$2:$I$52264)))</f>
        <v>0</v>
      </c>
      <c r="E13" s="9" cm="1">
        <f t="array" ref="E13">IF($A$3&lt;2021, "-", SUMPRODUCT(('Data - apprentices'!$A$2:$A$52264=$A$3)*('Data - apprentices'!$B$2:$B$52264=$A13)*('Data - apprentices'!$H$2:$H$52264=E$5)*('Data - apprentices'!$G$2:$G$52264=$B$4)*('Data - apprentices'!$I$2:$I$52264)))</f>
        <v>0</v>
      </c>
      <c r="F13" s="10">
        <f t="shared" si="8"/>
        <v>8.3000000000000004E-2</v>
      </c>
      <c r="G13" s="2"/>
      <c r="H13" s="9" cm="1">
        <f t="array" ref="H13">SUMPRODUCT(('Data - apprentices'!$A$2:$A$52264=$A$3)*('Data - apprentices'!$B$2:$B$52264=$A13)*('Data - apprentices'!$H$2:$H$52264=H$5)*('Data - apprentices'!$G$2:$G$52264=$H$4)*('Data - apprentices'!$I$2:$I$52264))</f>
        <v>0</v>
      </c>
      <c r="I13" s="9" cm="1">
        <f t="array" ref="I13">SUMPRODUCT(('Data - apprentices'!$A$2:$A$52264=$A$3)*('Data - apprentices'!$B$2:$B$52264=$A13)*('Data - apprentices'!$H$2:$H$52264=I$5)*('Data - apprentices'!$G$2:$G$52264=$H$4)*('Data - apprentices'!$I$2:$I$52264))</f>
        <v>0</v>
      </c>
      <c r="J13" s="9" cm="1">
        <f t="array" ref="J13">IF($A$3&lt;2021, "-", SUMPRODUCT(('Data - apprentices'!$A$2:$A$52264=$A$3)*('Data - apprentices'!$B$2:$B$52264=$A13)*('Data - apprentices'!$H$2:$H$52264=J$5)*('Data - apprentices'!$G$2:$G$52264=$H$4)*('Data - apprentices'!$I$2:$I$52264)))</f>
        <v>0</v>
      </c>
      <c r="K13" s="9" cm="1">
        <f t="array" ref="K13">IF($A$3&lt;2021, "-", SUMPRODUCT(('Data - apprentices'!$A$2:$A$52264=$A$3)*('Data - apprentices'!$B$2:$B$52264=$A13)*('Data - apprentices'!$H$2:$H$52264=K$5)*('Data - apprentices'!$G$2:$G$52264=$H$4)*('Data - apprentices'!$I$2:$I$52264)))</f>
        <v>0</v>
      </c>
      <c r="L13" s="10" t="str">
        <f t="shared" si="9"/>
        <v>-</v>
      </c>
      <c r="M13" s="2"/>
      <c r="N13" s="9" cm="1">
        <f t="array" ref="N13">SUMPRODUCT(('Data - apprentices'!$A$2:$A$52264=$A$3)*('Data - apprentices'!$B$2:$B$52264=$A13)*('Data - apprentices'!$H$2:$H$52264=N$5)*('Data - apprentices'!$G$2:$G$52264=$N$4)*('Data - apprentices'!$I$2:$I$52264))</f>
        <v>4</v>
      </c>
      <c r="O13" s="9" cm="1">
        <f t="array" ref="O13">SUMPRODUCT(('Data - apprentices'!$A$2:$A$52264=$A$3)*('Data - apprentices'!$B$2:$B$52264=$A13)*('Data - apprentices'!$H$2:$H$52264=O$5)*('Data - apprentices'!$G$2:$G$52264=$N$4)*('Data - apprentices'!$I$2:$I$52264))</f>
        <v>0</v>
      </c>
      <c r="P13" s="9" cm="1">
        <f t="array" ref="P13">IF($A$3&lt;2021, "-", SUMPRODUCT(('Data - apprentices'!$A$2:$A$52264=$A$3)*('Data - apprentices'!$B$2:$B$52264=$A13)*('Data - apprentices'!$H$2:$H$52264=P$5)*('Data - apprentices'!$G$2:$G$52264=$N$4)*('Data - apprentices'!$I$2:$I$52264)))</f>
        <v>0</v>
      </c>
      <c r="Q13" s="9" cm="1">
        <f t="array" ref="Q13">IF($A$3&lt;2021, "-", SUMPRODUCT(('Data - apprentices'!$A$2:$A$52264=$A$3)*('Data - apprentices'!$B$2:$B$52264=$A13)*('Data - apprentices'!$H$2:$H$52264=Q$5)*('Data - apprentices'!$G$2:$G$52264=$N$4)*('Data - apprentices'!$I$2:$I$52264)))</f>
        <v>0</v>
      </c>
      <c r="R13" s="10">
        <f t="shared" si="10"/>
        <v>0</v>
      </c>
      <c r="S13" s="2"/>
      <c r="T13" s="11">
        <f t="shared" si="3"/>
        <v>15</v>
      </c>
      <c r="U13" s="11">
        <f t="shared" si="4"/>
        <v>1</v>
      </c>
      <c r="V13" s="11">
        <f t="shared" si="11"/>
        <v>0</v>
      </c>
      <c r="W13" s="11">
        <f t="shared" si="12"/>
        <v>0</v>
      </c>
      <c r="X13" s="10">
        <f t="shared" si="13"/>
        <v>6.3E-2</v>
      </c>
    </row>
    <row r="14" spans="1:24" x14ac:dyDescent="0.4">
      <c r="A14" t="s">
        <v>3</v>
      </c>
      <c r="B14" s="9" cm="1">
        <f t="array" ref="B14">SUMPRODUCT(('Data - apprentices'!$A$2:$A$52264=$A$3)*('Data - apprentices'!$B$2:$B$52264=$A14)*('Data - apprentices'!$H$2:$H$52264=B$5)*('Data - apprentices'!$G$2:$G$52264=$B$4)*('Data - apprentices'!$I$2:$I$52264))</f>
        <v>41</v>
      </c>
      <c r="C14" s="9" cm="1">
        <f t="array" ref="C14">SUMPRODUCT(('Data - apprentices'!$A$2:$A$52264=$A$3)*('Data - apprentices'!$B$2:$B$52264=$A14)*('Data - apprentices'!$H$2:$H$52264=C$5)*('Data - apprentices'!$G$2:$G$52264=$B$4)*('Data - apprentices'!$I$2:$I$52264))</f>
        <v>7</v>
      </c>
      <c r="D14" s="9" cm="1">
        <f t="array" ref="D14">IF($A$3&lt;2021, "-", SUMPRODUCT(('Data - apprentices'!$A$2:$A$52264=$A$3)*('Data - apprentices'!$B$2:$B$52264=$A14)*('Data - apprentices'!$H$2:$H$52264=D$5)*('Data - apprentices'!$G$2:$G$52264=$B$4)*('Data - apprentices'!$I$2:$I$52264)))</f>
        <v>0</v>
      </c>
      <c r="E14" s="9" cm="1">
        <f t="array" ref="E14">IF($A$3&lt;2021, "-", SUMPRODUCT(('Data - apprentices'!$A$2:$A$52264=$A$3)*('Data - apprentices'!$B$2:$B$52264=$A14)*('Data - apprentices'!$H$2:$H$52264=E$5)*('Data - apprentices'!$G$2:$G$52264=$B$4)*('Data - apprentices'!$I$2:$I$52264)))</f>
        <v>0</v>
      </c>
      <c r="F14" s="10">
        <f t="shared" si="8"/>
        <v>0.14599999999999999</v>
      </c>
      <c r="G14" s="2"/>
      <c r="H14" s="9" cm="1">
        <f t="array" ref="H14">SUMPRODUCT(('Data - apprentices'!$A$2:$A$52264=$A$3)*('Data - apprentices'!$B$2:$B$52264=$A14)*('Data - apprentices'!$H$2:$H$52264=H$5)*('Data - apprentices'!$G$2:$G$52264=$H$4)*('Data - apprentices'!$I$2:$I$52264))</f>
        <v>0</v>
      </c>
      <c r="I14" s="9" cm="1">
        <f t="array" ref="I14">SUMPRODUCT(('Data - apprentices'!$A$2:$A$52264=$A$3)*('Data - apprentices'!$B$2:$B$52264=$A14)*('Data - apprentices'!$H$2:$H$52264=I$5)*('Data - apprentices'!$G$2:$G$52264=$H$4)*('Data - apprentices'!$I$2:$I$52264))</f>
        <v>0</v>
      </c>
      <c r="J14" s="9" cm="1">
        <f t="array" ref="J14">IF($A$3&lt;2021, "-", SUMPRODUCT(('Data - apprentices'!$A$2:$A$52264=$A$3)*('Data - apprentices'!$B$2:$B$52264=$A14)*('Data - apprentices'!$H$2:$H$52264=J$5)*('Data - apprentices'!$G$2:$G$52264=$H$4)*('Data - apprentices'!$I$2:$I$52264)))</f>
        <v>0</v>
      </c>
      <c r="K14" s="9" cm="1">
        <f t="array" ref="K14">IF($A$3&lt;2021, "-", SUMPRODUCT(('Data - apprentices'!$A$2:$A$52264=$A$3)*('Data - apprentices'!$B$2:$B$52264=$A14)*('Data - apprentices'!$H$2:$H$52264=K$5)*('Data - apprentices'!$G$2:$G$52264=$H$4)*('Data - apprentices'!$I$2:$I$52264)))</f>
        <v>0</v>
      </c>
      <c r="L14" s="10" t="str">
        <f t="shared" si="9"/>
        <v>-</v>
      </c>
      <c r="M14" s="2"/>
      <c r="N14" s="9" cm="1">
        <f t="array" ref="N14">SUMPRODUCT(('Data - apprentices'!$A$2:$A$52264=$A$3)*('Data - apprentices'!$B$2:$B$52264=$A14)*('Data - apprentices'!$H$2:$H$52264=N$5)*('Data - apprentices'!$G$2:$G$52264=$N$4)*('Data - apprentices'!$I$2:$I$52264))</f>
        <v>1</v>
      </c>
      <c r="O14" s="9" cm="1">
        <f t="array" ref="O14">SUMPRODUCT(('Data - apprentices'!$A$2:$A$52264=$A$3)*('Data - apprentices'!$B$2:$B$52264=$A14)*('Data - apprentices'!$H$2:$H$52264=O$5)*('Data - apprentices'!$G$2:$G$52264=$N$4)*('Data - apprentices'!$I$2:$I$52264))</f>
        <v>3</v>
      </c>
      <c r="P14" s="9" cm="1">
        <f t="array" ref="P14">IF($A$3&lt;2021, "-", SUMPRODUCT(('Data - apprentices'!$A$2:$A$52264=$A$3)*('Data - apprentices'!$B$2:$B$52264=$A14)*('Data - apprentices'!$H$2:$H$52264=P$5)*('Data - apprentices'!$G$2:$G$52264=$N$4)*('Data - apprentices'!$I$2:$I$52264)))</f>
        <v>0</v>
      </c>
      <c r="Q14" s="9" cm="1">
        <f t="array" ref="Q14">IF($A$3&lt;2021, "-", SUMPRODUCT(('Data - apprentices'!$A$2:$A$52264=$A$3)*('Data - apprentices'!$B$2:$B$52264=$A14)*('Data - apprentices'!$H$2:$H$52264=Q$5)*('Data - apprentices'!$G$2:$G$52264=$N$4)*('Data - apprentices'!$I$2:$I$52264)))</f>
        <v>0</v>
      </c>
      <c r="R14" s="10">
        <f t="shared" si="10"/>
        <v>0.75</v>
      </c>
      <c r="S14" s="2"/>
      <c r="T14" s="11">
        <f t="shared" si="3"/>
        <v>42</v>
      </c>
      <c r="U14" s="11">
        <f t="shared" si="4"/>
        <v>10</v>
      </c>
      <c r="V14" s="11">
        <f t="shared" si="11"/>
        <v>0</v>
      </c>
      <c r="W14" s="11">
        <f t="shared" si="12"/>
        <v>0</v>
      </c>
      <c r="X14" s="10">
        <f t="shared" si="13"/>
        <v>0.192</v>
      </c>
    </row>
    <row r="15" spans="1:24" x14ac:dyDescent="0.4">
      <c r="A15" t="s">
        <v>4</v>
      </c>
      <c r="B15" s="9" cm="1">
        <f t="array" ref="B15">SUMPRODUCT(('Data - apprentices'!$A$2:$A$52264=$A$3)*('Data - apprentices'!$B$2:$B$52264=$A15)*('Data - apprentices'!$H$2:$H$52264=B$5)*('Data - apprentices'!$G$2:$G$52264=$B$4)*('Data - apprentices'!$I$2:$I$52264))</f>
        <v>56</v>
      </c>
      <c r="C15" s="9" cm="1">
        <f t="array" ref="C15">SUMPRODUCT(('Data - apprentices'!$A$2:$A$52264=$A$3)*('Data - apprentices'!$B$2:$B$52264=$A15)*('Data - apprentices'!$H$2:$H$52264=C$5)*('Data - apprentices'!$G$2:$G$52264=$B$4)*('Data - apprentices'!$I$2:$I$52264))</f>
        <v>2</v>
      </c>
      <c r="D15" s="9" cm="1">
        <f t="array" ref="D15">IF($A$3&lt;2021, "-", SUMPRODUCT(('Data - apprentices'!$A$2:$A$52264=$A$3)*('Data - apprentices'!$B$2:$B$52264=$A15)*('Data - apprentices'!$H$2:$H$52264=D$5)*('Data - apprentices'!$G$2:$G$52264=$B$4)*('Data - apprentices'!$I$2:$I$52264)))</f>
        <v>0</v>
      </c>
      <c r="E15" s="9" cm="1">
        <f t="array" ref="E15">IF($A$3&lt;2021, "-", SUMPRODUCT(('Data - apprentices'!$A$2:$A$52264=$A$3)*('Data - apprentices'!$B$2:$B$52264=$A15)*('Data - apprentices'!$H$2:$H$52264=E$5)*('Data - apprentices'!$G$2:$G$52264=$B$4)*('Data - apprentices'!$I$2:$I$52264)))</f>
        <v>0</v>
      </c>
      <c r="F15" s="10">
        <f t="shared" si="8"/>
        <v>3.4000000000000002E-2</v>
      </c>
      <c r="G15" s="2"/>
      <c r="H15" s="9" cm="1">
        <f t="array" ref="H15">SUMPRODUCT(('Data - apprentices'!$A$2:$A$52264=$A$3)*('Data - apprentices'!$B$2:$B$52264=$A15)*('Data - apprentices'!$H$2:$H$52264=H$5)*('Data - apprentices'!$G$2:$G$52264=$H$4)*('Data - apprentices'!$I$2:$I$52264))</f>
        <v>0</v>
      </c>
      <c r="I15" s="9" cm="1">
        <f t="array" ref="I15">SUMPRODUCT(('Data - apprentices'!$A$2:$A$52264=$A$3)*('Data - apprentices'!$B$2:$B$52264=$A15)*('Data - apprentices'!$H$2:$H$52264=I$5)*('Data - apprentices'!$G$2:$G$52264=$H$4)*('Data - apprentices'!$I$2:$I$52264))</f>
        <v>0</v>
      </c>
      <c r="J15" s="9" cm="1">
        <f t="array" ref="J15">IF($A$3&lt;2021, "-", SUMPRODUCT(('Data - apprentices'!$A$2:$A$52264=$A$3)*('Data - apprentices'!$B$2:$B$52264=$A15)*('Data - apprentices'!$H$2:$H$52264=J$5)*('Data - apprentices'!$G$2:$G$52264=$H$4)*('Data - apprentices'!$I$2:$I$52264)))</f>
        <v>0</v>
      </c>
      <c r="K15" s="9" cm="1">
        <f t="array" ref="K15">IF($A$3&lt;2021, "-", SUMPRODUCT(('Data - apprentices'!$A$2:$A$52264=$A$3)*('Data - apprentices'!$B$2:$B$52264=$A15)*('Data - apprentices'!$H$2:$H$52264=K$5)*('Data - apprentices'!$G$2:$G$52264=$H$4)*('Data - apprentices'!$I$2:$I$52264)))</f>
        <v>0</v>
      </c>
      <c r="L15" s="10" t="str">
        <f t="shared" si="9"/>
        <v>-</v>
      </c>
      <c r="M15" s="2"/>
      <c r="N15" s="9" cm="1">
        <f t="array" ref="N15">SUMPRODUCT(('Data - apprentices'!$A$2:$A$52264=$A$3)*('Data - apprentices'!$B$2:$B$52264=$A15)*('Data - apprentices'!$H$2:$H$52264=N$5)*('Data - apprentices'!$G$2:$G$52264=$N$4)*('Data - apprentices'!$I$2:$I$52264))</f>
        <v>3</v>
      </c>
      <c r="O15" s="9" cm="1">
        <f t="array" ref="O15">SUMPRODUCT(('Data - apprentices'!$A$2:$A$52264=$A$3)*('Data - apprentices'!$B$2:$B$52264=$A15)*('Data - apprentices'!$H$2:$H$52264=O$5)*('Data - apprentices'!$G$2:$G$52264=$N$4)*('Data - apprentices'!$I$2:$I$52264))</f>
        <v>2</v>
      </c>
      <c r="P15" s="9" cm="1">
        <f t="array" ref="P15">IF($A$3&lt;2021, "-", SUMPRODUCT(('Data - apprentices'!$A$2:$A$52264=$A$3)*('Data - apprentices'!$B$2:$B$52264=$A15)*('Data - apprentices'!$H$2:$H$52264=P$5)*('Data - apprentices'!$G$2:$G$52264=$N$4)*('Data - apprentices'!$I$2:$I$52264)))</f>
        <v>0</v>
      </c>
      <c r="Q15" s="9" cm="1">
        <f t="array" ref="Q15">IF($A$3&lt;2021, "-", SUMPRODUCT(('Data - apprentices'!$A$2:$A$52264=$A$3)*('Data - apprentices'!$B$2:$B$52264=$A15)*('Data - apprentices'!$H$2:$H$52264=Q$5)*('Data - apprentices'!$G$2:$G$52264=$N$4)*('Data - apprentices'!$I$2:$I$52264)))</f>
        <v>0</v>
      </c>
      <c r="R15" s="10">
        <f t="shared" si="10"/>
        <v>0.4</v>
      </c>
      <c r="S15" s="2"/>
      <c r="T15" s="11">
        <f t="shared" si="3"/>
        <v>59</v>
      </c>
      <c r="U15" s="11">
        <f t="shared" si="4"/>
        <v>4</v>
      </c>
      <c r="V15" s="11">
        <f t="shared" si="11"/>
        <v>0</v>
      </c>
      <c r="W15" s="11">
        <f t="shared" si="12"/>
        <v>0</v>
      </c>
      <c r="X15" s="10">
        <f t="shared" si="13"/>
        <v>6.3E-2</v>
      </c>
    </row>
    <row r="16" spans="1:24" x14ac:dyDescent="0.4">
      <c r="A16" t="s">
        <v>5</v>
      </c>
      <c r="B16" s="9" cm="1">
        <f t="array" ref="B16">SUMPRODUCT(('Data - apprentices'!$A$2:$A$52264=$A$3)*('Data - apprentices'!$B$2:$B$52264=$A16)*('Data - apprentices'!$H$2:$H$52264=B$5)*('Data - apprentices'!$G$2:$G$52264=$B$4)*('Data - apprentices'!$I$2:$I$52264))</f>
        <v>0</v>
      </c>
      <c r="C16" s="9" cm="1">
        <f t="array" ref="C16">SUMPRODUCT(('Data - apprentices'!$A$2:$A$52264=$A$3)*('Data - apprentices'!$B$2:$B$52264=$A16)*('Data - apprentices'!$H$2:$H$52264=C$5)*('Data - apprentices'!$G$2:$G$52264=$B$4)*('Data - apprentices'!$I$2:$I$52264))</f>
        <v>0</v>
      </c>
      <c r="D16" s="9" cm="1">
        <f t="array" ref="D16">IF($A$3&lt;2021, "-", SUMPRODUCT(('Data - apprentices'!$A$2:$A$52264=$A$3)*('Data - apprentices'!$B$2:$B$52264=$A16)*('Data - apprentices'!$H$2:$H$52264=D$5)*('Data - apprentices'!$G$2:$G$52264=$B$4)*('Data - apprentices'!$I$2:$I$52264)))</f>
        <v>0</v>
      </c>
      <c r="E16" s="9" cm="1">
        <f t="array" ref="E16">IF($A$3&lt;2021, "-", SUMPRODUCT(('Data - apprentices'!$A$2:$A$52264=$A$3)*('Data - apprentices'!$B$2:$B$52264=$A16)*('Data - apprentices'!$H$2:$H$52264=E$5)*('Data - apprentices'!$G$2:$G$52264=$B$4)*('Data - apprentices'!$I$2:$I$52264)))</f>
        <v>0</v>
      </c>
      <c r="F16" s="10" t="str">
        <f t="shared" si="8"/>
        <v>-</v>
      </c>
      <c r="G16" s="2"/>
      <c r="H16" s="9" cm="1">
        <f t="array" ref="H16">SUMPRODUCT(('Data - apprentices'!$A$2:$A$52264=$A$3)*('Data - apprentices'!$B$2:$B$52264=$A16)*('Data - apprentices'!$H$2:$H$52264=H$5)*('Data - apprentices'!$G$2:$G$52264=$H$4)*('Data - apprentices'!$I$2:$I$52264))</f>
        <v>0</v>
      </c>
      <c r="I16" s="9" cm="1">
        <f t="array" ref="I16">SUMPRODUCT(('Data - apprentices'!$A$2:$A$52264=$A$3)*('Data - apprentices'!$B$2:$B$52264=$A16)*('Data - apprentices'!$H$2:$H$52264=I$5)*('Data - apprentices'!$G$2:$G$52264=$H$4)*('Data - apprentices'!$I$2:$I$52264))</f>
        <v>0</v>
      </c>
      <c r="J16" s="9" cm="1">
        <f t="array" ref="J16">IF($A$3&lt;2021, "-", SUMPRODUCT(('Data - apprentices'!$A$2:$A$52264=$A$3)*('Data - apprentices'!$B$2:$B$52264=$A16)*('Data - apprentices'!$H$2:$H$52264=J$5)*('Data - apprentices'!$G$2:$G$52264=$H$4)*('Data - apprentices'!$I$2:$I$52264)))</f>
        <v>0</v>
      </c>
      <c r="K16" s="9" cm="1">
        <f t="array" ref="K16">IF($A$3&lt;2021, "-", SUMPRODUCT(('Data - apprentices'!$A$2:$A$52264=$A$3)*('Data - apprentices'!$B$2:$B$52264=$A16)*('Data - apprentices'!$H$2:$H$52264=K$5)*('Data - apprentices'!$G$2:$G$52264=$H$4)*('Data - apprentices'!$I$2:$I$52264)))</f>
        <v>0</v>
      </c>
      <c r="L16" s="10" t="str">
        <f t="shared" si="9"/>
        <v>-</v>
      </c>
      <c r="M16" s="2"/>
      <c r="N16" s="9" cm="1">
        <f t="array" ref="N16">SUMPRODUCT(('Data - apprentices'!$A$2:$A$52264=$A$3)*('Data - apprentices'!$B$2:$B$52264=$A16)*('Data - apprentices'!$H$2:$H$52264=N$5)*('Data - apprentices'!$G$2:$G$52264=$N$4)*('Data - apprentices'!$I$2:$I$52264))</f>
        <v>2</v>
      </c>
      <c r="O16" s="9" cm="1">
        <f t="array" ref="O16">SUMPRODUCT(('Data - apprentices'!$A$2:$A$52264=$A$3)*('Data - apprentices'!$B$2:$B$52264=$A16)*('Data - apprentices'!$H$2:$H$52264=O$5)*('Data - apprentices'!$G$2:$G$52264=$N$4)*('Data - apprentices'!$I$2:$I$52264))</f>
        <v>1</v>
      </c>
      <c r="P16" s="9" cm="1">
        <f t="array" ref="P16">IF($A$3&lt;2021, "-", SUMPRODUCT(('Data - apprentices'!$A$2:$A$52264=$A$3)*('Data - apprentices'!$B$2:$B$52264=$A16)*('Data - apprentices'!$H$2:$H$52264=P$5)*('Data - apprentices'!$G$2:$G$52264=$N$4)*('Data - apprentices'!$I$2:$I$52264)))</f>
        <v>0</v>
      </c>
      <c r="Q16" s="9" cm="1">
        <f t="array" ref="Q16">IF($A$3&lt;2021, "-", SUMPRODUCT(('Data - apprentices'!$A$2:$A$52264=$A$3)*('Data - apprentices'!$B$2:$B$52264=$A16)*('Data - apprentices'!$H$2:$H$52264=Q$5)*('Data - apprentices'!$G$2:$G$52264=$N$4)*('Data - apprentices'!$I$2:$I$52264)))</f>
        <v>0</v>
      </c>
      <c r="R16" s="10">
        <f t="shared" si="10"/>
        <v>0.33300000000000002</v>
      </c>
      <c r="S16" s="2"/>
      <c r="T16" s="11">
        <f t="shared" si="3"/>
        <v>2</v>
      </c>
      <c r="U16" s="11">
        <f t="shared" si="4"/>
        <v>1</v>
      </c>
      <c r="V16" s="11">
        <f t="shared" si="11"/>
        <v>0</v>
      </c>
      <c r="W16" s="11">
        <f t="shared" si="12"/>
        <v>0</v>
      </c>
      <c r="X16" s="10">
        <f t="shared" si="13"/>
        <v>0.33300000000000002</v>
      </c>
    </row>
    <row r="17" spans="1:24" x14ac:dyDescent="0.4">
      <c r="A17" t="s">
        <v>6</v>
      </c>
      <c r="B17" s="9" cm="1">
        <f t="array" ref="B17">SUMPRODUCT(('Data - apprentices'!$A$2:$A$52264=$A$3)*('Data - apprentices'!$B$2:$B$52264=$A17)*('Data - apprentices'!$H$2:$H$52264=B$5)*('Data - apprentices'!$G$2:$G$52264=$B$4)*('Data - apprentices'!$I$2:$I$52264))</f>
        <v>36</v>
      </c>
      <c r="C17" s="9" cm="1">
        <f t="array" ref="C17">SUMPRODUCT(('Data - apprentices'!$A$2:$A$52264=$A$3)*('Data - apprentices'!$B$2:$B$52264=$A17)*('Data - apprentices'!$H$2:$H$52264=C$5)*('Data - apprentices'!$G$2:$G$52264=$B$4)*('Data - apprentices'!$I$2:$I$52264))</f>
        <v>10</v>
      </c>
      <c r="D17" s="9" cm="1">
        <f t="array" ref="D17">IF($A$3&lt;2021, "-", SUMPRODUCT(('Data - apprentices'!$A$2:$A$52264=$A$3)*('Data - apprentices'!$B$2:$B$52264=$A17)*('Data - apprentices'!$H$2:$H$52264=D$5)*('Data - apprentices'!$G$2:$G$52264=$B$4)*('Data - apprentices'!$I$2:$I$52264)))</f>
        <v>0</v>
      </c>
      <c r="E17" s="9" cm="1">
        <f t="array" ref="E17">IF($A$3&lt;2021, "-", SUMPRODUCT(('Data - apprentices'!$A$2:$A$52264=$A$3)*('Data - apprentices'!$B$2:$B$52264=$A17)*('Data - apprentices'!$H$2:$H$52264=E$5)*('Data - apprentices'!$G$2:$G$52264=$B$4)*('Data - apprentices'!$I$2:$I$52264)))</f>
        <v>0</v>
      </c>
      <c r="F17" s="10">
        <f t="shared" si="8"/>
        <v>0.217</v>
      </c>
      <c r="G17" s="2"/>
      <c r="H17" s="9" cm="1">
        <f t="array" ref="H17">SUMPRODUCT(('Data - apprentices'!$A$2:$A$52264=$A$3)*('Data - apprentices'!$B$2:$B$52264=$A17)*('Data - apprentices'!$H$2:$H$52264=H$5)*('Data - apprentices'!$G$2:$G$52264=$H$4)*('Data - apprentices'!$I$2:$I$52264))</f>
        <v>0</v>
      </c>
      <c r="I17" s="9" cm="1">
        <f t="array" ref="I17">SUMPRODUCT(('Data - apprentices'!$A$2:$A$52264=$A$3)*('Data - apprentices'!$B$2:$B$52264=$A17)*('Data - apprentices'!$H$2:$H$52264=I$5)*('Data - apprentices'!$G$2:$G$52264=$H$4)*('Data - apprentices'!$I$2:$I$52264))</f>
        <v>0</v>
      </c>
      <c r="J17" s="9" cm="1">
        <f t="array" ref="J17">IF($A$3&lt;2021, "-", SUMPRODUCT(('Data - apprentices'!$A$2:$A$52264=$A$3)*('Data - apprentices'!$B$2:$B$52264=$A17)*('Data - apprentices'!$H$2:$H$52264=J$5)*('Data - apprentices'!$G$2:$G$52264=$H$4)*('Data - apprentices'!$I$2:$I$52264)))</f>
        <v>0</v>
      </c>
      <c r="K17" s="9" cm="1">
        <f t="array" ref="K17">IF($A$3&lt;2021, "-", SUMPRODUCT(('Data - apprentices'!$A$2:$A$52264=$A$3)*('Data - apprentices'!$B$2:$B$52264=$A17)*('Data - apprentices'!$H$2:$H$52264=K$5)*('Data - apprentices'!$G$2:$G$52264=$H$4)*('Data - apprentices'!$I$2:$I$52264)))</f>
        <v>0</v>
      </c>
      <c r="L17" s="10" t="str">
        <f t="shared" si="9"/>
        <v>-</v>
      </c>
      <c r="M17" s="2"/>
      <c r="N17" s="9" cm="1">
        <f t="array" ref="N17">SUMPRODUCT(('Data - apprentices'!$A$2:$A$52264=$A$3)*('Data - apprentices'!$B$2:$B$52264=$A17)*('Data - apprentices'!$H$2:$H$52264=N$5)*('Data - apprentices'!$G$2:$G$52264=$N$4)*('Data - apprentices'!$I$2:$I$52264))</f>
        <v>1</v>
      </c>
      <c r="O17" s="9" cm="1">
        <f t="array" ref="O17">SUMPRODUCT(('Data - apprentices'!$A$2:$A$52264=$A$3)*('Data - apprentices'!$B$2:$B$52264=$A17)*('Data - apprentices'!$H$2:$H$52264=O$5)*('Data - apprentices'!$G$2:$G$52264=$N$4)*('Data - apprentices'!$I$2:$I$52264))</f>
        <v>3</v>
      </c>
      <c r="P17" s="9" cm="1">
        <f t="array" ref="P17">IF($A$3&lt;2021, "-", SUMPRODUCT(('Data - apprentices'!$A$2:$A$52264=$A$3)*('Data - apprentices'!$B$2:$B$52264=$A17)*('Data - apprentices'!$H$2:$H$52264=P$5)*('Data - apprentices'!$G$2:$G$52264=$N$4)*('Data - apprentices'!$I$2:$I$52264)))</f>
        <v>0</v>
      </c>
      <c r="Q17" s="9" cm="1">
        <f t="array" ref="Q17">IF($A$3&lt;2021, "-", SUMPRODUCT(('Data - apprentices'!$A$2:$A$52264=$A$3)*('Data - apprentices'!$B$2:$B$52264=$A17)*('Data - apprentices'!$H$2:$H$52264=Q$5)*('Data - apprentices'!$G$2:$G$52264=$N$4)*('Data - apprentices'!$I$2:$I$52264)))</f>
        <v>0</v>
      </c>
      <c r="R17" s="10">
        <f t="shared" si="10"/>
        <v>0.75</v>
      </c>
      <c r="S17" s="2"/>
      <c r="T17" s="11">
        <f t="shared" si="3"/>
        <v>37</v>
      </c>
      <c r="U17" s="11">
        <f t="shared" si="4"/>
        <v>13</v>
      </c>
      <c r="V17" s="11">
        <f t="shared" si="11"/>
        <v>0</v>
      </c>
      <c r="W17" s="11">
        <f t="shared" si="12"/>
        <v>0</v>
      </c>
      <c r="X17" s="10">
        <f t="shared" si="13"/>
        <v>0.26</v>
      </c>
    </row>
    <row r="18" spans="1:24" x14ac:dyDescent="0.4">
      <c r="A18" t="s">
        <v>7</v>
      </c>
      <c r="B18" s="9" cm="1">
        <f t="array" ref="B18">SUMPRODUCT(('Data - apprentices'!$A$2:$A$52264=$A$3)*('Data - apprentices'!$B$2:$B$52264=$A18)*('Data - apprentices'!$H$2:$H$52264=B$5)*('Data - apprentices'!$G$2:$G$52264=$B$4)*('Data - apprentices'!$I$2:$I$52264))</f>
        <v>0</v>
      </c>
      <c r="C18" s="9" cm="1">
        <f t="array" ref="C18">SUMPRODUCT(('Data - apprentices'!$A$2:$A$52264=$A$3)*('Data - apprentices'!$B$2:$B$52264=$A18)*('Data - apprentices'!$H$2:$H$52264=C$5)*('Data - apprentices'!$G$2:$G$52264=$B$4)*('Data - apprentices'!$I$2:$I$52264))</f>
        <v>0</v>
      </c>
      <c r="D18" s="9" cm="1">
        <f t="array" ref="D18">IF($A$3&lt;2021, "-", SUMPRODUCT(('Data - apprentices'!$A$2:$A$52264=$A$3)*('Data - apprentices'!$B$2:$B$52264=$A18)*('Data - apprentices'!$H$2:$H$52264=D$5)*('Data - apprentices'!$G$2:$G$52264=$B$4)*('Data - apprentices'!$I$2:$I$52264)))</f>
        <v>0</v>
      </c>
      <c r="E18" s="9" cm="1">
        <f t="array" ref="E18">IF($A$3&lt;2021, "-", SUMPRODUCT(('Data - apprentices'!$A$2:$A$52264=$A$3)*('Data - apprentices'!$B$2:$B$52264=$A18)*('Data - apprentices'!$H$2:$H$52264=E$5)*('Data - apprentices'!$G$2:$G$52264=$B$4)*('Data - apprentices'!$I$2:$I$52264)))</f>
        <v>0</v>
      </c>
      <c r="F18" s="10" t="str">
        <f t="shared" si="8"/>
        <v>-</v>
      </c>
      <c r="G18" s="2"/>
      <c r="H18" s="9" cm="1">
        <f t="array" ref="H18">SUMPRODUCT(('Data - apprentices'!$A$2:$A$52264=$A$3)*('Data - apprentices'!$B$2:$B$52264=$A18)*('Data - apprentices'!$H$2:$H$52264=H$5)*('Data - apprentices'!$G$2:$G$52264=$H$4)*('Data - apprentices'!$I$2:$I$52264))</f>
        <v>0</v>
      </c>
      <c r="I18" s="9" cm="1">
        <f t="array" ref="I18">SUMPRODUCT(('Data - apprentices'!$A$2:$A$52264=$A$3)*('Data - apprentices'!$B$2:$B$52264=$A18)*('Data - apprentices'!$H$2:$H$52264=I$5)*('Data - apprentices'!$G$2:$G$52264=$H$4)*('Data - apprentices'!$I$2:$I$52264))</f>
        <v>0</v>
      </c>
      <c r="J18" s="9" cm="1">
        <f t="array" ref="J18">IF($A$3&lt;2021, "-", SUMPRODUCT(('Data - apprentices'!$A$2:$A$52264=$A$3)*('Data - apprentices'!$B$2:$B$52264=$A18)*('Data - apprentices'!$H$2:$H$52264=J$5)*('Data - apprentices'!$G$2:$G$52264=$H$4)*('Data - apprentices'!$I$2:$I$52264)))</f>
        <v>0</v>
      </c>
      <c r="K18" s="9" cm="1">
        <f t="array" ref="K18">IF($A$3&lt;2021, "-", SUMPRODUCT(('Data - apprentices'!$A$2:$A$52264=$A$3)*('Data - apprentices'!$B$2:$B$52264=$A18)*('Data - apprentices'!$H$2:$H$52264=K$5)*('Data - apprentices'!$G$2:$G$52264=$H$4)*('Data - apprentices'!$I$2:$I$52264)))</f>
        <v>0</v>
      </c>
      <c r="L18" s="10" t="str">
        <f t="shared" si="9"/>
        <v>-</v>
      </c>
      <c r="M18" s="2"/>
      <c r="N18" s="9" cm="1">
        <f t="array" ref="N18">SUMPRODUCT(('Data - apprentices'!$A$2:$A$52264=$A$3)*('Data - apprentices'!$B$2:$B$52264=$A18)*('Data - apprentices'!$H$2:$H$52264=N$5)*('Data - apprentices'!$G$2:$G$52264=$N$4)*('Data - apprentices'!$I$2:$I$52264))</f>
        <v>2</v>
      </c>
      <c r="O18" s="9" cm="1">
        <f t="array" ref="O18">SUMPRODUCT(('Data - apprentices'!$A$2:$A$52264=$A$3)*('Data - apprentices'!$B$2:$B$52264=$A18)*('Data - apprentices'!$H$2:$H$52264=O$5)*('Data - apprentices'!$G$2:$G$52264=$N$4)*('Data - apprentices'!$I$2:$I$52264))</f>
        <v>0</v>
      </c>
      <c r="P18" s="9" cm="1">
        <f t="array" ref="P18">IF($A$3&lt;2021, "-", SUMPRODUCT(('Data - apprentices'!$A$2:$A$52264=$A$3)*('Data - apprentices'!$B$2:$B$52264=$A18)*('Data - apprentices'!$H$2:$H$52264=P$5)*('Data - apprentices'!$G$2:$G$52264=$N$4)*('Data - apprentices'!$I$2:$I$52264)))</f>
        <v>0</v>
      </c>
      <c r="Q18" s="9" cm="1">
        <f t="array" ref="Q18">IF($A$3&lt;2021, "-", SUMPRODUCT(('Data - apprentices'!$A$2:$A$52264=$A$3)*('Data - apprentices'!$B$2:$B$52264=$A18)*('Data - apprentices'!$H$2:$H$52264=Q$5)*('Data - apprentices'!$G$2:$G$52264=$N$4)*('Data - apprentices'!$I$2:$I$52264)))</f>
        <v>0</v>
      </c>
      <c r="R18" s="10">
        <f t="shared" si="10"/>
        <v>0</v>
      </c>
      <c r="S18" s="2"/>
      <c r="T18" s="11">
        <f t="shared" si="3"/>
        <v>2</v>
      </c>
      <c r="U18" s="11">
        <f t="shared" si="4"/>
        <v>0</v>
      </c>
      <c r="V18" s="11">
        <f t="shared" si="11"/>
        <v>0</v>
      </c>
      <c r="W18" s="11">
        <f t="shared" si="12"/>
        <v>0</v>
      </c>
      <c r="X18" s="10">
        <f t="shared" si="13"/>
        <v>0</v>
      </c>
    </row>
    <row r="19" spans="1:24" x14ac:dyDescent="0.4">
      <c r="A19" t="s">
        <v>8</v>
      </c>
      <c r="B19" s="9" cm="1">
        <f t="array" ref="B19">SUMPRODUCT(('Data - apprentices'!$A$2:$A$52264=$A$3)*('Data - apprentices'!$B$2:$B$52264=$A19)*('Data - apprentices'!$H$2:$H$52264=B$5)*('Data - apprentices'!$G$2:$G$52264=$B$4)*('Data - apprentices'!$I$2:$I$52264))</f>
        <v>0</v>
      </c>
      <c r="C19" s="9" cm="1">
        <f t="array" ref="C19">SUMPRODUCT(('Data - apprentices'!$A$2:$A$52264=$A$3)*('Data - apprentices'!$B$2:$B$52264=$A19)*('Data - apprentices'!$H$2:$H$52264=C$5)*('Data - apprentices'!$G$2:$G$52264=$B$4)*('Data - apprentices'!$I$2:$I$52264))</f>
        <v>0</v>
      </c>
      <c r="D19" s="9" cm="1">
        <f t="array" ref="D19">IF($A$3&lt;2021, "-", SUMPRODUCT(('Data - apprentices'!$A$2:$A$52264=$A$3)*('Data - apprentices'!$B$2:$B$52264=$A19)*('Data - apprentices'!$H$2:$H$52264=D$5)*('Data - apprentices'!$G$2:$G$52264=$B$4)*('Data - apprentices'!$I$2:$I$52264)))</f>
        <v>0</v>
      </c>
      <c r="E19" s="9" cm="1">
        <f t="array" ref="E19">IF($A$3&lt;2021, "-", SUMPRODUCT(('Data - apprentices'!$A$2:$A$52264=$A$3)*('Data - apprentices'!$B$2:$B$52264=$A19)*('Data - apprentices'!$H$2:$H$52264=E$5)*('Data - apprentices'!$G$2:$G$52264=$B$4)*('Data - apprentices'!$I$2:$I$52264)))</f>
        <v>0</v>
      </c>
      <c r="F19" s="10" t="str">
        <f t="shared" si="8"/>
        <v>-</v>
      </c>
      <c r="G19" s="2"/>
      <c r="H19" s="9" cm="1">
        <f t="array" ref="H19">SUMPRODUCT(('Data - apprentices'!$A$2:$A$52264=$A$3)*('Data - apprentices'!$B$2:$B$52264=$A19)*('Data - apprentices'!$H$2:$H$52264=H$5)*('Data - apprentices'!$G$2:$G$52264=$H$4)*('Data - apprentices'!$I$2:$I$52264))</f>
        <v>0</v>
      </c>
      <c r="I19" s="9" cm="1">
        <f t="array" ref="I19">SUMPRODUCT(('Data - apprentices'!$A$2:$A$52264=$A$3)*('Data - apprentices'!$B$2:$B$52264=$A19)*('Data - apprentices'!$H$2:$H$52264=I$5)*('Data - apprentices'!$G$2:$G$52264=$H$4)*('Data - apprentices'!$I$2:$I$52264))</f>
        <v>0</v>
      </c>
      <c r="J19" s="9" cm="1">
        <f t="array" ref="J19">IF($A$3&lt;2021, "-", SUMPRODUCT(('Data - apprentices'!$A$2:$A$52264=$A$3)*('Data - apprentices'!$B$2:$B$52264=$A19)*('Data - apprentices'!$H$2:$H$52264=J$5)*('Data - apprentices'!$G$2:$G$52264=$H$4)*('Data - apprentices'!$I$2:$I$52264)))</f>
        <v>0</v>
      </c>
      <c r="K19" s="9" cm="1">
        <f t="array" ref="K19">IF($A$3&lt;2021, "-", SUMPRODUCT(('Data - apprentices'!$A$2:$A$52264=$A$3)*('Data - apprentices'!$B$2:$B$52264=$A19)*('Data - apprentices'!$H$2:$H$52264=K$5)*('Data - apprentices'!$G$2:$G$52264=$H$4)*('Data - apprentices'!$I$2:$I$52264)))</f>
        <v>0</v>
      </c>
      <c r="L19" s="10" t="str">
        <f t="shared" si="9"/>
        <v>-</v>
      </c>
      <c r="M19" s="2"/>
      <c r="N19" s="9" cm="1">
        <f t="array" ref="N19">SUMPRODUCT(('Data - apprentices'!$A$2:$A$52264=$A$3)*('Data - apprentices'!$B$2:$B$52264=$A19)*('Data - apprentices'!$H$2:$H$52264=N$5)*('Data - apprentices'!$G$2:$G$52264=$N$4)*('Data - apprentices'!$I$2:$I$52264))</f>
        <v>2</v>
      </c>
      <c r="O19" s="9" cm="1">
        <f t="array" ref="O19">SUMPRODUCT(('Data - apprentices'!$A$2:$A$52264=$A$3)*('Data - apprentices'!$B$2:$B$52264=$A19)*('Data - apprentices'!$H$2:$H$52264=O$5)*('Data - apprentices'!$G$2:$G$52264=$N$4)*('Data - apprentices'!$I$2:$I$52264))</f>
        <v>1</v>
      </c>
      <c r="P19" s="9" cm="1">
        <f t="array" ref="P19">IF($A$3&lt;2021, "-", SUMPRODUCT(('Data - apprentices'!$A$2:$A$52264=$A$3)*('Data - apprentices'!$B$2:$B$52264=$A19)*('Data - apprentices'!$H$2:$H$52264=P$5)*('Data - apprentices'!$G$2:$G$52264=$N$4)*('Data - apprentices'!$I$2:$I$52264)))</f>
        <v>0</v>
      </c>
      <c r="Q19" s="9" cm="1">
        <f t="array" ref="Q19">IF($A$3&lt;2021, "-", SUMPRODUCT(('Data - apprentices'!$A$2:$A$52264=$A$3)*('Data - apprentices'!$B$2:$B$52264=$A19)*('Data - apprentices'!$H$2:$H$52264=Q$5)*('Data - apprentices'!$G$2:$G$52264=$N$4)*('Data - apprentices'!$I$2:$I$52264)))</f>
        <v>0</v>
      </c>
      <c r="R19" s="10">
        <f t="shared" si="10"/>
        <v>0.33300000000000002</v>
      </c>
      <c r="S19" s="2"/>
      <c r="T19" s="11">
        <f t="shared" si="3"/>
        <v>2</v>
      </c>
      <c r="U19" s="11">
        <f t="shared" si="4"/>
        <v>1</v>
      </c>
      <c r="V19" s="11">
        <f t="shared" si="11"/>
        <v>0</v>
      </c>
      <c r="W19" s="11">
        <f t="shared" si="12"/>
        <v>0</v>
      </c>
      <c r="X19" s="10">
        <f t="shared" si="13"/>
        <v>0.33300000000000002</v>
      </c>
    </row>
    <row r="20" spans="1:24" x14ac:dyDescent="0.4">
      <c r="A20" t="s">
        <v>9</v>
      </c>
      <c r="B20" s="9" cm="1">
        <f t="array" ref="B20">SUMPRODUCT(('Data - apprentices'!$A$2:$A$52264=$A$3)*('Data - apprentices'!$B$2:$B$52264=$A20)*('Data - apprentices'!$H$2:$H$52264=B$5)*('Data - apprentices'!$G$2:$G$52264=$B$4)*('Data - apprentices'!$I$2:$I$52264))</f>
        <v>0</v>
      </c>
      <c r="C20" s="9" cm="1">
        <f t="array" ref="C20">SUMPRODUCT(('Data - apprentices'!$A$2:$A$52264=$A$3)*('Data - apprentices'!$B$2:$B$52264=$A20)*('Data - apprentices'!$H$2:$H$52264=C$5)*('Data - apprentices'!$G$2:$G$52264=$B$4)*('Data - apprentices'!$I$2:$I$52264))</f>
        <v>0</v>
      </c>
      <c r="D20" s="9" cm="1">
        <f t="array" ref="D20">IF($A$3&lt;2021, "-", SUMPRODUCT(('Data - apprentices'!$A$2:$A$52264=$A$3)*('Data - apprentices'!$B$2:$B$52264=$A20)*('Data - apprentices'!$H$2:$H$52264=D$5)*('Data - apprentices'!$G$2:$G$52264=$B$4)*('Data - apprentices'!$I$2:$I$52264)))</f>
        <v>0</v>
      </c>
      <c r="E20" s="9" cm="1">
        <f t="array" ref="E20">IF($A$3&lt;2021, "-", SUMPRODUCT(('Data - apprentices'!$A$2:$A$52264=$A$3)*('Data - apprentices'!$B$2:$B$52264=$A20)*('Data - apprentices'!$H$2:$H$52264=E$5)*('Data - apprentices'!$G$2:$G$52264=$B$4)*('Data - apprentices'!$I$2:$I$52264)))</f>
        <v>0</v>
      </c>
      <c r="F20" s="10" t="str">
        <f t="shared" si="8"/>
        <v>-</v>
      </c>
      <c r="G20" s="2"/>
      <c r="H20" s="9" cm="1">
        <f t="array" ref="H20">SUMPRODUCT(('Data - apprentices'!$A$2:$A$52264=$A$3)*('Data - apprentices'!$B$2:$B$52264=$A20)*('Data - apprentices'!$H$2:$H$52264=H$5)*('Data - apprentices'!$G$2:$G$52264=$H$4)*('Data - apprentices'!$I$2:$I$52264))</f>
        <v>0</v>
      </c>
      <c r="I20" s="9" cm="1">
        <f t="array" ref="I20">SUMPRODUCT(('Data - apprentices'!$A$2:$A$52264=$A$3)*('Data - apprentices'!$B$2:$B$52264=$A20)*('Data - apprentices'!$H$2:$H$52264=I$5)*('Data - apprentices'!$G$2:$G$52264=$H$4)*('Data - apprentices'!$I$2:$I$52264))</f>
        <v>0</v>
      </c>
      <c r="J20" s="9" cm="1">
        <f t="array" ref="J20">IF($A$3&lt;2021, "-", SUMPRODUCT(('Data - apprentices'!$A$2:$A$52264=$A$3)*('Data - apprentices'!$B$2:$B$52264=$A20)*('Data - apprentices'!$H$2:$H$52264=J$5)*('Data - apprentices'!$G$2:$G$52264=$H$4)*('Data - apprentices'!$I$2:$I$52264)))</f>
        <v>0</v>
      </c>
      <c r="K20" s="9" cm="1">
        <f t="array" ref="K20">IF($A$3&lt;2021, "-", SUMPRODUCT(('Data - apprentices'!$A$2:$A$52264=$A$3)*('Data - apprentices'!$B$2:$B$52264=$A20)*('Data - apprentices'!$H$2:$H$52264=K$5)*('Data - apprentices'!$G$2:$G$52264=$H$4)*('Data - apprentices'!$I$2:$I$52264)))</f>
        <v>0</v>
      </c>
      <c r="L20" s="10" t="str">
        <f t="shared" si="9"/>
        <v>-</v>
      </c>
      <c r="M20" s="2"/>
      <c r="N20" s="9" cm="1">
        <f t="array" ref="N20">SUMPRODUCT(('Data - apprentices'!$A$2:$A$52264=$A$3)*('Data - apprentices'!$B$2:$B$52264=$A20)*('Data - apprentices'!$H$2:$H$52264=N$5)*('Data - apprentices'!$G$2:$G$52264=$N$4)*('Data - apprentices'!$I$2:$I$52264))</f>
        <v>0</v>
      </c>
      <c r="O20" s="9" cm="1">
        <f t="array" ref="O20">SUMPRODUCT(('Data - apprentices'!$A$2:$A$52264=$A$3)*('Data - apprentices'!$B$2:$B$52264=$A20)*('Data - apprentices'!$H$2:$H$52264=O$5)*('Data - apprentices'!$G$2:$G$52264=$N$4)*('Data - apprentices'!$I$2:$I$52264))</f>
        <v>0</v>
      </c>
      <c r="P20" s="9" cm="1">
        <f t="array" ref="P20">IF($A$3&lt;2021, "-", SUMPRODUCT(('Data - apprentices'!$A$2:$A$52264=$A$3)*('Data - apprentices'!$B$2:$B$52264=$A20)*('Data - apprentices'!$H$2:$H$52264=P$5)*('Data - apprentices'!$G$2:$G$52264=$N$4)*('Data - apprentices'!$I$2:$I$52264)))</f>
        <v>0</v>
      </c>
      <c r="Q20" s="9" cm="1">
        <f t="array" ref="Q20">IF($A$3&lt;2021, "-", SUMPRODUCT(('Data - apprentices'!$A$2:$A$52264=$A$3)*('Data - apprentices'!$B$2:$B$52264=$A20)*('Data - apprentices'!$H$2:$H$52264=Q$5)*('Data - apprentices'!$G$2:$G$52264=$N$4)*('Data - apprentices'!$I$2:$I$52264)))</f>
        <v>0</v>
      </c>
      <c r="R20" s="10" t="str">
        <f t="shared" si="10"/>
        <v>-</v>
      </c>
      <c r="S20" s="2"/>
      <c r="T20" s="11">
        <f t="shared" si="3"/>
        <v>0</v>
      </c>
      <c r="U20" s="11">
        <f t="shared" si="4"/>
        <v>0</v>
      </c>
      <c r="V20" s="11">
        <f t="shared" si="11"/>
        <v>0</v>
      </c>
      <c r="W20" s="11">
        <f t="shared" si="12"/>
        <v>0</v>
      </c>
      <c r="X20" s="10" t="str">
        <f t="shared" si="13"/>
        <v>-</v>
      </c>
    </row>
    <row r="21" spans="1:24" x14ac:dyDescent="0.4">
      <c r="A21" s="2" t="s">
        <v>10</v>
      </c>
      <c r="B21" s="9" cm="1">
        <f t="array" ref="B21">SUMPRODUCT(('Data - apprentices'!$A$2:$A$52264=$A$3)*('Data - apprentices'!$B$2:$B$52264=$A21)*('Data - apprentices'!$H$2:$H$52264=B$5)*('Data - apprentices'!$G$2:$G$52264=$B$4)*('Data - apprentices'!$I$2:$I$52264))</f>
        <v>0</v>
      </c>
      <c r="C21" s="9" cm="1">
        <f t="array" ref="C21">SUMPRODUCT(('Data - apprentices'!$A$2:$A$52264=$A$3)*('Data - apprentices'!$B$2:$B$52264=$A21)*('Data - apprentices'!$H$2:$H$52264=C$5)*('Data - apprentices'!$G$2:$G$52264=$B$4)*('Data - apprentices'!$I$2:$I$52264))</f>
        <v>0</v>
      </c>
      <c r="D21" s="9" cm="1">
        <f t="array" ref="D21">IF($A$3&lt;2021, "-", SUMPRODUCT(('Data - apprentices'!$A$2:$A$52264=$A$3)*('Data - apprentices'!$B$2:$B$52264=$A21)*('Data - apprentices'!$H$2:$H$52264=D$5)*('Data - apprentices'!$G$2:$G$52264=$B$4)*('Data - apprentices'!$I$2:$I$52264)))</f>
        <v>0</v>
      </c>
      <c r="E21" s="9" cm="1">
        <f t="array" ref="E21">IF($A$3&lt;2021, "-", SUMPRODUCT(('Data - apprentices'!$A$2:$A$52264=$A$3)*('Data - apprentices'!$B$2:$B$52264=$A21)*('Data - apprentices'!$H$2:$H$52264=E$5)*('Data - apprentices'!$G$2:$G$52264=$B$4)*('Data - apprentices'!$I$2:$I$52264)))</f>
        <v>0</v>
      </c>
      <c r="F21" s="10" t="str">
        <f t="shared" si="8"/>
        <v>-</v>
      </c>
      <c r="G21" s="2"/>
      <c r="H21" s="9" cm="1">
        <f t="array" ref="H21">SUMPRODUCT(('Data - apprentices'!$A$2:$A$52264=$A$3)*('Data - apprentices'!$B$2:$B$52264=$A21)*('Data - apprentices'!$H$2:$H$52264=H$5)*('Data - apprentices'!$G$2:$G$52264=$H$4)*('Data - apprentices'!$I$2:$I$52264))</f>
        <v>0</v>
      </c>
      <c r="I21" s="9" cm="1">
        <f t="array" ref="I21">SUMPRODUCT(('Data - apprentices'!$A$2:$A$52264=$A$3)*('Data - apprentices'!$B$2:$B$52264=$A21)*('Data - apprentices'!$H$2:$H$52264=I$5)*('Data - apprentices'!$G$2:$G$52264=$H$4)*('Data - apprentices'!$I$2:$I$52264))</f>
        <v>0</v>
      </c>
      <c r="J21" s="9" cm="1">
        <f t="array" ref="J21">IF($A$3&lt;2021, "-", SUMPRODUCT(('Data - apprentices'!$A$2:$A$52264=$A$3)*('Data - apprentices'!$B$2:$B$52264=$A21)*('Data - apprentices'!$H$2:$H$52264=J$5)*('Data - apprentices'!$G$2:$G$52264=$H$4)*('Data - apprentices'!$I$2:$I$52264)))</f>
        <v>0</v>
      </c>
      <c r="K21" s="9" cm="1">
        <f t="array" ref="K21">IF($A$3&lt;2021, "-", SUMPRODUCT(('Data - apprentices'!$A$2:$A$52264=$A$3)*('Data - apprentices'!$B$2:$B$52264=$A21)*('Data - apprentices'!$H$2:$H$52264=K$5)*('Data - apprentices'!$G$2:$G$52264=$H$4)*('Data - apprentices'!$I$2:$I$52264)))</f>
        <v>0</v>
      </c>
      <c r="L21" s="10" t="str">
        <f t="shared" si="9"/>
        <v>-</v>
      </c>
      <c r="M21" s="2"/>
      <c r="N21" s="9" cm="1">
        <f t="array" ref="N21">SUMPRODUCT(('Data - apprentices'!$A$2:$A$52264=$A$3)*('Data - apprentices'!$B$2:$B$52264=$A21)*('Data - apprentices'!$H$2:$H$52264=N$5)*('Data - apprentices'!$G$2:$G$52264=$N$4)*('Data - apprentices'!$I$2:$I$52264))</f>
        <v>0</v>
      </c>
      <c r="O21" s="9" cm="1">
        <f t="array" ref="O21">SUMPRODUCT(('Data - apprentices'!$A$2:$A$52264=$A$3)*('Data - apprentices'!$B$2:$B$52264=$A21)*('Data - apprentices'!$H$2:$H$52264=O$5)*('Data - apprentices'!$G$2:$G$52264=$N$4)*('Data - apprentices'!$I$2:$I$52264))</f>
        <v>1</v>
      </c>
      <c r="P21" s="9" cm="1">
        <f t="array" ref="P21">IF($A$3&lt;2021, "-", SUMPRODUCT(('Data - apprentices'!$A$2:$A$52264=$A$3)*('Data - apprentices'!$B$2:$B$52264=$A21)*('Data - apprentices'!$H$2:$H$52264=P$5)*('Data - apprentices'!$G$2:$G$52264=$N$4)*('Data - apprentices'!$I$2:$I$52264)))</f>
        <v>0</v>
      </c>
      <c r="Q21" s="9" cm="1">
        <f t="array" ref="Q21">IF($A$3&lt;2021, "-", SUMPRODUCT(('Data - apprentices'!$A$2:$A$52264=$A$3)*('Data - apprentices'!$B$2:$B$52264=$A21)*('Data - apprentices'!$H$2:$H$52264=Q$5)*('Data - apprentices'!$G$2:$G$52264=$N$4)*('Data - apprentices'!$I$2:$I$52264)))</f>
        <v>0</v>
      </c>
      <c r="R21" s="10">
        <f t="shared" si="10"/>
        <v>1</v>
      </c>
      <c r="S21" s="2"/>
      <c r="T21" s="11">
        <f t="shared" si="3"/>
        <v>0</v>
      </c>
      <c r="U21" s="11">
        <f t="shared" si="4"/>
        <v>1</v>
      </c>
      <c r="V21" s="11">
        <f t="shared" si="11"/>
        <v>0</v>
      </c>
      <c r="W21" s="11">
        <f t="shared" si="12"/>
        <v>0</v>
      </c>
      <c r="X21" s="10">
        <f t="shared" si="13"/>
        <v>1</v>
      </c>
    </row>
    <row r="22" spans="1:24" x14ac:dyDescent="0.4">
      <c r="A22" s="2" t="s">
        <v>91</v>
      </c>
      <c r="B22" s="9" cm="1">
        <f t="array" ref="B22">SUMPRODUCT(('Data - apprentices'!$A$2:$A$52264=$A$3)*('Data - apprentices'!$B$2:$B$52264=$A22)*('Data - apprentices'!$H$2:$H$52264=B$5)*('Data - apprentices'!$G$2:$G$52264=$B$4)*('Data - apprentices'!$I$2:$I$52264))</f>
        <v>58</v>
      </c>
      <c r="C22" s="9" cm="1">
        <f t="array" ref="C22">SUMPRODUCT(('Data - apprentices'!$A$2:$A$52264=$A$3)*('Data - apprentices'!$B$2:$B$52264=$A22)*('Data - apprentices'!$H$2:$H$52264=C$5)*('Data - apprentices'!$G$2:$G$52264=$B$4)*('Data - apprentices'!$I$2:$I$52264))</f>
        <v>11</v>
      </c>
      <c r="D22" s="9" cm="1">
        <f t="array" ref="D22">IF($A$3&lt;2021, "-", SUMPRODUCT(('Data - apprentices'!$A$2:$A$52264=$A$3)*('Data - apprentices'!$B$2:$B$52264=$A22)*('Data - apprentices'!$H$2:$H$52264=D$5)*('Data - apprentices'!$G$2:$G$52264=$B$4)*('Data - apprentices'!$I$2:$I$52264)))</f>
        <v>0</v>
      </c>
      <c r="E22" s="9" cm="1">
        <f t="array" ref="E22">IF($A$3&lt;2021, "-", SUMPRODUCT(('Data - apprentices'!$A$2:$A$52264=$A$3)*('Data - apprentices'!$B$2:$B$52264=$A22)*('Data - apprentices'!$H$2:$H$52264=E$5)*('Data - apprentices'!$G$2:$G$52264=$B$4)*('Data - apprentices'!$I$2:$I$52264)))</f>
        <v>0</v>
      </c>
      <c r="F22" s="10">
        <f t="shared" si="8"/>
        <v>0.159</v>
      </c>
      <c r="G22" s="12"/>
      <c r="H22" s="9" cm="1">
        <f t="array" ref="H22">SUMPRODUCT(('Data - apprentices'!$A$2:$A$52264=$A$3)*('Data - apprentices'!$B$2:$B$52264=$A22)*('Data - apprentices'!$H$2:$H$52264=H$5)*('Data - apprentices'!$G$2:$G$52264=$H$4)*('Data - apprentices'!$I$2:$I$52264))</f>
        <v>1</v>
      </c>
      <c r="I22" s="9" cm="1">
        <f t="array" ref="I22">SUMPRODUCT(('Data - apprentices'!$A$2:$A$52264=$A$3)*('Data - apprentices'!$B$2:$B$52264=$A22)*('Data - apprentices'!$H$2:$H$52264=I$5)*('Data - apprentices'!$G$2:$G$52264=$H$4)*('Data - apprentices'!$I$2:$I$52264))</f>
        <v>1</v>
      </c>
      <c r="J22" s="9" cm="1">
        <f t="array" ref="J22">IF($A$3&lt;2021, "-", SUMPRODUCT(('Data - apprentices'!$A$2:$A$52264=$A$3)*('Data - apprentices'!$B$2:$B$52264=$A22)*('Data - apprentices'!$H$2:$H$52264=J$5)*('Data - apprentices'!$G$2:$G$52264=$H$4)*('Data - apprentices'!$I$2:$I$52264)))</f>
        <v>0</v>
      </c>
      <c r="K22" s="9" cm="1">
        <f t="array" ref="K22">IF($A$3&lt;2021, "-", SUMPRODUCT(('Data - apprentices'!$A$2:$A$52264=$A$3)*('Data - apprentices'!$B$2:$B$52264=$A22)*('Data - apprentices'!$H$2:$H$52264=K$5)*('Data - apprentices'!$G$2:$G$52264=$H$4)*('Data - apprentices'!$I$2:$I$52264)))</f>
        <v>0</v>
      </c>
      <c r="L22" s="10">
        <f t="shared" si="9"/>
        <v>0.5</v>
      </c>
      <c r="M22" s="2"/>
      <c r="N22" s="9" cm="1">
        <f t="array" ref="N22">SUMPRODUCT(('Data - apprentices'!$A$2:$A$52264=$A$3)*('Data - apprentices'!$B$2:$B$52264=$A22)*('Data - apprentices'!$H$2:$H$52264=N$5)*('Data - apprentices'!$G$2:$G$52264=$N$4)*('Data - apprentices'!$I$2:$I$52264))</f>
        <v>5</v>
      </c>
      <c r="O22" s="9" cm="1">
        <f t="array" ref="O22">SUMPRODUCT(('Data - apprentices'!$A$2:$A$52264=$A$3)*('Data - apprentices'!$B$2:$B$52264=$A22)*('Data - apprentices'!$H$2:$H$52264=O$5)*('Data - apprentices'!$G$2:$G$52264=$N$4)*('Data - apprentices'!$I$2:$I$52264))</f>
        <v>14</v>
      </c>
      <c r="P22" s="9" cm="1">
        <f t="array" ref="P22">IF($A$3&lt;2021, "-", SUMPRODUCT(('Data - apprentices'!$A$2:$A$52264=$A$3)*('Data - apprentices'!$B$2:$B$52264=$A22)*('Data - apprentices'!$H$2:$H$52264=P$5)*('Data - apprentices'!$G$2:$G$52264=$N$4)*('Data - apprentices'!$I$2:$I$52264)))</f>
        <v>1</v>
      </c>
      <c r="Q22" s="9" cm="1">
        <f t="array" ref="Q22">IF($A$3&lt;2021, "-", SUMPRODUCT(('Data - apprentices'!$A$2:$A$52264=$A$3)*('Data - apprentices'!$B$2:$B$52264=$A22)*('Data - apprentices'!$H$2:$H$52264=Q$5)*('Data - apprentices'!$G$2:$G$52264=$N$4)*('Data - apprentices'!$I$2:$I$52264)))</f>
        <v>0</v>
      </c>
      <c r="R22" s="10">
        <f t="shared" si="10"/>
        <v>0.7</v>
      </c>
      <c r="S22" s="12"/>
      <c r="T22" s="11">
        <f t="shared" si="3"/>
        <v>64</v>
      </c>
      <c r="U22" s="11">
        <f t="shared" si="4"/>
        <v>26</v>
      </c>
      <c r="V22" s="11">
        <f t="shared" si="11"/>
        <v>1</v>
      </c>
      <c r="W22" s="11">
        <f t="shared" si="12"/>
        <v>0</v>
      </c>
      <c r="X22" s="10">
        <f t="shared" si="13"/>
        <v>0.28599999999999998</v>
      </c>
    </row>
    <row r="23" spans="1:24" x14ac:dyDescent="0.4">
      <c r="A23" t="s">
        <v>92</v>
      </c>
      <c r="B23" s="9" cm="1">
        <f t="array" ref="B23">SUMPRODUCT(('Data - apprentices'!$A$2:$A$52264=$A$3)*('Data - apprentices'!$B$2:$B$52264=$A23)*('Data - apprentices'!$H$2:$H$52264=B$5)*('Data - apprentices'!$G$2:$G$52264=$B$4)*('Data - apprentices'!$I$2:$I$52264))</f>
        <v>12</v>
      </c>
      <c r="C23" s="9" cm="1">
        <f t="array" ref="C23">SUMPRODUCT(('Data - apprentices'!$A$2:$A$52264=$A$3)*('Data - apprentices'!$B$2:$B$52264=$A23)*('Data - apprentices'!$H$2:$H$52264=C$5)*('Data - apprentices'!$G$2:$G$52264=$B$4)*('Data - apprentices'!$I$2:$I$52264))</f>
        <v>0</v>
      </c>
      <c r="D23" s="9" cm="1">
        <f t="array" ref="D23">IF($A$3&lt;2021, "-", SUMPRODUCT(('Data - apprentices'!$A$2:$A$52264=$A$3)*('Data - apprentices'!$B$2:$B$52264=$A23)*('Data - apprentices'!$H$2:$H$52264=D$5)*('Data - apprentices'!$G$2:$G$52264=$B$4)*('Data - apprentices'!$I$2:$I$52264)))</f>
        <v>0</v>
      </c>
      <c r="E23" s="9" cm="1">
        <f t="array" ref="E23">IF($A$3&lt;2021, "-", SUMPRODUCT(('Data - apprentices'!$A$2:$A$52264=$A$3)*('Data - apprentices'!$B$2:$B$52264=$A23)*('Data - apprentices'!$H$2:$H$52264=E$5)*('Data - apprentices'!$G$2:$G$52264=$B$4)*('Data - apprentices'!$I$2:$I$52264)))</f>
        <v>0</v>
      </c>
      <c r="F23" s="10">
        <f t="shared" si="8"/>
        <v>0</v>
      </c>
      <c r="G23" s="12"/>
      <c r="H23" s="9" cm="1">
        <f t="array" ref="H23">SUMPRODUCT(('Data - apprentices'!$A$2:$A$52264=$A$3)*('Data - apprentices'!$B$2:$B$52264=$A23)*('Data - apprentices'!$H$2:$H$52264=H$5)*('Data - apprentices'!$G$2:$G$52264=$H$4)*('Data - apprentices'!$I$2:$I$52264))</f>
        <v>1</v>
      </c>
      <c r="I23" s="9" cm="1">
        <f t="array" ref="I23">SUMPRODUCT(('Data - apprentices'!$A$2:$A$52264=$A$3)*('Data - apprentices'!$B$2:$B$52264=$A23)*('Data - apprentices'!$H$2:$H$52264=I$5)*('Data - apprentices'!$G$2:$G$52264=$H$4)*('Data - apprentices'!$I$2:$I$52264))</f>
        <v>4</v>
      </c>
      <c r="J23" s="9" cm="1">
        <f t="array" ref="J23">IF($A$3&lt;2021, "-", SUMPRODUCT(('Data - apprentices'!$A$2:$A$52264=$A$3)*('Data - apprentices'!$B$2:$B$52264=$A23)*('Data - apprentices'!$H$2:$H$52264=J$5)*('Data - apprentices'!$G$2:$G$52264=$H$4)*('Data - apprentices'!$I$2:$I$52264)))</f>
        <v>0</v>
      </c>
      <c r="K23" s="9" cm="1">
        <f t="array" ref="K23">IF($A$3&lt;2021, "-", SUMPRODUCT(('Data - apprentices'!$A$2:$A$52264=$A$3)*('Data - apprentices'!$B$2:$B$52264=$A23)*('Data - apprentices'!$H$2:$H$52264=K$5)*('Data - apprentices'!$G$2:$G$52264=$H$4)*('Data - apprentices'!$I$2:$I$52264)))</f>
        <v>0</v>
      </c>
      <c r="L23" s="10">
        <f t="shared" si="9"/>
        <v>0.8</v>
      </c>
      <c r="M23" s="2"/>
      <c r="N23" s="9" cm="1">
        <f t="array" ref="N23">SUMPRODUCT(('Data - apprentices'!$A$2:$A$52264=$A$3)*('Data - apprentices'!$B$2:$B$52264=$A23)*('Data - apprentices'!$H$2:$H$52264=N$5)*('Data - apprentices'!$G$2:$G$52264=$N$4)*('Data - apprentices'!$I$2:$I$52264))</f>
        <v>4</v>
      </c>
      <c r="O23" s="9" cm="1">
        <f t="array" ref="O23">SUMPRODUCT(('Data - apprentices'!$A$2:$A$52264=$A$3)*('Data - apprentices'!$B$2:$B$52264=$A23)*('Data - apprentices'!$H$2:$H$52264=O$5)*('Data - apprentices'!$G$2:$G$52264=$N$4)*('Data - apprentices'!$I$2:$I$52264))</f>
        <v>6</v>
      </c>
      <c r="P23" s="9" cm="1">
        <f t="array" ref="P23">IF($A$3&lt;2021, "-", SUMPRODUCT(('Data - apprentices'!$A$2:$A$52264=$A$3)*('Data - apprentices'!$B$2:$B$52264=$A23)*('Data - apprentices'!$H$2:$H$52264=P$5)*('Data - apprentices'!$G$2:$G$52264=$N$4)*('Data - apprentices'!$I$2:$I$52264)))</f>
        <v>0</v>
      </c>
      <c r="Q23" s="9" cm="1">
        <f t="array" ref="Q23">IF($A$3&lt;2021, "-", SUMPRODUCT(('Data - apprentices'!$A$2:$A$52264=$A$3)*('Data - apprentices'!$B$2:$B$52264=$A23)*('Data - apprentices'!$H$2:$H$52264=Q$5)*('Data - apprentices'!$G$2:$G$52264=$N$4)*('Data - apprentices'!$I$2:$I$52264)))</f>
        <v>0</v>
      </c>
      <c r="R23" s="10">
        <f t="shared" si="10"/>
        <v>0.6</v>
      </c>
      <c r="S23" s="12"/>
      <c r="T23" s="11">
        <f t="shared" si="3"/>
        <v>17</v>
      </c>
      <c r="U23" s="11">
        <f t="shared" si="4"/>
        <v>10</v>
      </c>
      <c r="V23" s="11">
        <f t="shared" si="11"/>
        <v>0</v>
      </c>
      <c r="W23" s="11">
        <f t="shared" si="12"/>
        <v>0</v>
      </c>
      <c r="X23" s="10">
        <f t="shared" si="13"/>
        <v>0.37</v>
      </c>
    </row>
    <row r="24" spans="1:24" x14ac:dyDescent="0.4">
      <c r="A24" t="s">
        <v>11</v>
      </c>
      <c r="B24" s="9" cm="1">
        <f t="array" ref="B24">SUMPRODUCT(('Data - apprentices'!$A$2:$A$52264=$A$3)*('Data - apprentices'!$B$2:$B$52264=$A24)*('Data - apprentices'!$H$2:$H$52264=B$5)*('Data - apprentices'!$G$2:$G$52264=$B$4)*('Data - apprentices'!$I$2:$I$52264))</f>
        <v>37</v>
      </c>
      <c r="C24" s="9" cm="1">
        <f t="array" ref="C24">SUMPRODUCT(('Data - apprentices'!$A$2:$A$52264=$A$3)*('Data - apprentices'!$B$2:$B$52264=$A24)*('Data - apprentices'!$H$2:$H$52264=C$5)*('Data - apprentices'!$G$2:$G$52264=$B$4)*('Data - apprentices'!$I$2:$I$52264))</f>
        <v>18</v>
      </c>
      <c r="D24" s="9" cm="1">
        <f t="array" ref="D24">IF($A$3&lt;2021, "-", SUMPRODUCT(('Data - apprentices'!$A$2:$A$52264=$A$3)*('Data - apprentices'!$B$2:$B$52264=$A24)*('Data - apprentices'!$H$2:$H$52264=D$5)*('Data - apprentices'!$G$2:$G$52264=$B$4)*('Data - apprentices'!$I$2:$I$52264)))</f>
        <v>0</v>
      </c>
      <c r="E24" s="9" cm="1">
        <f t="array" ref="E24">IF($A$3&lt;2021, "-", SUMPRODUCT(('Data - apprentices'!$A$2:$A$52264=$A$3)*('Data - apprentices'!$B$2:$B$52264=$A24)*('Data - apprentices'!$H$2:$H$52264=E$5)*('Data - apprentices'!$G$2:$G$52264=$B$4)*('Data - apprentices'!$I$2:$I$52264)))</f>
        <v>0</v>
      </c>
      <c r="F24" s="10">
        <f t="shared" si="8"/>
        <v>0.32700000000000001</v>
      </c>
      <c r="G24" s="12"/>
      <c r="H24" s="9" cm="1">
        <f t="array" ref="H24">SUMPRODUCT(('Data - apprentices'!$A$2:$A$52264=$A$3)*('Data - apprentices'!$B$2:$B$52264=$A24)*('Data - apprentices'!$H$2:$H$52264=H$5)*('Data - apprentices'!$G$2:$G$52264=$H$4)*('Data - apprentices'!$I$2:$I$52264))</f>
        <v>0</v>
      </c>
      <c r="I24" s="9" cm="1">
        <f t="array" ref="I24">SUMPRODUCT(('Data - apprentices'!$A$2:$A$52264=$A$3)*('Data - apprentices'!$B$2:$B$52264=$A24)*('Data - apprentices'!$H$2:$H$52264=I$5)*('Data - apprentices'!$G$2:$G$52264=$H$4)*('Data - apprentices'!$I$2:$I$52264))</f>
        <v>2</v>
      </c>
      <c r="J24" s="9" cm="1">
        <f t="array" ref="J24">IF($A$3&lt;2021, "-", SUMPRODUCT(('Data - apprentices'!$A$2:$A$52264=$A$3)*('Data - apprentices'!$B$2:$B$52264=$A24)*('Data - apprentices'!$H$2:$H$52264=J$5)*('Data - apprentices'!$G$2:$G$52264=$H$4)*('Data - apprentices'!$I$2:$I$52264)))</f>
        <v>0</v>
      </c>
      <c r="K24" s="9" cm="1">
        <f t="array" ref="K24">IF($A$3&lt;2021, "-", SUMPRODUCT(('Data - apprentices'!$A$2:$A$52264=$A$3)*('Data - apprentices'!$B$2:$B$52264=$A24)*('Data - apprentices'!$H$2:$H$52264=K$5)*('Data - apprentices'!$G$2:$G$52264=$H$4)*('Data - apprentices'!$I$2:$I$52264)))</f>
        <v>0</v>
      </c>
      <c r="L24" s="10">
        <f t="shared" si="9"/>
        <v>1</v>
      </c>
      <c r="M24" s="2"/>
      <c r="N24" s="9" cm="1">
        <f t="array" ref="N24">SUMPRODUCT(('Data - apprentices'!$A$2:$A$52264=$A$3)*('Data - apprentices'!$B$2:$B$52264=$A24)*('Data - apprentices'!$H$2:$H$52264=N$5)*('Data - apprentices'!$G$2:$G$52264=$N$4)*('Data - apprentices'!$I$2:$I$52264))</f>
        <v>3</v>
      </c>
      <c r="O24" s="9" cm="1">
        <f t="array" ref="O24">SUMPRODUCT(('Data - apprentices'!$A$2:$A$52264=$A$3)*('Data - apprentices'!$B$2:$B$52264=$A24)*('Data - apprentices'!$H$2:$H$52264=O$5)*('Data - apprentices'!$G$2:$G$52264=$N$4)*('Data - apprentices'!$I$2:$I$52264))</f>
        <v>9</v>
      </c>
      <c r="P24" s="9" cm="1">
        <f t="array" ref="P24">IF($A$3&lt;2021, "-", SUMPRODUCT(('Data - apprentices'!$A$2:$A$52264=$A$3)*('Data - apprentices'!$B$2:$B$52264=$A24)*('Data - apprentices'!$H$2:$H$52264=P$5)*('Data - apprentices'!$G$2:$G$52264=$N$4)*('Data - apprentices'!$I$2:$I$52264)))</f>
        <v>0</v>
      </c>
      <c r="Q24" s="9" cm="1">
        <f t="array" ref="Q24">IF($A$3&lt;2021, "-", SUMPRODUCT(('Data - apprentices'!$A$2:$A$52264=$A$3)*('Data - apprentices'!$B$2:$B$52264=$A24)*('Data - apprentices'!$H$2:$H$52264=Q$5)*('Data - apprentices'!$G$2:$G$52264=$N$4)*('Data - apprentices'!$I$2:$I$52264)))</f>
        <v>0</v>
      </c>
      <c r="R24" s="10">
        <f t="shared" si="10"/>
        <v>0.75</v>
      </c>
      <c r="S24" s="12"/>
      <c r="T24" s="11">
        <f t="shared" si="3"/>
        <v>40</v>
      </c>
      <c r="U24" s="11">
        <f t="shared" si="4"/>
        <v>29</v>
      </c>
      <c r="V24" s="11">
        <f t="shared" si="11"/>
        <v>0</v>
      </c>
      <c r="W24" s="11">
        <f t="shared" si="12"/>
        <v>0</v>
      </c>
      <c r="X24" s="10">
        <f t="shared" si="13"/>
        <v>0.42</v>
      </c>
    </row>
    <row r="25" spans="1:24" x14ac:dyDescent="0.4">
      <c r="A25" t="s">
        <v>12</v>
      </c>
      <c r="B25" s="9" cm="1">
        <f t="array" ref="B25">SUMPRODUCT(('Data - apprentices'!$A$2:$A$52264=$A$3)*('Data - apprentices'!$B$2:$B$52264=$A25)*('Data - apprentices'!$H$2:$H$52264=B$5)*('Data - apprentices'!$G$2:$G$52264=$B$4)*('Data - apprentices'!$I$2:$I$52264))</f>
        <v>0</v>
      </c>
      <c r="C25" s="9" cm="1">
        <f t="array" ref="C25">SUMPRODUCT(('Data - apprentices'!$A$2:$A$52264=$A$3)*('Data - apprentices'!$B$2:$B$52264=$A25)*('Data - apprentices'!$H$2:$H$52264=C$5)*('Data - apprentices'!$G$2:$G$52264=$B$4)*('Data - apprentices'!$I$2:$I$52264))</f>
        <v>0</v>
      </c>
      <c r="D25" s="9" cm="1">
        <f t="array" ref="D25">IF($A$3&lt;2021, "-", SUMPRODUCT(('Data - apprentices'!$A$2:$A$52264=$A$3)*('Data - apprentices'!$B$2:$B$52264=$A25)*('Data - apprentices'!$H$2:$H$52264=D$5)*('Data - apprentices'!$G$2:$G$52264=$B$4)*('Data - apprentices'!$I$2:$I$52264)))</f>
        <v>0</v>
      </c>
      <c r="E25" s="9" cm="1">
        <f t="array" ref="E25">IF($A$3&lt;2021, "-", SUMPRODUCT(('Data - apprentices'!$A$2:$A$52264=$A$3)*('Data - apprentices'!$B$2:$B$52264=$A25)*('Data - apprentices'!$H$2:$H$52264=E$5)*('Data - apprentices'!$G$2:$G$52264=$B$4)*('Data - apprentices'!$I$2:$I$52264)))</f>
        <v>0</v>
      </c>
      <c r="F25" s="10" t="str">
        <f t="shared" si="8"/>
        <v>-</v>
      </c>
      <c r="H25" s="9" cm="1">
        <f t="array" ref="H25">SUMPRODUCT(('Data - apprentices'!$A$2:$A$52264=$A$3)*('Data - apprentices'!$B$2:$B$52264=$A25)*('Data - apprentices'!$H$2:$H$52264=H$5)*('Data - apprentices'!$G$2:$G$52264=$H$4)*('Data - apprentices'!$I$2:$I$52264))</f>
        <v>0</v>
      </c>
      <c r="I25" s="9" cm="1">
        <f t="array" ref="I25">SUMPRODUCT(('Data - apprentices'!$A$2:$A$52264=$A$3)*('Data - apprentices'!$B$2:$B$52264=$A25)*('Data - apprentices'!$H$2:$H$52264=I$5)*('Data - apprentices'!$G$2:$G$52264=$H$4)*('Data - apprentices'!$I$2:$I$52264))</f>
        <v>0</v>
      </c>
      <c r="J25" s="9" cm="1">
        <f t="array" ref="J25">IF($A$3&lt;2021, "-", SUMPRODUCT(('Data - apprentices'!$A$2:$A$52264=$A$3)*('Data - apprentices'!$B$2:$B$52264=$A25)*('Data - apprentices'!$H$2:$H$52264=J$5)*('Data - apprentices'!$G$2:$G$52264=$H$4)*('Data - apprentices'!$I$2:$I$52264)))</f>
        <v>0</v>
      </c>
      <c r="K25" s="9" cm="1">
        <f t="array" ref="K25">IF($A$3&lt;2021, "-", SUMPRODUCT(('Data - apprentices'!$A$2:$A$52264=$A$3)*('Data - apprentices'!$B$2:$B$52264=$A25)*('Data - apprentices'!$H$2:$H$52264=K$5)*('Data - apprentices'!$G$2:$G$52264=$H$4)*('Data - apprentices'!$I$2:$I$52264)))</f>
        <v>0</v>
      </c>
      <c r="L25" s="10" t="str">
        <f t="shared" si="9"/>
        <v>-</v>
      </c>
      <c r="M25" s="2"/>
      <c r="N25" s="9" cm="1">
        <f t="array" ref="N25">SUMPRODUCT(('Data - apprentices'!$A$2:$A$52264=$A$3)*('Data - apprentices'!$B$2:$B$52264=$A25)*('Data - apprentices'!$H$2:$H$52264=N$5)*('Data - apprentices'!$G$2:$G$52264=$N$4)*('Data - apprentices'!$I$2:$I$52264))</f>
        <v>1</v>
      </c>
      <c r="O25" s="9" cm="1">
        <f t="array" ref="O25">SUMPRODUCT(('Data - apprentices'!$A$2:$A$52264=$A$3)*('Data - apprentices'!$B$2:$B$52264=$A25)*('Data - apprentices'!$H$2:$H$52264=O$5)*('Data - apprentices'!$G$2:$G$52264=$N$4)*('Data - apprentices'!$I$2:$I$52264))</f>
        <v>0</v>
      </c>
      <c r="P25" s="9" cm="1">
        <f t="array" ref="P25">IF($A$3&lt;2021, "-", SUMPRODUCT(('Data - apprentices'!$A$2:$A$52264=$A$3)*('Data - apprentices'!$B$2:$B$52264=$A25)*('Data - apprentices'!$H$2:$H$52264=P$5)*('Data - apprentices'!$G$2:$G$52264=$N$4)*('Data - apprentices'!$I$2:$I$52264)))</f>
        <v>0</v>
      </c>
      <c r="Q25" s="9" cm="1">
        <f t="array" ref="Q25">IF($A$3&lt;2021, "-", SUMPRODUCT(('Data - apprentices'!$A$2:$A$52264=$A$3)*('Data - apprentices'!$B$2:$B$52264=$A25)*('Data - apprentices'!$H$2:$H$52264=Q$5)*('Data - apprentices'!$G$2:$G$52264=$N$4)*('Data - apprentices'!$I$2:$I$52264)))</f>
        <v>0</v>
      </c>
      <c r="R25" s="10">
        <f t="shared" si="10"/>
        <v>0</v>
      </c>
      <c r="T25" s="11">
        <f t="shared" si="3"/>
        <v>1</v>
      </c>
      <c r="U25" s="11">
        <f t="shared" si="4"/>
        <v>0</v>
      </c>
      <c r="V25" s="11">
        <f t="shared" si="11"/>
        <v>0</v>
      </c>
      <c r="W25" s="11">
        <f t="shared" si="12"/>
        <v>0</v>
      </c>
      <c r="X25" s="10">
        <f t="shared" si="13"/>
        <v>0</v>
      </c>
    </row>
    <row r="26" spans="1:24" x14ac:dyDescent="0.4">
      <c r="A26" t="s">
        <v>13</v>
      </c>
      <c r="B26" s="9" cm="1">
        <f t="array" ref="B26">SUMPRODUCT(('Data - apprentices'!$A$2:$A$52264=$A$3)*('Data - apprentices'!$B$2:$B$52264=$A26)*('Data - apprentices'!$H$2:$H$52264=B$5)*('Data - apprentices'!$G$2:$G$52264=$B$4)*('Data - apprentices'!$I$2:$I$52264))</f>
        <v>47</v>
      </c>
      <c r="C26" s="9" cm="1">
        <f t="array" ref="C26">SUMPRODUCT(('Data - apprentices'!$A$2:$A$52264=$A$3)*('Data - apprentices'!$B$2:$B$52264=$A26)*('Data - apprentices'!$H$2:$H$52264=C$5)*('Data - apprentices'!$G$2:$G$52264=$B$4)*('Data - apprentices'!$I$2:$I$52264))</f>
        <v>5</v>
      </c>
      <c r="D26" s="9" cm="1">
        <f t="array" ref="D26">IF($A$3&lt;2021, "-", SUMPRODUCT(('Data - apprentices'!$A$2:$A$52264=$A$3)*('Data - apprentices'!$B$2:$B$52264=$A26)*('Data - apprentices'!$H$2:$H$52264=D$5)*('Data - apprentices'!$G$2:$G$52264=$B$4)*('Data - apprentices'!$I$2:$I$52264)))</f>
        <v>0</v>
      </c>
      <c r="E26" s="9" cm="1">
        <f t="array" ref="E26">IF($A$3&lt;2021, "-", SUMPRODUCT(('Data - apprentices'!$A$2:$A$52264=$A$3)*('Data - apprentices'!$B$2:$B$52264=$A26)*('Data - apprentices'!$H$2:$H$52264=E$5)*('Data - apprentices'!$G$2:$G$52264=$B$4)*('Data - apprentices'!$I$2:$I$52264)))</f>
        <v>0</v>
      </c>
      <c r="F26" s="10">
        <f t="shared" si="8"/>
        <v>9.6000000000000002E-2</v>
      </c>
      <c r="H26" s="9" cm="1">
        <f t="array" ref="H26">SUMPRODUCT(('Data - apprentices'!$A$2:$A$52264=$A$3)*('Data - apprentices'!$B$2:$B$52264=$A26)*('Data - apprentices'!$H$2:$H$52264=H$5)*('Data - apprentices'!$G$2:$G$52264=$H$4)*('Data - apprentices'!$I$2:$I$52264))</f>
        <v>0</v>
      </c>
      <c r="I26" s="9" cm="1">
        <f t="array" ref="I26">SUMPRODUCT(('Data - apprentices'!$A$2:$A$52264=$A$3)*('Data - apprentices'!$B$2:$B$52264=$A26)*('Data - apprentices'!$H$2:$H$52264=I$5)*('Data - apprentices'!$G$2:$G$52264=$H$4)*('Data - apprentices'!$I$2:$I$52264))</f>
        <v>0</v>
      </c>
      <c r="J26" s="9" cm="1">
        <f t="array" ref="J26">IF($A$3&lt;2021, "-", SUMPRODUCT(('Data - apprentices'!$A$2:$A$52264=$A$3)*('Data - apprentices'!$B$2:$B$52264=$A26)*('Data - apprentices'!$H$2:$H$52264=J$5)*('Data - apprentices'!$G$2:$G$52264=$H$4)*('Data - apprentices'!$I$2:$I$52264)))</f>
        <v>0</v>
      </c>
      <c r="K26" s="9" cm="1">
        <f t="array" ref="K26">IF($A$3&lt;2021, "-", SUMPRODUCT(('Data - apprentices'!$A$2:$A$52264=$A$3)*('Data - apprentices'!$B$2:$B$52264=$A26)*('Data - apprentices'!$H$2:$H$52264=K$5)*('Data - apprentices'!$G$2:$G$52264=$H$4)*('Data - apprentices'!$I$2:$I$52264)))</f>
        <v>0</v>
      </c>
      <c r="L26" s="10" t="str">
        <f t="shared" si="9"/>
        <v>-</v>
      </c>
      <c r="M26" s="2"/>
      <c r="N26" s="9" cm="1">
        <f t="array" ref="N26">SUMPRODUCT(('Data - apprentices'!$A$2:$A$52264=$A$3)*('Data - apprentices'!$B$2:$B$52264=$A26)*('Data - apprentices'!$H$2:$H$52264=N$5)*('Data - apprentices'!$G$2:$G$52264=$N$4)*('Data - apprentices'!$I$2:$I$52264))</f>
        <v>0</v>
      </c>
      <c r="O26" s="9" cm="1">
        <f t="array" ref="O26">SUMPRODUCT(('Data - apprentices'!$A$2:$A$52264=$A$3)*('Data - apprentices'!$B$2:$B$52264=$A26)*('Data - apprentices'!$H$2:$H$52264=O$5)*('Data - apprentices'!$G$2:$G$52264=$N$4)*('Data - apprentices'!$I$2:$I$52264))</f>
        <v>0</v>
      </c>
      <c r="P26" s="9" cm="1">
        <f t="array" ref="P26">IF($A$3&lt;2021, "-", SUMPRODUCT(('Data - apprentices'!$A$2:$A$52264=$A$3)*('Data - apprentices'!$B$2:$B$52264=$A26)*('Data - apprentices'!$H$2:$H$52264=P$5)*('Data - apprentices'!$G$2:$G$52264=$N$4)*('Data - apprentices'!$I$2:$I$52264)))</f>
        <v>0</v>
      </c>
      <c r="Q26" s="9" cm="1">
        <f t="array" ref="Q26">IF($A$3&lt;2021, "-", SUMPRODUCT(('Data - apprentices'!$A$2:$A$52264=$A$3)*('Data - apprentices'!$B$2:$B$52264=$A26)*('Data - apprentices'!$H$2:$H$52264=Q$5)*('Data - apprentices'!$G$2:$G$52264=$N$4)*('Data - apprentices'!$I$2:$I$52264)))</f>
        <v>0</v>
      </c>
      <c r="R26" s="10" t="str">
        <f t="shared" si="10"/>
        <v>-</v>
      </c>
      <c r="T26" s="11">
        <f t="shared" si="3"/>
        <v>47</v>
      </c>
      <c r="U26" s="11">
        <f t="shared" si="4"/>
        <v>5</v>
      </c>
      <c r="V26" s="11">
        <f t="shared" si="11"/>
        <v>0</v>
      </c>
      <c r="W26" s="11">
        <f t="shared" si="12"/>
        <v>0</v>
      </c>
      <c r="X26" s="10">
        <f t="shared" si="13"/>
        <v>9.6000000000000002E-2</v>
      </c>
    </row>
    <row r="27" spans="1:24" x14ac:dyDescent="0.4">
      <c r="A27" t="s">
        <v>14</v>
      </c>
      <c r="B27" s="9" cm="1">
        <f t="array" ref="B27">SUMPRODUCT(('Data - apprentices'!$A$2:$A$52264=$A$3)*('Data - apprentices'!$B$2:$B$52264=$A27)*('Data - apprentices'!$H$2:$H$52264=B$5)*('Data - apprentices'!$G$2:$G$52264=$B$4)*('Data - apprentices'!$I$2:$I$52264))</f>
        <v>0</v>
      </c>
      <c r="C27" s="9" cm="1">
        <f t="array" ref="C27">SUMPRODUCT(('Data - apprentices'!$A$2:$A$52264=$A$3)*('Data - apprentices'!$B$2:$B$52264=$A27)*('Data - apprentices'!$H$2:$H$52264=C$5)*('Data - apprentices'!$G$2:$G$52264=$B$4)*('Data - apprentices'!$I$2:$I$52264))</f>
        <v>0</v>
      </c>
      <c r="D27" s="9" cm="1">
        <f t="array" ref="D27">IF($A$3&lt;2021, "-", SUMPRODUCT(('Data - apprentices'!$A$2:$A$52264=$A$3)*('Data - apprentices'!$B$2:$B$52264=$A27)*('Data - apprentices'!$H$2:$H$52264=D$5)*('Data - apprentices'!$G$2:$G$52264=$B$4)*('Data - apprentices'!$I$2:$I$52264)))</f>
        <v>0</v>
      </c>
      <c r="E27" s="9" cm="1">
        <f t="array" ref="E27">IF($A$3&lt;2021, "-", SUMPRODUCT(('Data - apprentices'!$A$2:$A$52264=$A$3)*('Data - apprentices'!$B$2:$B$52264=$A27)*('Data - apprentices'!$H$2:$H$52264=E$5)*('Data - apprentices'!$G$2:$G$52264=$B$4)*('Data - apprentices'!$I$2:$I$52264)))</f>
        <v>0</v>
      </c>
      <c r="F27" s="10" t="str">
        <f t="shared" si="8"/>
        <v>-</v>
      </c>
      <c r="H27" s="9" cm="1">
        <f t="array" ref="H27">SUMPRODUCT(('Data - apprentices'!$A$2:$A$52264=$A$3)*('Data - apprentices'!$B$2:$B$52264=$A27)*('Data - apprentices'!$H$2:$H$52264=H$5)*('Data - apprentices'!$G$2:$G$52264=$H$4)*('Data - apprentices'!$I$2:$I$52264))</f>
        <v>0</v>
      </c>
      <c r="I27" s="9" cm="1">
        <f t="array" ref="I27">SUMPRODUCT(('Data - apprentices'!$A$2:$A$52264=$A$3)*('Data - apprentices'!$B$2:$B$52264=$A27)*('Data - apprentices'!$H$2:$H$52264=I$5)*('Data - apprentices'!$G$2:$G$52264=$H$4)*('Data - apprentices'!$I$2:$I$52264))</f>
        <v>0</v>
      </c>
      <c r="J27" s="9" cm="1">
        <f t="array" ref="J27">IF($A$3&lt;2021, "-", SUMPRODUCT(('Data - apprentices'!$A$2:$A$52264=$A$3)*('Data - apprentices'!$B$2:$B$52264=$A27)*('Data - apprentices'!$H$2:$H$52264=J$5)*('Data - apprentices'!$G$2:$G$52264=$H$4)*('Data - apprentices'!$I$2:$I$52264)))</f>
        <v>0</v>
      </c>
      <c r="K27" s="9" cm="1">
        <f t="array" ref="K27">IF($A$3&lt;2021, "-", SUMPRODUCT(('Data - apprentices'!$A$2:$A$52264=$A$3)*('Data - apprentices'!$B$2:$B$52264=$A27)*('Data - apprentices'!$H$2:$H$52264=K$5)*('Data - apprentices'!$G$2:$G$52264=$H$4)*('Data - apprentices'!$I$2:$I$52264)))</f>
        <v>0</v>
      </c>
      <c r="L27" s="10" t="str">
        <f t="shared" si="9"/>
        <v>-</v>
      </c>
      <c r="M27" s="2"/>
      <c r="N27" s="9" cm="1">
        <f t="array" ref="N27">SUMPRODUCT(('Data - apprentices'!$A$2:$A$52264=$A$3)*('Data - apprentices'!$B$2:$B$52264=$A27)*('Data - apprentices'!$H$2:$H$52264=N$5)*('Data - apprentices'!$G$2:$G$52264=$N$4)*('Data - apprentices'!$I$2:$I$52264))</f>
        <v>0</v>
      </c>
      <c r="O27" s="9" cm="1">
        <f t="array" ref="O27">SUMPRODUCT(('Data - apprentices'!$A$2:$A$52264=$A$3)*('Data - apprentices'!$B$2:$B$52264=$A27)*('Data - apprentices'!$H$2:$H$52264=O$5)*('Data - apprentices'!$G$2:$G$52264=$N$4)*('Data - apprentices'!$I$2:$I$52264))</f>
        <v>1</v>
      </c>
      <c r="P27" s="9" cm="1">
        <f t="array" ref="P27">IF($A$3&lt;2021, "-", SUMPRODUCT(('Data - apprentices'!$A$2:$A$52264=$A$3)*('Data - apprentices'!$B$2:$B$52264=$A27)*('Data - apprentices'!$H$2:$H$52264=P$5)*('Data - apprentices'!$G$2:$G$52264=$N$4)*('Data - apprentices'!$I$2:$I$52264)))</f>
        <v>0</v>
      </c>
      <c r="Q27" s="9" cm="1">
        <f t="array" ref="Q27">IF($A$3&lt;2021, "-", SUMPRODUCT(('Data - apprentices'!$A$2:$A$52264=$A$3)*('Data - apprentices'!$B$2:$B$52264=$A27)*('Data - apprentices'!$H$2:$H$52264=Q$5)*('Data - apprentices'!$G$2:$G$52264=$N$4)*('Data - apprentices'!$I$2:$I$52264)))</f>
        <v>0</v>
      </c>
      <c r="R27" s="10">
        <f t="shared" si="10"/>
        <v>1</v>
      </c>
      <c r="T27" s="11">
        <f t="shared" si="3"/>
        <v>0</v>
      </c>
      <c r="U27" s="11">
        <f t="shared" si="4"/>
        <v>1</v>
      </c>
      <c r="V27" s="11">
        <f t="shared" si="11"/>
        <v>0</v>
      </c>
      <c r="W27" s="11">
        <f t="shared" si="12"/>
        <v>0</v>
      </c>
      <c r="X27" s="10">
        <f t="shared" si="13"/>
        <v>1</v>
      </c>
    </row>
    <row r="28" spans="1:24" x14ac:dyDescent="0.4">
      <c r="A28" t="s">
        <v>15</v>
      </c>
      <c r="B28" s="9" cm="1">
        <f t="array" ref="B28">SUMPRODUCT(('Data - apprentices'!$A$2:$A$52264=$A$3)*('Data - apprentices'!$B$2:$B$52264=$A28)*('Data - apprentices'!$H$2:$H$52264=B$5)*('Data - apprentices'!$G$2:$G$52264=$B$4)*('Data - apprentices'!$I$2:$I$52264))</f>
        <v>265</v>
      </c>
      <c r="C28" s="9" cm="1">
        <f t="array" ref="C28">SUMPRODUCT(('Data - apprentices'!$A$2:$A$52264=$A$3)*('Data - apprentices'!$B$2:$B$52264=$A28)*('Data - apprentices'!$H$2:$H$52264=C$5)*('Data - apprentices'!$G$2:$G$52264=$B$4)*('Data - apprentices'!$I$2:$I$52264))</f>
        <v>53</v>
      </c>
      <c r="D28" s="9" cm="1">
        <f t="array" ref="D28">IF($A$3&lt;2021, "-", SUMPRODUCT(('Data - apprentices'!$A$2:$A$52264=$A$3)*('Data - apprentices'!$B$2:$B$52264=$A28)*('Data - apprentices'!$H$2:$H$52264=D$5)*('Data - apprentices'!$G$2:$G$52264=$B$4)*('Data - apprentices'!$I$2:$I$52264)))</f>
        <v>0</v>
      </c>
      <c r="E28" s="9" cm="1">
        <f t="array" ref="E28">IF($A$3&lt;2021, "-", SUMPRODUCT(('Data - apprentices'!$A$2:$A$52264=$A$3)*('Data - apprentices'!$B$2:$B$52264=$A28)*('Data - apprentices'!$H$2:$H$52264=E$5)*('Data - apprentices'!$G$2:$G$52264=$B$4)*('Data - apprentices'!$I$2:$I$52264)))</f>
        <v>0</v>
      </c>
      <c r="F28" s="10">
        <f t="shared" si="8"/>
        <v>0.16700000000000001</v>
      </c>
      <c r="H28" s="9" cm="1">
        <f t="array" ref="H28">SUMPRODUCT(('Data - apprentices'!$A$2:$A$52264=$A$3)*('Data - apprentices'!$B$2:$B$52264=$A28)*('Data - apprentices'!$H$2:$H$52264=H$5)*('Data - apprentices'!$G$2:$G$52264=$H$4)*('Data - apprentices'!$I$2:$I$52264))</f>
        <v>0</v>
      </c>
      <c r="I28" s="9" cm="1">
        <f t="array" ref="I28">SUMPRODUCT(('Data - apprentices'!$A$2:$A$52264=$A$3)*('Data - apprentices'!$B$2:$B$52264=$A28)*('Data - apprentices'!$H$2:$H$52264=I$5)*('Data - apprentices'!$G$2:$G$52264=$H$4)*('Data - apprentices'!$I$2:$I$52264))</f>
        <v>0</v>
      </c>
      <c r="J28" s="9" cm="1">
        <f t="array" ref="J28">IF($A$3&lt;2021, "-", SUMPRODUCT(('Data - apprentices'!$A$2:$A$52264=$A$3)*('Data - apprentices'!$B$2:$B$52264=$A28)*('Data - apprentices'!$H$2:$H$52264=J$5)*('Data - apprentices'!$G$2:$G$52264=$H$4)*('Data - apprentices'!$I$2:$I$52264)))</f>
        <v>0</v>
      </c>
      <c r="K28" s="9" cm="1">
        <f t="array" ref="K28">IF($A$3&lt;2021, "-", SUMPRODUCT(('Data - apprentices'!$A$2:$A$52264=$A$3)*('Data - apprentices'!$B$2:$B$52264=$A28)*('Data - apprentices'!$H$2:$H$52264=K$5)*('Data - apprentices'!$G$2:$G$52264=$H$4)*('Data - apprentices'!$I$2:$I$52264)))</f>
        <v>0</v>
      </c>
      <c r="L28" s="10" t="str">
        <f t="shared" si="9"/>
        <v>-</v>
      </c>
      <c r="M28" s="2"/>
      <c r="N28" s="9" cm="1">
        <f t="array" ref="N28">SUMPRODUCT(('Data - apprentices'!$A$2:$A$52264=$A$3)*('Data - apprentices'!$B$2:$B$52264=$A28)*('Data - apprentices'!$H$2:$H$52264=N$5)*('Data - apprentices'!$G$2:$G$52264=$N$4)*('Data - apprentices'!$I$2:$I$52264))</f>
        <v>0</v>
      </c>
      <c r="O28" s="9" cm="1">
        <f t="array" ref="O28">SUMPRODUCT(('Data - apprentices'!$A$2:$A$52264=$A$3)*('Data - apprentices'!$B$2:$B$52264=$A28)*('Data - apprentices'!$H$2:$H$52264=O$5)*('Data - apprentices'!$G$2:$G$52264=$N$4)*('Data - apprentices'!$I$2:$I$52264))</f>
        <v>0</v>
      </c>
      <c r="P28" s="9" cm="1">
        <f t="array" ref="P28">IF($A$3&lt;2021, "-", SUMPRODUCT(('Data - apprentices'!$A$2:$A$52264=$A$3)*('Data - apprentices'!$B$2:$B$52264=$A28)*('Data - apprentices'!$H$2:$H$52264=P$5)*('Data - apprentices'!$G$2:$G$52264=$N$4)*('Data - apprentices'!$I$2:$I$52264)))</f>
        <v>0</v>
      </c>
      <c r="Q28" s="9" cm="1">
        <f t="array" ref="Q28">IF($A$3&lt;2021, "-", SUMPRODUCT(('Data - apprentices'!$A$2:$A$52264=$A$3)*('Data - apprentices'!$B$2:$B$52264=$A28)*('Data - apprentices'!$H$2:$H$52264=Q$5)*('Data - apprentices'!$G$2:$G$52264=$N$4)*('Data - apprentices'!$I$2:$I$52264)))</f>
        <v>0</v>
      </c>
      <c r="R28" s="10" t="str">
        <f t="shared" si="10"/>
        <v>-</v>
      </c>
      <c r="T28" s="11">
        <f t="shared" si="3"/>
        <v>265</v>
      </c>
      <c r="U28" s="11">
        <f t="shared" si="4"/>
        <v>53</v>
      </c>
      <c r="V28" s="11">
        <f t="shared" si="11"/>
        <v>0</v>
      </c>
      <c r="W28" s="11">
        <f t="shared" si="12"/>
        <v>0</v>
      </c>
      <c r="X28" s="10">
        <f t="shared" si="13"/>
        <v>0.16700000000000001</v>
      </c>
    </row>
    <row r="29" spans="1:24" x14ac:dyDescent="0.4">
      <c r="A29" t="s">
        <v>16</v>
      </c>
      <c r="B29" s="9" cm="1">
        <f t="array" ref="B29">SUMPRODUCT(('Data - apprentices'!$A$2:$A$52264=$A$3)*('Data - apprentices'!$B$2:$B$52264=$A29)*('Data - apprentices'!$H$2:$H$52264=B$5)*('Data - apprentices'!$G$2:$G$52264=$B$4)*('Data - apprentices'!$I$2:$I$52264))</f>
        <v>136</v>
      </c>
      <c r="C29" s="9" cm="1">
        <f t="array" ref="C29">SUMPRODUCT(('Data - apprentices'!$A$2:$A$52264=$A$3)*('Data - apprentices'!$B$2:$B$52264=$A29)*('Data - apprentices'!$H$2:$H$52264=C$5)*('Data - apprentices'!$G$2:$G$52264=$B$4)*('Data - apprentices'!$I$2:$I$52264))</f>
        <v>28</v>
      </c>
      <c r="D29" s="9" cm="1">
        <f t="array" ref="D29">IF($A$3&lt;2021, "-", SUMPRODUCT(('Data - apprentices'!$A$2:$A$52264=$A$3)*('Data - apprentices'!$B$2:$B$52264=$A29)*('Data - apprentices'!$H$2:$H$52264=D$5)*('Data - apprentices'!$G$2:$G$52264=$B$4)*('Data - apprentices'!$I$2:$I$52264)))</f>
        <v>0</v>
      </c>
      <c r="E29" s="9" cm="1">
        <f t="array" ref="E29">IF($A$3&lt;2021, "-", SUMPRODUCT(('Data - apprentices'!$A$2:$A$52264=$A$3)*('Data - apprentices'!$B$2:$B$52264=$A29)*('Data - apprentices'!$H$2:$H$52264=E$5)*('Data - apprentices'!$G$2:$G$52264=$B$4)*('Data - apprentices'!$I$2:$I$52264)))</f>
        <v>25</v>
      </c>
      <c r="F29" s="10">
        <f t="shared" si="8"/>
        <v>0.14799999999999999</v>
      </c>
      <c r="H29" s="9" cm="1">
        <f t="array" ref="H29">SUMPRODUCT(('Data - apprentices'!$A$2:$A$52264=$A$3)*('Data - apprentices'!$B$2:$B$52264=$A29)*('Data - apprentices'!$H$2:$H$52264=H$5)*('Data - apprentices'!$G$2:$G$52264=$H$4)*('Data - apprentices'!$I$2:$I$52264))</f>
        <v>0</v>
      </c>
      <c r="I29" s="9" cm="1">
        <f t="array" ref="I29">SUMPRODUCT(('Data - apprentices'!$A$2:$A$52264=$A$3)*('Data - apprentices'!$B$2:$B$52264=$A29)*('Data - apprentices'!$H$2:$H$52264=I$5)*('Data - apprentices'!$G$2:$G$52264=$H$4)*('Data - apprentices'!$I$2:$I$52264))</f>
        <v>0</v>
      </c>
      <c r="J29" s="9" cm="1">
        <f t="array" ref="J29">IF($A$3&lt;2021, "-", SUMPRODUCT(('Data - apprentices'!$A$2:$A$52264=$A$3)*('Data - apprentices'!$B$2:$B$52264=$A29)*('Data - apprentices'!$H$2:$H$52264=J$5)*('Data - apprentices'!$G$2:$G$52264=$H$4)*('Data - apprentices'!$I$2:$I$52264)))</f>
        <v>0</v>
      </c>
      <c r="K29" s="9" cm="1">
        <f t="array" ref="K29">IF($A$3&lt;2021, "-", SUMPRODUCT(('Data - apprentices'!$A$2:$A$52264=$A$3)*('Data - apprentices'!$B$2:$B$52264=$A29)*('Data - apprentices'!$H$2:$H$52264=K$5)*('Data - apprentices'!$G$2:$G$52264=$H$4)*('Data - apprentices'!$I$2:$I$52264)))</f>
        <v>0</v>
      </c>
      <c r="L29" s="10" t="str">
        <f t="shared" si="9"/>
        <v>-</v>
      </c>
      <c r="M29" s="2"/>
      <c r="N29" s="9" cm="1">
        <f t="array" ref="N29">SUMPRODUCT(('Data - apprentices'!$A$2:$A$52264=$A$3)*('Data - apprentices'!$B$2:$B$52264=$A29)*('Data - apprentices'!$H$2:$H$52264=N$5)*('Data - apprentices'!$G$2:$G$52264=$N$4)*('Data - apprentices'!$I$2:$I$52264))</f>
        <v>0</v>
      </c>
      <c r="O29" s="9" cm="1">
        <f t="array" ref="O29">SUMPRODUCT(('Data - apprentices'!$A$2:$A$52264=$A$3)*('Data - apprentices'!$B$2:$B$52264=$A29)*('Data - apprentices'!$H$2:$H$52264=O$5)*('Data - apprentices'!$G$2:$G$52264=$N$4)*('Data - apprentices'!$I$2:$I$52264))</f>
        <v>1</v>
      </c>
      <c r="P29" s="9" cm="1">
        <f t="array" ref="P29">IF($A$3&lt;2021, "-", SUMPRODUCT(('Data - apprentices'!$A$2:$A$52264=$A$3)*('Data - apprentices'!$B$2:$B$52264=$A29)*('Data - apprentices'!$H$2:$H$52264=P$5)*('Data - apprentices'!$G$2:$G$52264=$N$4)*('Data - apprentices'!$I$2:$I$52264)))</f>
        <v>0</v>
      </c>
      <c r="Q29" s="9" cm="1">
        <f t="array" ref="Q29">IF($A$3&lt;2021, "-", SUMPRODUCT(('Data - apprentices'!$A$2:$A$52264=$A$3)*('Data - apprentices'!$B$2:$B$52264=$A29)*('Data - apprentices'!$H$2:$H$52264=Q$5)*('Data - apprentices'!$G$2:$G$52264=$N$4)*('Data - apprentices'!$I$2:$I$52264)))</f>
        <v>0</v>
      </c>
      <c r="R29" s="10">
        <f t="shared" si="10"/>
        <v>1</v>
      </c>
      <c r="T29" s="11">
        <f t="shared" si="3"/>
        <v>136</v>
      </c>
      <c r="U29" s="11">
        <f t="shared" si="4"/>
        <v>29</v>
      </c>
      <c r="V29" s="11">
        <f t="shared" si="11"/>
        <v>0</v>
      </c>
      <c r="W29" s="11">
        <f t="shared" si="12"/>
        <v>25</v>
      </c>
      <c r="X29" s="10">
        <f t="shared" si="13"/>
        <v>0.153</v>
      </c>
    </row>
    <row r="30" spans="1:24" x14ac:dyDescent="0.4">
      <c r="A30" t="s">
        <v>70</v>
      </c>
      <c r="B30" s="9" cm="1">
        <f t="array" ref="B30">SUMPRODUCT(('Data - apprentices'!$A$2:$A$52264=$A$3)*('Data - apprentices'!$B$2:$B$52264=$A30)*('Data - apprentices'!$H$2:$H$52264=B$5)*('Data - apprentices'!$G$2:$G$52264=$B$4)*('Data - apprentices'!$I$2:$I$52264))</f>
        <v>4</v>
      </c>
      <c r="C30" s="9" cm="1">
        <f t="array" ref="C30">SUMPRODUCT(('Data - apprentices'!$A$2:$A$52264=$A$3)*('Data - apprentices'!$B$2:$B$52264=$A30)*('Data - apprentices'!$H$2:$H$52264=C$5)*('Data - apprentices'!$G$2:$G$52264=$B$4)*('Data - apprentices'!$I$2:$I$52264))</f>
        <v>3</v>
      </c>
      <c r="D30" s="9" cm="1">
        <f t="array" ref="D30">IF($A$3&lt;2021, "-", SUMPRODUCT(('Data - apprentices'!$A$2:$A$52264=$A$3)*('Data - apprentices'!$B$2:$B$52264=$A30)*('Data - apprentices'!$H$2:$H$52264=D$5)*('Data - apprentices'!$G$2:$G$52264=$B$4)*('Data - apprentices'!$I$2:$I$52264)))</f>
        <v>0</v>
      </c>
      <c r="E30" s="9" cm="1">
        <f t="array" ref="E30">IF($A$3&lt;2021, "-", SUMPRODUCT(('Data - apprentices'!$A$2:$A$52264=$A$3)*('Data - apprentices'!$B$2:$B$52264=$A30)*('Data - apprentices'!$H$2:$H$52264=E$5)*('Data - apprentices'!$G$2:$G$52264=$B$4)*('Data - apprentices'!$I$2:$I$52264)))</f>
        <v>0</v>
      </c>
      <c r="F30" s="10">
        <f t="shared" si="8"/>
        <v>0.42899999999999999</v>
      </c>
      <c r="H30" s="9" cm="1">
        <f t="array" ref="H30">SUMPRODUCT(('Data - apprentices'!$A$2:$A$52264=$A$3)*('Data - apprentices'!$B$2:$B$52264=$A30)*('Data - apprentices'!$H$2:$H$52264=H$5)*('Data - apprentices'!$G$2:$G$52264=$H$4)*('Data - apprentices'!$I$2:$I$52264))</f>
        <v>0</v>
      </c>
      <c r="I30" s="9" cm="1">
        <f t="array" ref="I30">SUMPRODUCT(('Data - apprentices'!$A$2:$A$52264=$A$3)*('Data - apprentices'!$B$2:$B$52264=$A30)*('Data - apprentices'!$H$2:$H$52264=I$5)*('Data - apprentices'!$G$2:$G$52264=$H$4)*('Data - apprentices'!$I$2:$I$52264))</f>
        <v>0</v>
      </c>
      <c r="J30" s="9" cm="1">
        <f t="array" ref="J30">IF($A$3&lt;2021, "-", SUMPRODUCT(('Data - apprentices'!$A$2:$A$52264=$A$3)*('Data - apprentices'!$B$2:$B$52264=$A30)*('Data - apprentices'!$H$2:$H$52264=J$5)*('Data - apprentices'!$G$2:$G$52264=$H$4)*('Data - apprentices'!$I$2:$I$52264)))</f>
        <v>0</v>
      </c>
      <c r="K30" s="9" cm="1">
        <f t="array" ref="K30">IF($A$3&lt;2021, "-", SUMPRODUCT(('Data - apprentices'!$A$2:$A$52264=$A$3)*('Data - apprentices'!$B$2:$B$52264=$A30)*('Data - apprentices'!$H$2:$H$52264=K$5)*('Data - apprentices'!$G$2:$G$52264=$H$4)*('Data - apprentices'!$I$2:$I$52264)))</f>
        <v>0</v>
      </c>
      <c r="L30" s="10" t="str">
        <f t="shared" si="9"/>
        <v>-</v>
      </c>
      <c r="M30" s="2"/>
      <c r="N30" s="9" cm="1">
        <f t="array" ref="N30">SUMPRODUCT(('Data - apprentices'!$A$2:$A$52264=$A$3)*('Data - apprentices'!$B$2:$B$52264=$A30)*('Data - apprentices'!$H$2:$H$52264=N$5)*('Data - apprentices'!$G$2:$G$52264=$N$4)*('Data - apprentices'!$I$2:$I$52264))</f>
        <v>4</v>
      </c>
      <c r="O30" s="9" cm="1">
        <f t="array" ref="O30">SUMPRODUCT(('Data - apprentices'!$A$2:$A$52264=$A$3)*('Data - apprentices'!$B$2:$B$52264=$A30)*('Data - apprentices'!$H$2:$H$52264=O$5)*('Data - apprentices'!$G$2:$G$52264=$N$4)*('Data - apprentices'!$I$2:$I$52264))</f>
        <v>7</v>
      </c>
      <c r="P30" s="9" cm="1">
        <f t="array" ref="P30">IF($A$3&lt;2021, "-", SUMPRODUCT(('Data - apprentices'!$A$2:$A$52264=$A$3)*('Data - apprentices'!$B$2:$B$52264=$A30)*('Data - apprentices'!$H$2:$H$52264=P$5)*('Data - apprentices'!$G$2:$G$52264=$N$4)*('Data - apprentices'!$I$2:$I$52264)))</f>
        <v>0</v>
      </c>
      <c r="Q30" s="9" cm="1">
        <f t="array" ref="Q30">IF($A$3&lt;2021, "-", SUMPRODUCT(('Data - apprentices'!$A$2:$A$52264=$A$3)*('Data - apprentices'!$B$2:$B$52264=$A30)*('Data - apprentices'!$H$2:$H$52264=Q$5)*('Data - apprentices'!$G$2:$G$52264=$N$4)*('Data - apprentices'!$I$2:$I$52264)))</f>
        <v>0</v>
      </c>
      <c r="R30" s="10">
        <f t="shared" si="10"/>
        <v>0.63600000000000001</v>
      </c>
      <c r="T30" s="11">
        <f t="shared" si="3"/>
        <v>8</v>
      </c>
      <c r="U30" s="11">
        <f t="shared" si="4"/>
        <v>10</v>
      </c>
      <c r="V30" s="11">
        <f t="shared" si="11"/>
        <v>0</v>
      </c>
      <c r="W30" s="11">
        <f t="shared" si="12"/>
        <v>0</v>
      </c>
      <c r="X30" s="10">
        <f t="shared" si="13"/>
        <v>0.55600000000000005</v>
      </c>
    </row>
    <row r="31" spans="1:24" x14ac:dyDescent="0.4">
      <c r="A31" t="s">
        <v>93</v>
      </c>
      <c r="B31" s="9" cm="1">
        <f t="array" ref="B31">SUMPRODUCT(('Data - apprentices'!$A$2:$A$52264=$A$3)*('Data - apprentices'!$B$2:$B$52264=$A31)*('Data - apprentices'!$H$2:$H$52264=B$5)*('Data - apprentices'!$G$2:$G$52264=$B$4)*('Data - apprentices'!$I$2:$I$52264))</f>
        <v>17</v>
      </c>
      <c r="C31" s="9" cm="1">
        <f t="array" ref="C31">SUMPRODUCT(('Data - apprentices'!$A$2:$A$52264=$A$3)*('Data - apprentices'!$B$2:$B$52264=$A31)*('Data - apprentices'!$H$2:$H$52264=C$5)*('Data - apprentices'!$G$2:$G$52264=$B$4)*('Data - apprentices'!$I$2:$I$52264))</f>
        <v>5</v>
      </c>
      <c r="D31" s="9" cm="1">
        <f t="array" ref="D31">IF($A$3&lt;2021, "-", SUMPRODUCT(('Data - apprentices'!$A$2:$A$52264=$A$3)*('Data - apprentices'!$B$2:$B$52264=$A31)*('Data - apprentices'!$H$2:$H$52264=D$5)*('Data - apprentices'!$G$2:$G$52264=$B$4)*('Data - apprentices'!$I$2:$I$52264)))</f>
        <v>0</v>
      </c>
      <c r="E31" s="9" cm="1">
        <f t="array" ref="E31">IF($A$3&lt;2021, "-", SUMPRODUCT(('Data - apprentices'!$A$2:$A$52264=$A$3)*('Data - apprentices'!$B$2:$B$52264=$A31)*('Data - apprentices'!$H$2:$H$52264=E$5)*('Data - apprentices'!$G$2:$G$52264=$B$4)*('Data - apprentices'!$I$2:$I$52264)))</f>
        <v>0</v>
      </c>
      <c r="F31" s="10">
        <f t="shared" si="8"/>
        <v>0.22700000000000001</v>
      </c>
      <c r="H31" s="9" cm="1">
        <f t="array" ref="H31">SUMPRODUCT(('Data - apprentices'!$A$2:$A$52264=$A$3)*('Data - apprentices'!$B$2:$B$52264=$A31)*('Data - apprentices'!$H$2:$H$52264=H$5)*('Data - apprentices'!$G$2:$G$52264=$H$4)*('Data - apprentices'!$I$2:$I$52264))</f>
        <v>0</v>
      </c>
      <c r="I31" s="9" cm="1">
        <f t="array" ref="I31">SUMPRODUCT(('Data - apprentices'!$A$2:$A$52264=$A$3)*('Data - apprentices'!$B$2:$B$52264=$A31)*('Data - apprentices'!$H$2:$H$52264=I$5)*('Data - apprentices'!$G$2:$G$52264=$H$4)*('Data - apprentices'!$I$2:$I$52264))</f>
        <v>0</v>
      </c>
      <c r="J31" s="9" cm="1">
        <f t="array" ref="J31">IF($A$3&lt;2021, "-", SUMPRODUCT(('Data - apprentices'!$A$2:$A$52264=$A$3)*('Data - apprentices'!$B$2:$B$52264=$A31)*('Data - apprentices'!$H$2:$H$52264=J$5)*('Data - apprentices'!$G$2:$G$52264=$H$4)*('Data - apprentices'!$I$2:$I$52264)))</f>
        <v>0</v>
      </c>
      <c r="K31" s="9" cm="1">
        <f t="array" ref="K31">IF($A$3&lt;2021, "-", SUMPRODUCT(('Data - apprentices'!$A$2:$A$52264=$A$3)*('Data - apprentices'!$B$2:$B$52264=$A31)*('Data - apprentices'!$H$2:$H$52264=K$5)*('Data - apprentices'!$G$2:$G$52264=$H$4)*('Data - apprentices'!$I$2:$I$52264)))</f>
        <v>0</v>
      </c>
      <c r="L31" s="10" t="str">
        <f t="shared" si="9"/>
        <v>-</v>
      </c>
      <c r="M31" s="2"/>
      <c r="N31" s="9" cm="1">
        <f t="array" ref="N31">SUMPRODUCT(('Data - apprentices'!$A$2:$A$52264=$A$3)*('Data - apprentices'!$B$2:$B$52264=$A31)*('Data - apprentices'!$H$2:$H$52264=N$5)*('Data - apprentices'!$G$2:$G$52264=$N$4)*('Data - apprentices'!$I$2:$I$52264))</f>
        <v>0</v>
      </c>
      <c r="O31" s="9" cm="1">
        <f t="array" ref="O31">SUMPRODUCT(('Data - apprentices'!$A$2:$A$52264=$A$3)*('Data - apprentices'!$B$2:$B$52264=$A31)*('Data - apprentices'!$H$2:$H$52264=O$5)*('Data - apprentices'!$G$2:$G$52264=$N$4)*('Data - apprentices'!$I$2:$I$52264))</f>
        <v>0</v>
      </c>
      <c r="P31" s="9" cm="1">
        <f t="array" ref="P31">IF($A$3&lt;2021, "-", SUMPRODUCT(('Data - apprentices'!$A$2:$A$52264=$A$3)*('Data - apprentices'!$B$2:$B$52264=$A31)*('Data - apprentices'!$H$2:$H$52264=P$5)*('Data - apprentices'!$G$2:$G$52264=$N$4)*('Data - apprentices'!$I$2:$I$52264)))</f>
        <v>0</v>
      </c>
      <c r="Q31" s="9" cm="1">
        <f t="array" ref="Q31">IF($A$3&lt;2021, "-", SUMPRODUCT(('Data - apprentices'!$A$2:$A$52264=$A$3)*('Data - apprentices'!$B$2:$B$52264=$A31)*('Data - apprentices'!$H$2:$H$52264=Q$5)*('Data - apprentices'!$G$2:$G$52264=$N$4)*('Data - apprentices'!$I$2:$I$52264)))</f>
        <v>0</v>
      </c>
      <c r="R31" s="10" t="str">
        <f t="shared" si="10"/>
        <v>-</v>
      </c>
      <c r="T31" s="11">
        <f t="shared" si="3"/>
        <v>17</v>
      </c>
      <c r="U31" s="11">
        <f t="shared" si="4"/>
        <v>5</v>
      </c>
      <c r="V31" s="11">
        <f t="shared" si="11"/>
        <v>0</v>
      </c>
      <c r="W31" s="11">
        <f t="shared" si="12"/>
        <v>0</v>
      </c>
      <c r="X31" s="10">
        <f t="shared" si="13"/>
        <v>0.22700000000000001</v>
      </c>
    </row>
    <row r="32" spans="1:24" x14ac:dyDescent="0.4">
      <c r="A32" t="s">
        <v>17</v>
      </c>
      <c r="B32" s="9" cm="1">
        <f t="array" ref="B32">SUMPRODUCT(('Data - apprentices'!$A$2:$A$52264=$A$3)*('Data - apprentices'!$B$2:$B$52264=$A32)*('Data - apprentices'!$H$2:$H$52264=B$5)*('Data - apprentices'!$G$2:$G$52264=$B$4)*('Data - apprentices'!$I$2:$I$52264))</f>
        <v>56</v>
      </c>
      <c r="C32" s="9" cm="1">
        <f t="array" ref="C32">SUMPRODUCT(('Data - apprentices'!$A$2:$A$52264=$A$3)*('Data - apprentices'!$B$2:$B$52264=$A32)*('Data - apprentices'!$H$2:$H$52264=C$5)*('Data - apprentices'!$G$2:$G$52264=$B$4)*('Data - apprentices'!$I$2:$I$52264))</f>
        <v>12</v>
      </c>
      <c r="D32" s="9" cm="1">
        <f t="array" ref="D32">IF($A$3&lt;2021, "-", SUMPRODUCT(('Data - apprentices'!$A$2:$A$52264=$A$3)*('Data - apprentices'!$B$2:$B$52264=$A32)*('Data - apprentices'!$H$2:$H$52264=D$5)*('Data - apprentices'!$G$2:$G$52264=$B$4)*('Data - apprentices'!$I$2:$I$52264)))</f>
        <v>0</v>
      </c>
      <c r="E32" s="9" cm="1">
        <f t="array" ref="E32">IF($A$3&lt;2021, "-", SUMPRODUCT(('Data - apprentices'!$A$2:$A$52264=$A$3)*('Data - apprentices'!$B$2:$B$52264=$A32)*('Data - apprentices'!$H$2:$H$52264=E$5)*('Data - apprentices'!$G$2:$G$52264=$B$4)*('Data - apprentices'!$I$2:$I$52264)))</f>
        <v>0</v>
      </c>
      <c r="F32" s="10">
        <f t="shared" si="8"/>
        <v>0.17599999999999999</v>
      </c>
      <c r="H32" s="9" cm="1">
        <f t="array" ref="H32">SUMPRODUCT(('Data - apprentices'!$A$2:$A$52264=$A$3)*('Data - apprentices'!$B$2:$B$52264=$A32)*('Data - apprentices'!$H$2:$H$52264=H$5)*('Data - apprentices'!$G$2:$G$52264=$H$4)*('Data - apprentices'!$I$2:$I$52264))</f>
        <v>0</v>
      </c>
      <c r="I32" s="9" cm="1">
        <f t="array" ref="I32">SUMPRODUCT(('Data - apprentices'!$A$2:$A$52264=$A$3)*('Data - apprentices'!$B$2:$B$52264=$A32)*('Data - apprentices'!$H$2:$H$52264=I$5)*('Data - apprentices'!$G$2:$G$52264=$H$4)*('Data - apprentices'!$I$2:$I$52264))</f>
        <v>0</v>
      </c>
      <c r="J32" s="9" cm="1">
        <f t="array" ref="J32">IF($A$3&lt;2021, "-", SUMPRODUCT(('Data - apprentices'!$A$2:$A$52264=$A$3)*('Data - apprentices'!$B$2:$B$52264=$A32)*('Data - apprentices'!$H$2:$H$52264=J$5)*('Data - apprentices'!$G$2:$G$52264=$H$4)*('Data - apprentices'!$I$2:$I$52264)))</f>
        <v>0</v>
      </c>
      <c r="K32" s="9" cm="1">
        <f t="array" ref="K32">IF($A$3&lt;2021, "-", SUMPRODUCT(('Data - apprentices'!$A$2:$A$52264=$A$3)*('Data - apprentices'!$B$2:$B$52264=$A32)*('Data - apprentices'!$H$2:$H$52264=K$5)*('Data - apprentices'!$G$2:$G$52264=$H$4)*('Data - apprentices'!$I$2:$I$52264)))</f>
        <v>0</v>
      </c>
      <c r="L32" s="10" t="str">
        <f t="shared" si="9"/>
        <v>-</v>
      </c>
      <c r="M32" s="2"/>
      <c r="N32" s="9" cm="1">
        <f t="array" ref="N32">SUMPRODUCT(('Data - apprentices'!$A$2:$A$52264=$A$3)*('Data - apprentices'!$B$2:$B$52264=$A32)*('Data - apprentices'!$H$2:$H$52264=N$5)*('Data - apprentices'!$G$2:$G$52264=$N$4)*('Data - apprentices'!$I$2:$I$52264))</f>
        <v>4</v>
      </c>
      <c r="O32" s="9" cm="1">
        <f t="array" ref="O32">SUMPRODUCT(('Data - apprentices'!$A$2:$A$52264=$A$3)*('Data - apprentices'!$B$2:$B$52264=$A32)*('Data - apprentices'!$H$2:$H$52264=O$5)*('Data - apprentices'!$G$2:$G$52264=$N$4)*('Data - apprentices'!$I$2:$I$52264))</f>
        <v>1</v>
      </c>
      <c r="P32" s="9" cm="1">
        <f t="array" ref="P32">IF($A$3&lt;2021, "-", SUMPRODUCT(('Data - apprentices'!$A$2:$A$52264=$A$3)*('Data - apprentices'!$B$2:$B$52264=$A32)*('Data - apprentices'!$H$2:$H$52264=P$5)*('Data - apprentices'!$G$2:$G$52264=$N$4)*('Data - apprentices'!$I$2:$I$52264)))</f>
        <v>0</v>
      </c>
      <c r="Q32" s="9" cm="1">
        <f t="array" ref="Q32">IF($A$3&lt;2021, "-", SUMPRODUCT(('Data - apprentices'!$A$2:$A$52264=$A$3)*('Data - apprentices'!$B$2:$B$52264=$A32)*('Data - apprentices'!$H$2:$H$52264=Q$5)*('Data - apprentices'!$G$2:$G$52264=$N$4)*('Data - apprentices'!$I$2:$I$52264)))</f>
        <v>0</v>
      </c>
      <c r="R32" s="10">
        <f t="shared" si="10"/>
        <v>0.2</v>
      </c>
      <c r="T32" s="11">
        <f t="shared" si="3"/>
        <v>60</v>
      </c>
      <c r="U32" s="11">
        <f t="shared" si="4"/>
        <v>13</v>
      </c>
      <c r="V32" s="11">
        <f t="shared" si="11"/>
        <v>0</v>
      </c>
      <c r="W32" s="11">
        <f t="shared" si="12"/>
        <v>0</v>
      </c>
      <c r="X32" s="10">
        <f t="shared" si="13"/>
        <v>0.17799999999999999</v>
      </c>
    </row>
    <row r="33" spans="1:24" x14ac:dyDescent="0.4">
      <c r="A33" t="s">
        <v>18</v>
      </c>
      <c r="B33" s="9" cm="1">
        <f t="array" ref="B33">SUMPRODUCT(('Data - apprentices'!$A$2:$A$52264=$A$3)*('Data - apprentices'!$B$2:$B$52264=$A33)*('Data - apprentices'!$H$2:$H$52264=B$5)*('Data - apprentices'!$G$2:$G$52264=$B$4)*('Data - apprentices'!$I$2:$I$52264))</f>
        <v>0</v>
      </c>
      <c r="C33" s="9" cm="1">
        <f t="array" ref="C33">SUMPRODUCT(('Data - apprentices'!$A$2:$A$52264=$A$3)*('Data - apprentices'!$B$2:$B$52264=$A33)*('Data - apprentices'!$H$2:$H$52264=C$5)*('Data - apprentices'!$G$2:$G$52264=$B$4)*('Data - apprentices'!$I$2:$I$52264))</f>
        <v>0</v>
      </c>
      <c r="D33" s="9" cm="1">
        <f t="array" ref="D33">IF($A$3&lt;2021, "-", SUMPRODUCT(('Data - apprentices'!$A$2:$A$52264=$A$3)*('Data - apprentices'!$B$2:$B$52264=$A33)*('Data - apprentices'!$H$2:$H$52264=D$5)*('Data - apprentices'!$G$2:$G$52264=$B$4)*('Data - apprentices'!$I$2:$I$52264)))</f>
        <v>0</v>
      </c>
      <c r="E33" s="9" cm="1">
        <f t="array" ref="E33">IF($A$3&lt;2021, "-", SUMPRODUCT(('Data - apprentices'!$A$2:$A$52264=$A$3)*('Data - apprentices'!$B$2:$B$52264=$A33)*('Data - apprentices'!$H$2:$H$52264=E$5)*('Data - apprentices'!$G$2:$G$52264=$B$4)*('Data - apprentices'!$I$2:$I$52264)))</f>
        <v>0</v>
      </c>
      <c r="F33" s="10" t="str">
        <f t="shared" si="8"/>
        <v>-</v>
      </c>
      <c r="H33" s="9" cm="1">
        <f t="array" ref="H33">SUMPRODUCT(('Data - apprentices'!$A$2:$A$52264=$A$3)*('Data - apprentices'!$B$2:$B$52264=$A33)*('Data - apprentices'!$H$2:$H$52264=H$5)*('Data - apprentices'!$G$2:$G$52264=$H$4)*('Data - apprentices'!$I$2:$I$52264))</f>
        <v>0</v>
      </c>
      <c r="I33" s="9" cm="1">
        <f t="array" ref="I33">SUMPRODUCT(('Data - apprentices'!$A$2:$A$52264=$A$3)*('Data - apprentices'!$B$2:$B$52264=$A33)*('Data - apprentices'!$H$2:$H$52264=I$5)*('Data - apprentices'!$G$2:$G$52264=$H$4)*('Data - apprentices'!$I$2:$I$52264))</f>
        <v>0</v>
      </c>
      <c r="J33" s="9" cm="1">
        <f t="array" ref="J33">IF($A$3&lt;2021, "-", SUMPRODUCT(('Data - apprentices'!$A$2:$A$52264=$A$3)*('Data - apprentices'!$B$2:$B$52264=$A33)*('Data - apprentices'!$H$2:$H$52264=J$5)*('Data - apprentices'!$G$2:$G$52264=$H$4)*('Data - apprentices'!$I$2:$I$52264)))</f>
        <v>0</v>
      </c>
      <c r="K33" s="9" cm="1">
        <f t="array" ref="K33">IF($A$3&lt;2021, "-", SUMPRODUCT(('Data - apprentices'!$A$2:$A$52264=$A$3)*('Data - apprentices'!$B$2:$B$52264=$A33)*('Data - apprentices'!$H$2:$H$52264=K$5)*('Data - apprentices'!$G$2:$G$52264=$H$4)*('Data - apprentices'!$I$2:$I$52264)))</f>
        <v>0</v>
      </c>
      <c r="L33" s="10" t="str">
        <f t="shared" si="9"/>
        <v>-</v>
      </c>
      <c r="M33" s="2"/>
      <c r="N33" s="9" cm="1">
        <f t="array" ref="N33">SUMPRODUCT(('Data - apprentices'!$A$2:$A$52264=$A$3)*('Data - apprentices'!$B$2:$B$52264=$A33)*('Data - apprentices'!$H$2:$H$52264=N$5)*('Data - apprentices'!$G$2:$G$52264=$N$4)*('Data - apprentices'!$I$2:$I$52264))</f>
        <v>1</v>
      </c>
      <c r="O33" s="9" cm="1">
        <f t="array" ref="O33">SUMPRODUCT(('Data - apprentices'!$A$2:$A$52264=$A$3)*('Data - apprentices'!$B$2:$B$52264=$A33)*('Data - apprentices'!$H$2:$H$52264=O$5)*('Data - apprentices'!$G$2:$G$52264=$N$4)*('Data - apprentices'!$I$2:$I$52264))</f>
        <v>1</v>
      </c>
      <c r="P33" s="9" cm="1">
        <f t="array" ref="P33">IF($A$3&lt;2021, "-", SUMPRODUCT(('Data - apprentices'!$A$2:$A$52264=$A$3)*('Data - apprentices'!$B$2:$B$52264=$A33)*('Data - apprentices'!$H$2:$H$52264=P$5)*('Data - apprentices'!$G$2:$G$52264=$N$4)*('Data - apprentices'!$I$2:$I$52264)))</f>
        <v>0</v>
      </c>
      <c r="Q33" s="9" cm="1">
        <f t="array" ref="Q33">IF($A$3&lt;2021, "-", SUMPRODUCT(('Data - apprentices'!$A$2:$A$52264=$A$3)*('Data - apprentices'!$B$2:$B$52264=$A33)*('Data - apprentices'!$H$2:$H$52264=Q$5)*('Data - apprentices'!$G$2:$G$52264=$N$4)*('Data - apprentices'!$I$2:$I$52264)))</f>
        <v>0</v>
      </c>
      <c r="R33" s="10">
        <f t="shared" si="10"/>
        <v>0.5</v>
      </c>
      <c r="T33" s="11">
        <f t="shared" si="3"/>
        <v>1</v>
      </c>
      <c r="U33" s="11">
        <f t="shared" si="4"/>
        <v>1</v>
      </c>
      <c r="V33" s="11">
        <f t="shared" si="11"/>
        <v>0</v>
      </c>
      <c r="W33" s="11">
        <f t="shared" si="12"/>
        <v>0</v>
      </c>
      <c r="X33" s="10">
        <f t="shared" si="13"/>
        <v>0.5</v>
      </c>
    </row>
    <row r="34" spans="1:24" x14ac:dyDescent="0.4">
      <c r="A34" t="s">
        <v>19</v>
      </c>
      <c r="B34" s="9" cm="1">
        <f t="array" ref="B34">SUMPRODUCT(('Data - apprentices'!$A$2:$A$52264=$A$3)*('Data - apprentices'!$B$2:$B$52264=$A34)*('Data - apprentices'!$H$2:$H$52264=B$5)*('Data - apprentices'!$G$2:$G$52264=$B$4)*('Data - apprentices'!$I$2:$I$52264))</f>
        <v>0</v>
      </c>
      <c r="C34" s="9" cm="1">
        <f t="array" ref="C34">SUMPRODUCT(('Data - apprentices'!$A$2:$A$52264=$A$3)*('Data - apprentices'!$B$2:$B$52264=$A34)*('Data - apprentices'!$H$2:$H$52264=C$5)*('Data - apprentices'!$G$2:$G$52264=$B$4)*('Data - apprentices'!$I$2:$I$52264))</f>
        <v>0</v>
      </c>
      <c r="D34" s="9" cm="1">
        <f t="array" ref="D34">IF($A$3&lt;2021, "-", SUMPRODUCT(('Data - apprentices'!$A$2:$A$52264=$A$3)*('Data - apprentices'!$B$2:$B$52264=$A34)*('Data - apprentices'!$H$2:$H$52264=D$5)*('Data - apprentices'!$G$2:$G$52264=$B$4)*('Data - apprentices'!$I$2:$I$52264)))</f>
        <v>0</v>
      </c>
      <c r="E34" s="9" cm="1">
        <f t="array" ref="E34">IF($A$3&lt;2021, "-", SUMPRODUCT(('Data - apprentices'!$A$2:$A$52264=$A$3)*('Data - apprentices'!$B$2:$B$52264=$A34)*('Data - apprentices'!$H$2:$H$52264=E$5)*('Data - apprentices'!$G$2:$G$52264=$B$4)*('Data - apprentices'!$I$2:$I$52264)))</f>
        <v>0</v>
      </c>
      <c r="F34" s="10" t="str">
        <f t="shared" si="8"/>
        <v>-</v>
      </c>
      <c r="H34" s="9" cm="1">
        <f t="array" ref="H34">SUMPRODUCT(('Data - apprentices'!$A$2:$A$52264=$A$3)*('Data - apprentices'!$B$2:$B$52264=$A34)*('Data - apprentices'!$H$2:$H$52264=H$5)*('Data - apprentices'!$G$2:$G$52264=$H$4)*('Data - apprentices'!$I$2:$I$52264))</f>
        <v>0</v>
      </c>
      <c r="I34" s="9" cm="1">
        <f t="array" ref="I34">SUMPRODUCT(('Data - apprentices'!$A$2:$A$52264=$A$3)*('Data - apprentices'!$B$2:$B$52264=$A34)*('Data - apprentices'!$H$2:$H$52264=I$5)*('Data - apprentices'!$G$2:$G$52264=$H$4)*('Data - apprentices'!$I$2:$I$52264))</f>
        <v>0</v>
      </c>
      <c r="J34" s="9" cm="1">
        <f t="array" ref="J34">IF($A$3&lt;2021, "-", SUMPRODUCT(('Data - apprentices'!$A$2:$A$52264=$A$3)*('Data - apprentices'!$B$2:$B$52264=$A34)*('Data - apprentices'!$H$2:$H$52264=J$5)*('Data - apprentices'!$G$2:$G$52264=$H$4)*('Data - apprentices'!$I$2:$I$52264)))</f>
        <v>0</v>
      </c>
      <c r="K34" s="9" cm="1">
        <f t="array" ref="K34">IF($A$3&lt;2021, "-", SUMPRODUCT(('Data - apprentices'!$A$2:$A$52264=$A$3)*('Data - apprentices'!$B$2:$B$52264=$A34)*('Data - apprentices'!$H$2:$H$52264=K$5)*('Data - apprentices'!$G$2:$G$52264=$H$4)*('Data - apprentices'!$I$2:$I$52264)))</f>
        <v>0</v>
      </c>
      <c r="L34" s="10" t="str">
        <f t="shared" si="9"/>
        <v>-</v>
      </c>
      <c r="M34" s="2"/>
      <c r="N34" s="9" cm="1">
        <f t="array" ref="N34">SUMPRODUCT(('Data - apprentices'!$A$2:$A$52264=$A$3)*('Data - apprentices'!$B$2:$B$52264=$A34)*('Data - apprentices'!$H$2:$H$52264=N$5)*('Data - apprentices'!$G$2:$G$52264=$N$4)*('Data - apprentices'!$I$2:$I$52264))</f>
        <v>0</v>
      </c>
      <c r="O34" s="9" cm="1">
        <f t="array" ref="O34">SUMPRODUCT(('Data - apprentices'!$A$2:$A$52264=$A$3)*('Data - apprentices'!$B$2:$B$52264=$A34)*('Data - apprentices'!$H$2:$H$52264=O$5)*('Data - apprentices'!$G$2:$G$52264=$N$4)*('Data - apprentices'!$I$2:$I$52264))</f>
        <v>0</v>
      </c>
      <c r="P34" s="9" cm="1">
        <f t="array" ref="P34">IF($A$3&lt;2021, "-", SUMPRODUCT(('Data - apprentices'!$A$2:$A$52264=$A$3)*('Data - apprentices'!$B$2:$B$52264=$A34)*('Data - apprentices'!$H$2:$H$52264=P$5)*('Data - apprentices'!$G$2:$G$52264=$N$4)*('Data - apprentices'!$I$2:$I$52264)))</f>
        <v>0</v>
      </c>
      <c r="Q34" s="9" cm="1">
        <f t="array" ref="Q34">IF($A$3&lt;2021, "-", SUMPRODUCT(('Data - apprentices'!$A$2:$A$52264=$A$3)*('Data - apprentices'!$B$2:$B$52264=$A34)*('Data - apprentices'!$H$2:$H$52264=Q$5)*('Data - apprentices'!$G$2:$G$52264=$N$4)*('Data - apprentices'!$I$2:$I$52264)))</f>
        <v>0</v>
      </c>
      <c r="R34" s="10" t="str">
        <f t="shared" si="10"/>
        <v>-</v>
      </c>
      <c r="T34" s="11">
        <f t="shared" si="3"/>
        <v>0</v>
      </c>
      <c r="U34" s="11">
        <f t="shared" si="4"/>
        <v>0</v>
      </c>
      <c r="V34" s="11">
        <f t="shared" si="11"/>
        <v>0</v>
      </c>
      <c r="W34" s="11">
        <f t="shared" si="12"/>
        <v>0</v>
      </c>
      <c r="X34" s="10" t="str">
        <f t="shared" si="13"/>
        <v>-</v>
      </c>
    </row>
    <row r="35" spans="1:24" x14ac:dyDescent="0.4">
      <c r="A35" t="s">
        <v>20</v>
      </c>
      <c r="B35" s="9" cm="1">
        <f t="array" ref="B35">SUMPRODUCT(('Data - apprentices'!$A$2:$A$52264=$A$3)*('Data - apprentices'!$B$2:$B$52264=$A35)*('Data - apprentices'!$H$2:$H$52264=B$5)*('Data - apprentices'!$G$2:$G$52264=$B$4)*('Data - apprentices'!$I$2:$I$52264))</f>
        <v>0</v>
      </c>
      <c r="C35" s="9" cm="1">
        <f t="array" ref="C35">SUMPRODUCT(('Data - apprentices'!$A$2:$A$52264=$A$3)*('Data - apprentices'!$B$2:$B$52264=$A35)*('Data - apprentices'!$H$2:$H$52264=C$5)*('Data - apprentices'!$G$2:$G$52264=$B$4)*('Data - apprentices'!$I$2:$I$52264))</f>
        <v>0</v>
      </c>
      <c r="D35" s="9" cm="1">
        <f t="array" ref="D35">IF($A$3&lt;2021, "-", SUMPRODUCT(('Data - apprentices'!$A$2:$A$52264=$A$3)*('Data - apprentices'!$B$2:$B$52264=$A35)*('Data - apprentices'!$H$2:$H$52264=D$5)*('Data - apprentices'!$G$2:$G$52264=$B$4)*('Data - apprentices'!$I$2:$I$52264)))</f>
        <v>0</v>
      </c>
      <c r="E35" s="9" cm="1">
        <f t="array" ref="E35">IF($A$3&lt;2021, "-", SUMPRODUCT(('Data - apprentices'!$A$2:$A$52264=$A$3)*('Data - apprentices'!$B$2:$B$52264=$A35)*('Data - apprentices'!$H$2:$H$52264=E$5)*('Data - apprentices'!$G$2:$G$52264=$B$4)*('Data - apprentices'!$I$2:$I$52264)))</f>
        <v>0</v>
      </c>
      <c r="F35" s="10" t="str">
        <f t="shared" si="8"/>
        <v>-</v>
      </c>
      <c r="H35" s="9" cm="1">
        <f t="array" ref="H35">SUMPRODUCT(('Data - apprentices'!$A$2:$A$52264=$A$3)*('Data - apprentices'!$B$2:$B$52264=$A35)*('Data - apprentices'!$H$2:$H$52264=H$5)*('Data - apprentices'!$G$2:$G$52264=$H$4)*('Data - apprentices'!$I$2:$I$52264))</f>
        <v>0</v>
      </c>
      <c r="I35" s="9" cm="1">
        <f t="array" ref="I35">SUMPRODUCT(('Data - apprentices'!$A$2:$A$52264=$A$3)*('Data - apprentices'!$B$2:$B$52264=$A35)*('Data - apprentices'!$H$2:$H$52264=I$5)*('Data - apprentices'!$G$2:$G$52264=$H$4)*('Data - apprentices'!$I$2:$I$52264))</f>
        <v>0</v>
      </c>
      <c r="J35" s="9" cm="1">
        <f t="array" ref="J35">IF($A$3&lt;2021, "-", SUMPRODUCT(('Data - apprentices'!$A$2:$A$52264=$A$3)*('Data - apprentices'!$B$2:$B$52264=$A35)*('Data - apprentices'!$H$2:$H$52264=J$5)*('Data - apprentices'!$G$2:$G$52264=$H$4)*('Data - apprentices'!$I$2:$I$52264)))</f>
        <v>0</v>
      </c>
      <c r="K35" s="9" cm="1">
        <f t="array" ref="K35">IF($A$3&lt;2021, "-", SUMPRODUCT(('Data - apprentices'!$A$2:$A$52264=$A$3)*('Data - apprentices'!$B$2:$B$52264=$A35)*('Data - apprentices'!$H$2:$H$52264=K$5)*('Data - apprentices'!$G$2:$G$52264=$H$4)*('Data - apprentices'!$I$2:$I$52264)))</f>
        <v>0</v>
      </c>
      <c r="L35" s="10" t="str">
        <f t="shared" si="9"/>
        <v>-</v>
      </c>
      <c r="M35" s="2"/>
      <c r="N35" s="9" cm="1">
        <f t="array" ref="N35">SUMPRODUCT(('Data - apprentices'!$A$2:$A$52264=$A$3)*('Data - apprentices'!$B$2:$B$52264=$A35)*('Data - apprentices'!$H$2:$H$52264=N$5)*('Data - apprentices'!$G$2:$G$52264=$N$4)*('Data - apprentices'!$I$2:$I$52264))</f>
        <v>0</v>
      </c>
      <c r="O35" s="9" cm="1">
        <f t="array" ref="O35">SUMPRODUCT(('Data - apprentices'!$A$2:$A$52264=$A$3)*('Data - apprentices'!$B$2:$B$52264=$A35)*('Data - apprentices'!$H$2:$H$52264=O$5)*('Data - apprentices'!$G$2:$G$52264=$N$4)*('Data - apprentices'!$I$2:$I$52264))</f>
        <v>0</v>
      </c>
      <c r="P35" s="9" cm="1">
        <f t="array" ref="P35">IF($A$3&lt;2021, "-", SUMPRODUCT(('Data - apprentices'!$A$2:$A$52264=$A$3)*('Data - apprentices'!$B$2:$B$52264=$A35)*('Data - apprentices'!$H$2:$H$52264=P$5)*('Data - apprentices'!$G$2:$G$52264=$N$4)*('Data - apprentices'!$I$2:$I$52264)))</f>
        <v>0</v>
      </c>
      <c r="Q35" s="9" cm="1">
        <f t="array" ref="Q35">IF($A$3&lt;2021, "-", SUMPRODUCT(('Data - apprentices'!$A$2:$A$52264=$A$3)*('Data - apprentices'!$B$2:$B$52264=$A35)*('Data - apprentices'!$H$2:$H$52264=Q$5)*('Data - apprentices'!$G$2:$G$52264=$N$4)*('Data - apprentices'!$I$2:$I$52264)))</f>
        <v>0</v>
      </c>
      <c r="R35" s="10" t="str">
        <f t="shared" si="10"/>
        <v>-</v>
      </c>
      <c r="T35" s="11">
        <f t="shared" si="3"/>
        <v>0</v>
      </c>
      <c r="U35" s="11">
        <f t="shared" si="4"/>
        <v>0</v>
      </c>
      <c r="V35" s="11">
        <f t="shared" si="11"/>
        <v>0</v>
      </c>
      <c r="W35" s="11">
        <f t="shared" si="12"/>
        <v>0</v>
      </c>
      <c r="X35" s="10" t="str">
        <f t="shared" si="13"/>
        <v>-</v>
      </c>
    </row>
    <row r="36" spans="1:24" x14ac:dyDescent="0.4">
      <c r="A36" t="s">
        <v>21</v>
      </c>
      <c r="B36" s="9" cm="1">
        <f t="array" ref="B36">SUMPRODUCT(('Data - apprentices'!$A$2:$A$52264=$A$3)*('Data - apprentices'!$B$2:$B$52264=$A36)*('Data - apprentices'!$H$2:$H$52264=B$5)*('Data - apprentices'!$G$2:$G$52264=$B$4)*('Data - apprentices'!$I$2:$I$52264))</f>
        <v>68</v>
      </c>
      <c r="C36" s="9" cm="1">
        <f t="array" ref="C36">SUMPRODUCT(('Data - apprentices'!$A$2:$A$52264=$A$3)*('Data - apprentices'!$B$2:$B$52264=$A36)*('Data - apprentices'!$H$2:$H$52264=C$5)*('Data - apprentices'!$G$2:$G$52264=$B$4)*('Data - apprentices'!$I$2:$I$52264))</f>
        <v>19</v>
      </c>
      <c r="D36" s="9" cm="1">
        <f t="array" ref="D36">IF($A$3&lt;2021, "-", SUMPRODUCT(('Data - apprentices'!$A$2:$A$52264=$A$3)*('Data - apprentices'!$B$2:$B$52264=$A36)*('Data - apprentices'!$H$2:$H$52264=D$5)*('Data - apprentices'!$G$2:$G$52264=$B$4)*('Data - apprentices'!$I$2:$I$52264)))</f>
        <v>0</v>
      </c>
      <c r="E36" s="9" cm="1">
        <f t="array" ref="E36">IF($A$3&lt;2021, "-", SUMPRODUCT(('Data - apprentices'!$A$2:$A$52264=$A$3)*('Data - apprentices'!$B$2:$B$52264=$A36)*('Data - apprentices'!$H$2:$H$52264=E$5)*('Data - apprentices'!$G$2:$G$52264=$B$4)*('Data - apprentices'!$I$2:$I$52264)))</f>
        <v>0</v>
      </c>
      <c r="F36" s="10">
        <f t="shared" si="8"/>
        <v>0.218</v>
      </c>
      <c r="H36" s="9" cm="1">
        <f t="array" ref="H36">SUMPRODUCT(('Data - apprentices'!$A$2:$A$52264=$A$3)*('Data - apprentices'!$B$2:$B$52264=$A36)*('Data - apprentices'!$H$2:$H$52264=H$5)*('Data - apprentices'!$G$2:$G$52264=$H$4)*('Data - apprentices'!$I$2:$I$52264))</f>
        <v>0</v>
      </c>
      <c r="I36" s="9" cm="1">
        <f t="array" ref="I36">SUMPRODUCT(('Data - apprentices'!$A$2:$A$52264=$A$3)*('Data - apprentices'!$B$2:$B$52264=$A36)*('Data - apprentices'!$H$2:$H$52264=I$5)*('Data - apprentices'!$G$2:$G$52264=$H$4)*('Data - apprentices'!$I$2:$I$52264))</f>
        <v>0</v>
      </c>
      <c r="J36" s="9" cm="1">
        <f t="array" ref="J36">IF($A$3&lt;2021, "-", SUMPRODUCT(('Data - apprentices'!$A$2:$A$52264=$A$3)*('Data - apprentices'!$B$2:$B$52264=$A36)*('Data - apprentices'!$H$2:$H$52264=J$5)*('Data - apprentices'!$G$2:$G$52264=$H$4)*('Data - apprentices'!$I$2:$I$52264)))</f>
        <v>0</v>
      </c>
      <c r="K36" s="9" cm="1">
        <f t="array" ref="K36">IF($A$3&lt;2021, "-", SUMPRODUCT(('Data - apprentices'!$A$2:$A$52264=$A$3)*('Data - apprentices'!$B$2:$B$52264=$A36)*('Data - apprentices'!$H$2:$H$52264=K$5)*('Data - apprentices'!$G$2:$G$52264=$H$4)*('Data - apprentices'!$I$2:$I$52264)))</f>
        <v>0</v>
      </c>
      <c r="L36" s="10" t="str">
        <f t="shared" si="9"/>
        <v>-</v>
      </c>
      <c r="M36" s="2"/>
      <c r="N36" s="9" cm="1">
        <f t="array" ref="N36">SUMPRODUCT(('Data - apprentices'!$A$2:$A$52264=$A$3)*('Data - apprentices'!$B$2:$B$52264=$A36)*('Data - apprentices'!$H$2:$H$52264=N$5)*('Data - apprentices'!$G$2:$G$52264=$N$4)*('Data - apprentices'!$I$2:$I$52264))</f>
        <v>0</v>
      </c>
      <c r="O36" s="9" cm="1">
        <f t="array" ref="O36">SUMPRODUCT(('Data - apprentices'!$A$2:$A$52264=$A$3)*('Data - apprentices'!$B$2:$B$52264=$A36)*('Data - apprentices'!$H$2:$H$52264=O$5)*('Data - apprentices'!$G$2:$G$52264=$N$4)*('Data - apprentices'!$I$2:$I$52264))</f>
        <v>0</v>
      </c>
      <c r="P36" s="9" cm="1">
        <f t="array" ref="P36">IF($A$3&lt;2021, "-", SUMPRODUCT(('Data - apprentices'!$A$2:$A$52264=$A$3)*('Data - apprentices'!$B$2:$B$52264=$A36)*('Data - apprentices'!$H$2:$H$52264=P$5)*('Data - apprentices'!$G$2:$G$52264=$N$4)*('Data - apprentices'!$I$2:$I$52264)))</f>
        <v>0</v>
      </c>
      <c r="Q36" s="9" cm="1">
        <f t="array" ref="Q36">IF($A$3&lt;2021, "-", SUMPRODUCT(('Data - apprentices'!$A$2:$A$52264=$A$3)*('Data - apprentices'!$B$2:$B$52264=$A36)*('Data - apprentices'!$H$2:$H$52264=Q$5)*('Data - apprentices'!$G$2:$G$52264=$N$4)*('Data - apprentices'!$I$2:$I$52264)))</f>
        <v>0</v>
      </c>
      <c r="R36" s="10" t="str">
        <f t="shared" si="10"/>
        <v>-</v>
      </c>
      <c r="T36" s="11">
        <f t="shared" si="3"/>
        <v>68</v>
      </c>
      <c r="U36" s="11">
        <f t="shared" si="4"/>
        <v>19</v>
      </c>
      <c r="V36" s="11">
        <f t="shared" si="11"/>
        <v>0</v>
      </c>
      <c r="W36" s="11">
        <f t="shared" si="12"/>
        <v>0</v>
      </c>
      <c r="X36" s="10">
        <f t="shared" si="13"/>
        <v>0.218</v>
      </c>
    </row>
    <row r="37" spans="1:24" x14ac:dyDescent="0.4">
      <c r="A37" t="s">
        <v>22</v>
      </c>
      <c r="B37" s="9" cm="1">
        <f t="array" ref="B37">SUMPRODUCT(('Data - apprentices'!$A$2:$A$52264=$A$3)*('Data - apprentices'!$B$2:$B$52264=$A37)*('Data - apprentices'!$H$2:$H$52264=B$5)*('Data - apprentices'!$G$2:$G$52264=$B$4)*('Data - apprentices'!$I$2:$I$52264))</f>
        <v>47</v>
      </c>
      <c r="C37" s="9" cm="1">
        <f t="array" ref="C37">SUMPRODUCT(('Data - apprentices'!$A$2:$A$52264=$A$3)*('Data - apprentices'!$B$2:$B$52264=$A37)*('Data - apprentices'!$H$2:$H$52264=C$5)*('Data - apprentices'!$G$2:$G$52264=$B$4)*('Data - apprentices'!$I$2:$I$52264))</f>
        <v>4</v>
      </c>
      <c r="D37" s="9" cm="1">
        <f t="array" ref="D37">IF($A$3&lt;2021, "-", SUMPRODUCT(('Data - apprentices'!$A$2:$A$52264=$A$3)*('Data - apprentices'!$B$2:$B$52264=$A37)*('Data - apprentices'!$H$2:$H$52264=D$5)*('Data - apprentices'!$G$2:$G$52264=$B$4)*('Data - apprentices'!$I$2:$I$52264)))</f>
        <v>0</v>
      </c>
      <c r="E37" s="9" cm="1">
        <f t="array" ref="E37">IF($A$3&lt;2021, "-", SUMPRODUCT(('Data - apprentices'!$A$2:$A$52264=$A$3)*('Data - apprentices'!$B$2:$B$52264=$A37)*('Data - apprentices'!$H$2:$H$52264=E$5)*('Data - apprentices'!$G$2:$G$52264=$B$4)*('Data - apprentices'!$I$2:$I$52264)))</f>
        <v>0</v>
      </c>
      <c r="F37" s="10">
        <f t="shared" si="8"/>
        <v>7.8E-2</v>
      </c>
      <c r="H37" s="9" cm="1">
        <f t="array" ref="H37">SUMPRODUCT(('Data - apprentices'!$A$2:$A$52264=$A$3)*('Data - apprentices'!$B$2:$B$52264=$A37)*('Data - apprentices'!$H$2:$H$52264=H$5)*('Data - apprentices'!$G$2:$G$52264=$H$4)*('Data - apprentices'!$I$2:$I$52264))</f>
        <v>0</v>
      </c>
      <c r="I37" s="9" cm="1">
        <f t="array" ref="I37">SUMPRODUCT(('Data - apprentices'!$A$2:$A$52264=$A$3)*('Data - apprentices'!$B$2:$B$52264=$A37)*('Data - apprentices'!$H$2:$H$52264=I$5)*('Data - apprentices'!$G$2:$G$52264=$H$4)*('Data - apprentices'!$I$2:$I$52264))</f>
        <v>0</v>
      </c>
      <c r="J37" s="9" cm="1">
        <f t="array" ref="J37">IF($A$3&lt;2021, "-", SUMPRODUCT(('Data - apprentices'!$A$2:$A$52264=$A$3)*('Data - apprentices'!$B$2:$B$52264=$A37)*('Data - apprentices'!$H$2:$H$52264=J$5)*('Data - apprentices'!$G$2:$G$52264=$H$4)*('Data - apprentices'!$I$2:$I$52264)))</f>
        <v>0</v>
      </c>
      <c r="K37" s="9" cm="1">
        <f t="array" ref="K37">IF($A$3&lt;2021, "-", SUMPRODUCT(('Data - apprentices'!$A$2:$A$52264=$A$3)*('Data - apprentices'!$B$2:$B$52264=$A37)*('Data - apprentices'!$H$2:$H$52264=K$5)*('Data - apprentices'!$G$2:$G$52264=$H$4)*('Data - apprentices'!$I$2:$I$52264)))</f>
        <v>0</v>
      </c>
      <c r="L37" s="10" t="str">
        <f t="shared" si="9"/>
        <v>-</v>
      </c>
      <c r="M37" s="2"/>
      <c r="N37" s="9" cm="1">
        <f t="array" ref="N37">SUMPRODUCT(('Data - apprentices'!$A$2:$A$52264=$A$3)*('Data - apprentices'!$B$2:$B$52264=$A37)*('Data - apprentices'!$H$2:$H$52264=N$5)*('Data - apprentices'!$G$2:$G$52264=$N$4)*('Data - apprentices'!$I$2:$I$52264))</f>
        <v>1</v>
      </c>
      <c r="O37" s="9" cm="1">
        <f t="array" ref="O37">SUMPRODUCT(('Data - apprentices'!$A$2:$A$52264=$A$3)*('Data - apprentices'!$B$2:$B$52264=$A37)*('Data - apprentices'!$H$2:$H$52264=O$5)*('Data - apprentices'!$G$2:$G$52264=$N$4)*('Data - apprentices'!$I$2:$I$52264))</f>
        <v>0</v>
      </c>
      <c r="P37" s="9" cm="1">
        <f t="array" ref="P37">IF($A$3&lt;2021, "-", SUMPRODUCT(('Data - apprentices'!$A$2:$A$52264=$A$3)*('Data - apprentices'!$B$2:$B$52264=$A37)*('Data - apprentices'!$H$2:$H$52264=P$5)*('Data - apprentices'!$G$2:$G$52264=$N$4)*('Data - apprentices'!$I$2:$I$52264)))</f>
        <v>0</v>
      </c>
      <c r="Q37" s="9" cm="1">
        <f t="array" ref="Q37">IF($A$3&lt;2021, "-", SUMPRODUCT(('Data - apprentices'!$A$2:$A$52264=$A$3)*('Data - apprentices'!$B$2:$B$52264=$A37)*('Data - apprentices'!$H$2:$H$52264=Q$5)*('Data - apprentices'!$G$2:$G$52264=$N$4)*('Data - apprentices'!$I$2:$I$52264)))</f>
        <v>0</v>
      </c>
      <c r="R37" s="10">
        <f t="shared" si="10"/>
        <v>0</v>
      </c>
      <c r="T37" s="11">
        <f t="shared" si="3"/>
        <v>48</v>
      </c>
      <c r="U37" s="11">
        <f t="shared" si="4"/>
        <v>4</v>
      </c>
      <c r="V37" s="11">
        <f t="shared" si="11"/>
        <v>0</v>
      </c>
      <c r="W37" s="11">
        <f t="shared" si="12"/>
        <v>0</v>
      </c>
      <c r="X37" s="10">
        <f t="shared" si="13"/>
        <v>7.6999999999999999E-2</v>
      </c>
    </row>
    <row r="38" spans="1:24" x14ac:dyDescent="0.4">
      <c r="A38" t="s">
        <v>23</v>
      </c>
      <c r="B38" s="9" cm="1">
        <f t="array" ref="B38">SUMPRODUCT(('Data - apprentices'!$A$2:$A$52264=$A$3)*('Data - apprentices'!$B$2:$B$52264=$A38)*('Data - apprentices'!$H$2:$H$52264=B$5)*('Data - apprentices'!$G$2:$G$52264=$B$4)*('Data - apprentices'!$I$2:$I$52264))</f>
        <v>1</v>
      </c>
      <c r="C38" s="9" cm="1">
        <f t="array" ref="C38">SUMPRODUCT(('Data - apprentices'!$A$2:$A$52264=$A$3)*('Data - apprentices'!$B$2:$B$52264=$A38)*('Data - apprentices'!$H$2:$H$52264=C$5)*('Data - apprentices'!$G$2:$G$52264=$B$4)*('Data - apprentices'!$I$2:$I$52264))</f>
        <v>0</v>
      </c>
      <c r="D38" s="9" cm="1">
        <f t="array" ref="D38">IF($A$3&lt;2021, "-", SUMPRODUCT(('Data - apprentices'!$A$2:$A$52264=$A$3)*('Data - apprentices'!$B$2:$B$52264=$A38)*('Data - apprentices'!$H$2:$H$52264=D$5)*('Data - apprentices'!$G$2:$G$52264=$B$4)*('Data - apprentices'!$I$2:$I$52264)))</f>
        <v>0</v>
      </c>
      <c r="E38" s="9" cm="1">
        <f t="array" ref="E38">IF($A$3&lt;2021, "-", SUMPRODUCT(('Data - apprentices'!$A$2:$A$52264=$A$3)*('Data - apprentices'!$B$2:$B$52264=$A38)*('Data - apprentices'!$H$2:$H$52264=E$5)*('Data - apprentices'!$G$2:$G$52264=$B$4)*('Data - apprentices'!$I$2:$I$52264)))</f>
        <v>0</v>
      </c>
      <c r="F38" s="10">
        <f t="shared" si="8"/>
        <v>0</v>
      </c>
      <c r="H38" s="9" cm="1">
        <f t="array" ref="H38">SUMPRODUCT(('Data - apprentices'!$A$2:$A$52264=$A$3)*('Data - apprentices'!$B$2:$B$52264=$A38)*('Data - apprentices'!$H$2:$H$52264=H$5)*('Data - apprentices'!$G$2:$G$52264=$H$4)*('Data - apprentices'!$I$2:$I$52264))</f>
        <v>0</v>
      </c>
      <c r="I38" s="9" cm="1">
        <f t="array" ref="I38">SUMPRODUCT(('Data - apprentices'!$A$2:$A$52264=$A$3)*('Data - apprentices'!$B$2:$B$52264=$A38)*('Data - apprentices'!$H$2:$H$52264=I$5)*('Data - apprentices'!$G$2:$G$52264=$H$4)*('Data - apprentices'!$I$2:$I$52264))</f>
        <v>1</v>
      </c>
      <c r="J38" s="9" cm="1">
        <f t="array" ref="J38">IF($A$3&lt;2021, "-", SUMPRODUCT(('Data - apprentices'!$A$2:$A$52264=$A$3)*('Data - apprentices'!$B$2:$B$52264=$A38)*('Data - apprentices'!$H$2:$H$52264=J$5)*('Data - apprentices'!$G$2:$G$52264=$H$4)*('Data - apprentices'!$I$2:$I$52264)))</f>
        <v>0</v>
      </c>
      <c r="K38" s="9" cm="1">
        <f t="array" ref="K38">IF($A$3&lt;2021, "-", SUMPRODUCT(('Data - apprentices'!$A$2:$A$52264=$A$3)*('Data - apprentices'!$B$2:$B$52264=$A38)*('Data - apprentices'!$H$2:$H$52264=K$5)*('Data - apprentices'!$G$2:$G$52264=$H$4)*('Data - apprentices'!$I$2:$I$52264)))</f>
        <v>0</v>
      </c>
      <c r="L38" s="10">
        <f t="shared" si="9"/>
        <v>1</v>
      </c>
      <c r="M38" s="2"/>
      <c r="N38" s="9" cm="1">
        <f t="array" ref="N38">SUMPRODUCT(('Data - apprentices'!$A$2:$A$52264=$A$3)*('Data - apprentices'!$B$2:$B$52264=$A38)*('Data - apprentices'!$H$2:$H$52264=N$5)*('Data - apprentices'!$G$2:$G$52264=$N$4)*('Data - apprentices'!$I$2:$I$52264))</f>
        <v>0</v>
      </c>
      <c r="O38" s="9" cm="1">
        <f t="array" ref="O38">SUMPRODUCT(('Data - apprentices'!$A$2:$A$52264=$A$3)*('Data - apprentices'!$B$2:$B$52264=$A38)*('Data - apprentices'!$H$2:$H$52264=O$5)*('Data - apprentices'!$G$2:$G$52264=$N$4)*('Data - apprentices'!$I$2:$I$52264))</f>
        <v>0</v>
      </c>
      <c r="P38" s="9" cm="1">
        <f t="array" ref="P38">IF($A$3&lt;2021, "-", SUMPRODUCT(('Data - apprentices'!$A$2:$A$52264=$A$3)*('Data - apprentices'!$B$2:$B$52264=$A38)*('Data - apprentices'!$H$2:$H$52264=P$5)*('Data - apprentices'!$G$2:$G$52264=$N$4)*('Data - apprentices'!$I$2:$I$52264)))</f>
        <v>0</v>
      </c>
      <c r="Q38" s="9" cm="1">
        <f t="array" ref="Q38">IF($A$3&lt;2021, "-", SUMPRODUCT(('Data - apprentices'!$A$2:$A$52264=$A$3)*('Data - apprentices'!$B$2:$B$52264=$A38)*('Data - apprentices'!$H$2:$H$52264=Q$5)*('Data - apprentices'!$G$2:$G$52264=$N$4)*('Data - apprentices'!$I$2:$I$52264)))</f>
        <v>0</v>
      </c>
      <c r="R38" s="10" t="str">
        <f t="shared" si="10"/>
        <v>-</v>
      </c>
      <c r="T38" s="11">
        <f t="shared" ref="T38:T56" si="14">B38+H38+N38</f>
        <v>1</v>
      </c>
      <c r="U38" s="11">
        <f t="shared" ref="U38:U56" si="15">C38+I38+O38</f>
        <v>1</v>
      </c>
      <c r="V38" s="11">
        <f t="shared" si="11"/>
        <v>0</v>
      </c>
      <c r="W38" s="11">
        <f t="shared" si="12"/>
        <v>0</v>
      </c>
      <c r="X38" s="10">
        <f t="shared" si="13"/>
        <v>0.5</v>
      </c>
    </row>
    <row r="39" spans="1:24" x14ac:dyDescent="0.4">
      <c r="A39" t="s">
        <v>24</v>
      </c>
      <c r="B39" s="9" cm="1">
        <f t="array" ref="B39">SUMPRODUCT(('Data - apprentices'!$A$2:$A$52264=$A$3)*('Data - apprentices'!$B$2:$B$52264=$A39)*('Data - apprentices'!$H$2:$H$52264=B$5)*('Data - apprentices'!$G$2:$G$52264=$B$4)*('Data - apprentices'!$I$2:$I$52264))</f>
        <v>57</v>
      </c>
      <c r="C39" s="9" cm="1">
        <f t="array" ref="C39">SUMPRODUCT(('Data - apprentices'!$A$2:$A$52264=$A$3)*('Data - apprentices'!$B$2:$B$52264=$A39)*('Data - apprentices'!$H$2:$H$52264=C$5)*('Data - apprentices'!$G$2:$G$52264=$B$4)*('Data - apprentices'!$I$2:$I$52264))</f>
        <v>11</v>
      </c>
      <c r="D39" s="9" cm="1">
        <f t="array" ref="D39">IF($A$3&lt;2021, "-", SUMPRODUCT(('Data - apprentices'!$A$2:$A$52264=$A$3)*('Data - apprentices'!$B$2:$B$52264=$A39)*('Data - apprentices'!$H$2:$H$52264=D$5)*('Data - apprentices'!$G$2:$G$52264=$B$4)*('Data - apprentices'!$I$2:$I$52264)))</f>
        <v>0</v>
      </c>
      <c r="E39" s="9" cm="1">
        <f t="array" ref="E39">IF($A$3&lt;2021, "-", SUMPRODUCT(('Data - apprentices'!$A$2:$A$52264=$A$3)*('Data - apprentices'!$B$2:$B$52264=$A39)*('Data - apprentices'!$H$2:$H$52264=E$5)*('Data - apprentices'!$G$2:$G$52264=$B$4)*('Data - apprentices'!$I$2:$I$52264)))</f>
        <v>0</v>
      </c>
      <c r="F39" s="10">
        <f t="shared" si="8"/>
        <v>0.16200000000000001</v>
      </c>
      <c r="H39" s="9" cm="1">
        <f t="array" ref="H39">SUMPRODUCT(('Data - apprentices'!$A$2:$A$52264=$A$3)*('Data - apprentices'!$B$2:$B$52264=$A39)*('Data - apprentices'!$H$2:$H$52264=H$5)*('Data - apprentices'!$G$2:$G$52264=$H$4)*('Data - apprentices'!$I$2:$I$52264))</f>
        <v>2</v>
      </c>
      <c r="I39" s="9" cm="1">
        <f t="array" ref="I39">SUMPRODUCT(('Data - apprentices'!$A$2:$A$52264=$A$3)*('Data - apprentices'!$B$2:$B$52264=$A39)*('Data - apprentices'!$H$2:$H$52264=I$5)*('Data - apprentices'!$G$2:$G$52264=$H$4)*('Data - apprentices'!$I$2:$I$52264))</f>
        <v>9</v>
      </c>
      <c r="J39" s="9" cm="1">
        <f t="array" ref="J39">IF($A$3&lt;2021, "-", SUMPRODUCT(('Data - apprentices'!$A$2:$A$52264=$A$3)*('Data - apprentices'!$B$2:$B$52264=$A39)*('Data - apprentices'!$H$2:$H$52264=J$5)*('Data - apprentices'!$G$2:$G$52264=$H$4)*('Data - apprentices'!$I$2:$I$52264)))</f>
        <v>0</v>
      </c>
      <c r="K39" s="9" cm="1">
        <f t="array" ref="K39">IF($A$3&lt;2021, "-", SUMPRODUCT(('Data - apprentices'!$A$2:$A$52264=$A$3)*('Data - apprentices'!$B$2:$B$52264=$A39)*('Data - apprentices'!$H$2:$H$52264=K$5)*('Data - apprentices'!$G$2:$G$52264=$H$4)*('Data - apprentices'!$I$2:$I$52264)))</f>
        <v>0</v>
      </c>
      <c r="L39" s="10">
        <f t="shared" si="9"/>
        <v>0.81799999999999995</v>
      </c>
      <c r="M39" s="2"/>
      <c r="N39" s="9" cm="1">
        <f t="array" ref="N39">SUMPRODUCT(('Data - apprentices'!$A$2:$A$52264=$A$3)*('Data - apprentices'!$B$2:$B$52264=$A39)*('Data - apprentices'!$H$2:$H$52264=N$5)*('Data - apprentices'!$G$2:$G$52264=$N$4)*('Data - apprentices'!$I$2:$I$52264))</f>
        <v>4</v>
      </c>
      <c r="O39" s="9" cm="1">
        <f t="array" ref="O39">SUMPRODUCT(('Data - apprentices'!$A$2:$A$52264=$A$3)*('Data - apprentices'!$B$2:$B$52264=$A39)*('Data - apprentices'!$H$2:$H$52264=O$5)*('Data - apprentices'!$G$2:$G$52264=$N$4)*('Data - apprentices'!$I$2:$I$52264))</f>
        <v>2</v>
      </c>
      <c r="P39" s="9" cm="1">
        <f t="array" ref="P39">IF($A$3&lt;2021, "-", SUMPRODUCT(('Data - apprentices'!$A$2:$A$52264=$A$3)*('Data - apprentices'!$B$2:$B$52264=$A39)*('Data - apprentices'!$H$2:$H$52264=P$5)*('Data - apprentices'!$G$2:$G$52264=$N$4)*('Data - apprentices'!$I$2:$I$52264)))</f>
        <v>0</v>
      </c>
      <c r="Q39" s="9" cm="1">
        <f t="array" ref="Q39">IF($A$3&lt;2021, "-", SUMPRODUCT(('Data - apprentices'!$A$2:$A$52264=$A$3)*('Data - apprentices'!$B$2:$B$52264=$A39)*('Data - apprentices'!$H$2:$H$52264=Q$5)*('Data - apprentices'!$G$2:$G$52264=$N$4)*('Data - apprentices'!$I$2:$I$52264)))</f>
        <v>0</v>
      </c>
      <c r="R39" s="10">
        <f t="shared" si="10"/>
        <v>0.33300000000000002</v>
      </c>
      <c r="T39" s="11">
        <f t="shared" si="14"/>
        <v>63</v>
      </c>
      <c r="U39" s="11">
        <f t="shared" si="15"/>
        <v>22</v>
      </c>
      <c r="V39" s="11">
        <f t="shared" si="11"/>
        <v>0</v>
      </c>
      <c r="W39" s="11">
        <f t="shared" si="12"/>
        <v>0</v>
      </c>
      <c r="X39" s="10">
        <f t="shared" si="13"/>
        <v>0.25900000000000001</v>
      </c>
    </row>
    <row r="40" spans="1:24" x14ac:dyDescent="0.4">
      <c r="A40" t="s">
        <v>25</v>
      </c>
      <c r="B40" s="9" cm="1">
        <f t="array" ref="B40">SUMPRODUCT(('Data - apprentices'!$A$2:$A$52264=$A$3)*('Data - apprentices'!$B$2:$B$52264=$A40)*('Data - apprentices'!$H$2:$H$52264=B$5)*('Data - apprentices'!$G$2:$G$52264=$B$4)*('Data - apprentices'!$I$2:$I$52264))</f>
        <v>41</v>
      </c>
      <c r="C40" s="9" cm="1">
        <f t="array" ref="C40">SUMPRODUCT(('Data - apprentices'!$A$2:$A$52264=$A$3)*('Data - apprentices'!$B$2:$B$52264=$A40)*('Data - apprentices'!$H$2:$H$52264=C$5)*('Data - apprentices'!$G$2:$G$52264=$B$4)*('Data - apprentices'!$I$2:$I$52264))</f>
        <v>8</v>
      </c>
      <c r="D40" s="9" cm="1">
        <f t="array" ref="D40">IF($A$3&lt;2021, "-", SUMPRODUCT(('Data - apprentices'!$A$2:$A$52264=$A$3)*('Data - apprentices'!$B$2:$B$52264=$A40)*('Data - apprentices'!$H$2:$H$52264=D$5)*('Data - apprentices'!$G$2:$G$52264=$B$4)*('Data - apprentices'!$I$2:$I$52264)))</f>
        <v>0</v>
      </c>
      <c r="E40" s="9" cm="1">
        <f t="array" ref="E40">IF($A$3&lt;2021, "-", SUMPRODUCT(('Data - apprentices'!$A$2:$A$52264=$A$3)*('Data - apprentices'!$B$2:$B$52264=$A40)*('Data - apprentices'!$H$2:$H$52264=E$5)*('Data - apprentices'!$G$2:$G$52264=$B$4)*('Data - apprentices'!$I$2:$I$52264)))</f>
        <v>0</v>
      </c>
      <c r="F40" s="10">
        <f t="shared" si="8"/>
        <v>0.16300000000000001</v>
      </c>
      <c r="H40" s="9" cm="1">
        <f t="array" ref="H40">SUMPRODUCT(('Data - apprentices'!$A$2:$A$52264=$A$3)*('Data - apprentices'!$B$2:$B$52264=$A40)*('Data - apprentices'!$H$2:$H$52264=H$5)*('Data - apprentices'!$G$2:$G$52264=$H$4)*('Data - apprentices'!$I$2:$I$52264))</f>
        <v>7</v>
      </c>
      <c r="I40" s="9" cm="1">
        <f t="array" ref="I40">SUMPRODUCT(('Data - apprentices'!$A$2:$A$52264=$A$3)*('Data - apprentices'!$B$2:$B$52264=$A40)*('Data - apprentices'!$H$2:$H$52264=I$5)*('Data - apprentices'!$G$2:$G$52264=$H$4)*('Data - apprentices'!$I$2:$I$52264))</f>
        <v>4</v>
      </c>
      <c r="J40" s="9" cm="1">
        <f t="array" ref="J40">IF($A$3&lt;2021, "-", SUMPRODUCT(('Data - apprentices'!$A$2:$A$52264=$A$3)*('Data - apprentices'!$B$2:$B$52264=$A40)*('Data - apprentices'!$H$2:$H$52264=J$5)*('Data - apprentices'!$G$2:$G$52264=$H$4)*('Data - apprentices'!$I$2:$I$52264)))</f>
        <v>0</v>
      </c>
      <c r="K40" s="9" cm="1">
        <f t="array" ref="K40">IF($A$3&lt;2021, "-", SUMPRODUCT(('Data - apprentices'!$A$2:$A$52264=$A$3)*('Data - apprentices'!$B$2:$B$52264=$A40)*('Data - apprentices'!$H$2:$H$52264=K$5)*('Data - apprentices'!$G$2:$G$52264=$H$4)*('Data - apprentices'!$I$2:$I$52264)))</f>
        <v>0</v>
      </c>
      <c r="L40" s="10">
        <f t="shared" si="9"/>
        <v>0.36399999999999999</v>
      </c>
      <c r="M40" s="2"/>
      <c r="N40" s="9" cm="1">
        <f t="array" ref="N40">SUMPRODUCT(('Data - apprentices'!$A$2:$A$52264=$A$3)*('Data - apprentices'!$B$2:$B$52264=$A40)*('Data - apprentices'!$H$2:$H$52264=N$5)*('Data - apprentices'!$G$2:$G$52264=$N$4)*('Data - apprentices'!$I$2:$I$52264))</f>
        <v>2</v>
      </c>
      <c r="O40" s="9" cm="1">
        <f t="array" ref="O40">SUMPRODUCT(('Data - apprentices'!$A$2:$A$52264=$A$3)*('Data - apprentices'!$B$2:$B$52264=$A40)*('Data - apprentices'!$H$2:$H$52264=O$5)*('Data - apprentices'!$G$2:$G$52264=$N$4)*('Data - apprentices'!$I$2:$I$52264))</f>
        <v>2</v>
      </c>
      <c r="P40" s="9" cm="1">
        <f t="array" ref="P40">IF($A$3&lt;2021, "-", SUMPRODUCT(('Data - apprentices'!$A$2:$A$52264=$A$3)*('Data - apprentices'!$B$2:$B$52264=$A40)*('Data - apprentices'!$H$2:$H$52264=P$5)*('Data - apprentices'!$G$2:$G$52264=$N$4)*('Data - apprentices'!$I$2:$I$52264)))</f>
        <v>0</v>
      </c>
      <c r="Q40" s="9" cm="1">
        <f t="array" ref="Q40">IF($A$3&lt;2021, "-", SUMPRODUCT(('Data - apprentices'!$A$2:$A$52264=$A$3)*('Data - apprentices'!$B$2:$B$52264=$A40)*('Data - apprentices'!$H$2:$H$52264=Q$5)*('Data - apprentices'!$G$2:$G$52264=$N$4)*('Data - apprentices'!$I$2:$I$52264)))</f>
        <v>0</v>
      </c>
      <c r="R40" s="10">
        <f t="shared" si="10"/>
        <v>0.5</v>
      </c>
      <c r="T40" s="11">
        <f t="shared" si="14"/>
        <v>50</v>
      </c>
      <c r="U40" s="11">
        <f t="shared" si="15"/>
        <v>14</v>
      </c>
      <c r="V40" s="11">
        <f t="shared" si="11"/>
        <v>0</v>
      </c>
      <c r="W40" s="11">
        <f t="shared" si="12"/>
        <v>0</v>
      </c>
      <c r="X40" s="10">
        <f t="shared" si="13"/>
        <v>0.219</v>
      </c>
    </row>
    <row r="41" spans="1:24" x14ac:dyDescent="0.4">
      <c r="A41" t="s">
        <v>72</v>
      </c>
      <c r="B41" s="9" cm="1">
        <f t="array" ref="B41">SUMPRODUCT(('Data - apprentices'!$A$2:$A$52264=$A$3)*('Data - apprentices'!$B$2:$B$52264=$A41)*('Data - apprentices'!$H$2:$H$52264=B$5)*('Data - apprentices'!$G$2:$G$52264=$B$4)*('Data - apprentices'!$I$2:$I$52264))</f>
        <v>0</v>
      </c>
      <c r="C41" s="9" cm="1">
        <f t="array" ref="C41">SUMPRODUCT(('Data - apprentices'!$A$2:$A$52264=$A$3)*('Data - apprentices'!$B$2:$B$52264=$A41)*('Data - apprentices'!$H$2:$H$52264=C$5)*('Data - apprentices'!$G$2:$G$52264=$B$4)*('Data - apprentices'!$I$2:$I$52264))</f>
        <v>0</v>
      </c>
      <c r="D41" s="9" cm="1">
        <f t="array" ref="D41">IF($A$3&lt;2021, "-", SUMPRODUCT(('Data - apprentices'!$A$2:$A$52264=$A$3)*('Data - apprentices'!$B$2:$B$52264=$A41)*('Data - apprentices'!$H$2:$H$52264=D$5)*('Data - apprentices'!$G$2:$G$52264=$B$4)*('Data - apprentices'!$I$2:$I$52264)))</f>
        <v>0</v>
      </c>
      <c r="E41" s="9" cm="1">
        <f t="array" ref="E41">IF($A$3&lt;2021, "-", SUMPRODUCT(('Data - apprentices'!$A$2:$A$52264=$A$3)*('Data - apprentices'!$B$2:$B$52264=$A41)*('Data - apprentices'!$H$2:$H$52264=E$5)*('Data - apprentices'!$G$2:$G$52264=$B$4)*('Data - apprentices'!$I$2:$I$52264)))</f>
        <v>0</v>
      </c>
      <c r="F41" s="10" t="str">
        <f t="shared" si="8"/>
        <v>-</v>
      </c>
      <c r="H41" s="9" cm="1">
        <f t="array" ref="H41">SUMPRODUCT(('Data - apprentices'!$A$2:$A$52264=$A$3)*('Data - apprentices'!$B$2:$B$52264=$A41)*('Data - apprentices'!$H$2:$H$52264=H$5)*('Data - apprentices'!$G$2:$G$52264=$H$4)*('Data - apprentices'!$I$2:$I$52264))</f>
        <v>0</v>
      </c>
      <c r="I41" s="9" cm="1">
        <f t="array" ref="I41">SUMPRODUCT(('Data - apprentices'!$A$2:$A$52264=$A$3)*('Data - apprentices'!$B$2:$B$52264=$A41)*('Data - apprentices'!$H$2:$H$52264=I$5)*('Data - apprentices'!$G$2:$G$52264=$H$4)*('Data - apprentices'!$I$2:$I$52264))</f>
        <v>0</v>
      </c>
      <c r="J41" s="9" cm="1">
        <f t="array" ref="J41">IF($A$3&lt;2021, "-", SUMPRODUCT(('Data - apprentices'!$A$2:$A$52264=$A$3)*('Data - apprentices'!$B$2:$B$52264=$A41)*('Data - apprentices'!$H$2:$H$52264=J$5)*('Data - apprentices'!$G$2:$G$52264=$H$4)*('Data - apprentices'!$I$2:$I$52264)))</f>
        <v>0</v>
      </c>
      <c r="K41" s="9" cm="1">
        <f t="array" ref="K41">IF($A$3&lt;2021, "-", SUMPRODUCT(('Data - apprentices'!$A$2:$A$52264=$A$3)*('Data - apprentices'!$B$2:$B$52264=$A41)*('Data - apprentices'!$H$2:$H$52264=K$5)*('Data - apprentices'!$G$2:$G$52264=$H$4)*('Data - apprentices'!$I$2:$I$52264)))</f>
        <v>0</v>
      </c>
      <c r="L41" s="10" t="str">
        <f t="shared" si="9"/>
        <v>-</v>
      </c>
      <c r="M41" s="2"/>
      <c r="N41" s="9" cm="1">
        <f t="array" ref="N41">SUMPRODUCT(('Data - apprentices'!$A$2:$A$52264=$A$3)*('Data - apprentices'!$B$2:$B$52264=$A41)*('Data - apprentices'!$H$2:$H$52264=N$5)*('Data - apprentices'!$G$2:$G$52264=$N$4)*('Data - apprentices'!$I$2:$I$52264))</f>
        <v>0</v>
      </c>
      <c r="O41" s="9" cm="1">
        <f t="array" ref="O41">SUMPRODUCT(('Data - apprentices'!$A$2:$A$52264=$A$3)*('Data - apprentices'!$B$2:$B$52264=$A41)*('Data - apprentices'!$H$2:$H$52264=O$5)*('Data - apprentices'!$G$2:$G$52264=$N$4)*('Data - apprentices'!$I$2:$I$52264))</f>
        <v>0</v>
      </c>
      <c r="P41" s="9" cm="1">
        <f t="array" ref="P41">IF($A$3&lt;2021, "-", SUMPRODUCT(('Data - apprentices'!$A$2:$A$52264=$A$3)*('Data - apprentices'!$B$2:$B$52264=$A41)*('Data - apprentices'!$H$2:$H$52264=P$5)*('Data - apprentices'!$G$2:$G$52264=$N$4)*('Data - apprentices'!$I$2:$I$52264)))</f>
        <v>0</v>
      </c>
      <c r="Q41" s="9" cm="1">
        <f t="array" ref="Q41">IF($A$3&lt;2021, "-", SUMPRODUCT(('Data - apprentices'!$A$2:$A$52264=$A$3)*('Data - apprentices'!$B$2:$B$52264=$A41)*('Data - apprentices'!$H$2:$H$52264=Q$5)*('Data - apprentices'!$G$2:$G$52264=$N$4)*('Data - apprentices'!$I$2:$I$52264)))</f>
        <v>0</v>
      </c>
      <c r="R41" s="10" t="str">
        <f t="shared" si="10"/>
        <v>-</v>
      </c>
      <c r="T41" s="11">
        <f t="shared" si="14"/>
        <v>0</v>
      </c>
      <c r="U41" s="11">
        <f t="shared" si="15"/>
        <v>0</v>
      </c>
      <c r="V41" s="11">
        <f t="shared" si="11"/>
        <v>0</v>
      </c>
      <c r="W41" s="11">
        <f t="shared" si="12"/>
        <v>0</v>
      </c>
      <c r="X41" s="10" t="str">
        <f t="shared" si="13"/>
        <v>-</v>
      </c>
    </row>
    <row r="42" spans="1:24" x14ac:dyDescent="0.4">
      <c r="A42" t="s">
        <v>26</v>
      </c>
      <c r="B42" s="9" cm="1">
        <f t="array" ref="B42">SUMPRODUCT(('Data - apprentices'!$A$2:$A$52264=$A$3)*('Data - apprentices'!$B$2:$B$52264=$A42)*('Data - apprentices'!$H$2:$H$52264=B$5)*('Data - apprentices'!$G$2:$G$52264=$B$4)*('Data - apprentices'!$I$2:$I$52264))</f>
        <v>0</v>
      </c>
      <c r="C42" s="9" cm="1">
        <f t="array" ref="C42">SUMPRODUCT(('Data - apprentices'!$A$2:$A$52264=$A$3)*('Data - apprentices'!$B$2:$B$52264=$A42)*('Data - apprentices'!$H$2:$H$52264=C$5)*('Data - apprentices'!$G$2:$G$52264=$B$4)*('Data - apprentices'!$I$2:$I$52264))</f>
        <v>0</v>
      </c>
      <c r="D42" s="9" cm="1">
        <f t="array" ref="D42">IF($A$3&lt;2021, "-", SUMPRODUCT(('Data - apprentices'!$A$2:$A$52264=$A$3)*('Data - apprentices'!$B$2:$B$52264=$A42)*('Data - apprentices'!$H$2:$H$52264=D$5)*('Data - apprentices'!$G$2:$G$52264=$B$4)*('Data - apprentices'!$I$2:$I$52264)))</f>
        <v>0</v>
      </c>
      <c r="E42" s="9" cm="1">
        <f t="array" ref="E42">IF($A$3&lt;2021, "-", SUMPRODUCT(('Data - apprentices'!$A$2:$A$52264=$A$3)*('Data - apprentices'!$B$2:$B$52264=$A42)*('Data - apprentices'!$H$2:$H$52264=E$5)*('Data - apprentices'!$G$2:$G$52264=$B$4)*('Data - apprentices'!$I$2:$I$52264)))</f>
        <v>0</v>
      </c>
      <c r="F42" s="10" t="str">
        <f t="shared" si="8"/>
        <v>-</v>
      </c>
      <c r="H42" s="9" cm="1">
        <f t="array" ref="H42">SUMPRODUCT(('Data - apprentices'!$A$2:$A$52264=$A$3)*('Data - apprentices'!$B$2:$B$52264=$A42)*('Data - apprentices'!$H$2:$H$52264=H$5)*('Data - apprentices'!$G$2:$G$52264=$H$4)*('Data - apprentices'!$I$2:$I$52264))</f>
        <v>0</v>
      </c>
      <c r="I42" s="9" cm="1">
        <f t="array" ref="I42">SUMPRODUCT(('Data - apprentices'!$A$2:$A$52264=$A$3)*('Data - apprentices'!$B$2:$B$52264=$A42)*('Data - apprentices'!$H$2:$H$52264=I$5)*('Data - apprentices'!$G$2:$G$52264=$H$4)*('Data - apprentices'!$I$2:$I$52264))</f>
        <v>0</v>
      </c>
      <c r="J42" s="9" cm="1">
        <f t="array" ref="J42">IF($A$3&lt;2021, "-", SUMPRODUCT(('Data - apprentices'!$A$2:$A$52264=$A$3)*('Data - apprentices'!$B$2:$B$52264=$A42)*('Data - apprentices'!$H$2:$H$52264=J$5)*('Data - apprentices'!$G$2:$G$52264=$H$4)*('Data - apprentices'!$I$2:$I$52264)))</f>
        <v>0</v>
      </c>
      <c r="K42" s="9" cm="1">
        <f t="array" ref="K42">IF($A$3&lt;2021, "-", SUMPRODUCT(('Data - apprentices'!$A$2:$A$52264=$A$3)*('Data - apprentices'!$B$2:$B$52264=$A42)*('Data - apprentices'!$H$2:$H$52264=K$5)*('Data - apprentices'!$G$2:$G$52264=$H$4)*('Data - apprentices'!$I$2:$I$52264)))</f>
        <v>0</v>
      </c>
      <c r="L42" s="10" t="str">
        <f t="shared" si="9"/>
        <v>-</v>
      </c>
      <c r="M42" s="2"/>
      <c r="N42" s="9" cm="1">
        <f t="array" ref="N42">SUMPRODUCT(('Data - apprentices'!$A$2:$A$52264=$A$3)*('Data - apprentices'!$B$2:$B$52264=$A42)*('Data - apprentices'!$H$2:$H$52264=N$5)*('Data - apprentices'!$G$2:$G$52264=$N$4)*('Data - apprentices'!$I$2:$I$52264))</f>
        <v>0</v>
      </c>
      <c r="O42" s="9" cm="1">
        <f t="array" ref="O42">SUMPRODUCT(('Data - apprentices'!$A$2:$A$52264=$A$3)*('Data - apprentices'!$B$2:$B$52264=$A42)*('Data - apprentices'!$H$2:$H$52264=O$5)*('Data - apprentices'!$G$2:$G$52264=$N$4)*('Data - apprentices'!$I$2:$I$52264))</f>
        <v>0</v>
      </c>
      <c r="P42" s="9" cm="1">
        <f t="array" ref="P42">IF($A$3&lt;2021, "-", SUMPRODUCT(('Data - apprentices'!$A$2:$A$52264=$A$3)*('Data - apprentices'!$B$2:$B$52264=$A42)*('Data - apprentices'!$H$2:$H$52264=P$5)*('Data - apprentices'!$G$2:$G$52264=$N$4)*('Data - apprentices'!$I$2:$I$52264)))</f>
        <v>0</v>
      </c>
      <c r="Q42" s="9" cm="1">
        <f t="array" ref="Q42">IF($A$3&lt;2021, "-", SUMPRODUCT(('Data - apprentices'!$A$2:$A$52264=$A$3)*('Data - apprentices'!$B$2:$B$52264=$A42)*('Data - apprentices'!$H$2:$H$52264=Q$5)*('Data - apprentices'!$G$2:$G$52264=$N$4)*('Data - apprentices'!$I$2:$I$52264)))</f>
        <v>0</v>
      </c>
      <c r="R42" s="10" t="str">
        <f t="shared" si="10"/>
        <v>-</v>
      </c>
      <c r="T42" s="11">
        <f t="shared" si="14"/>
        <v>0</v>
      </c>
      <c r="U42" s="11">
        <f t="shared" si="15"/>
        <v>0</v>
      </c>
      <c r="V42" s="11">
        <f t="shared" si="11"/>
        <v>0</v>
      </c>
      <c r="W42" s="11">
        <f t="shared" si="12"/>
        <v>0</v>
      </c>
      <c r="X42" s="10" t="str">
        <f t="shared" si="13"/>
        <v>-</v>
      </c>
    </row>
    <row r="43" spans="1:24" x14ac:dyDescent="0.4">
      <c r="A43" t="s">
        <v>27</v>
      </c>
      <c r="B43" s="9" cm="1">
        <f t="array" ref="B43">SUMPRODUCT(('Data - apprentices'!$A$2:$A$52264=$A$3)*('Data - apprentices'!$B$2:$B$52264=$A43)*('Data - apprentices'!$H$2:$H$52264=B$5)*('Data - apprentices'!$G$2:$G$52264=$B$4)*('Data - apprentices'!$I$2:$I$52264))</f>
        <v>21</v>
      </c>
      <c r="C43" s="9" cm="1">
        <f t="array" ref="C43">SUMPRODUCT(('Data - apprentices'!$A$2:$A$52264=$A$3)*('Data - apprentices'!$B$2:$B$52264=$A43)*('Data - apprentices'!$H$2:$H$52264=C$5)*('Data - apprentices'!$G$2:$G$52264=$B$4)*('Data - apprentices'!$I$2:$I$52264))</f>
        <v>6</v>
      </c>
      <c r="D43" s="9" cm="1">
        <f t="array" ref="D43">IF($A$3&lt;2021, "-", SUMPRODUCT(('Data - apprentices'!$A$2:$A$52264=$A$3)*('Data - apprentices'!$B$2:$B$52264=$A43)*('Data - apprentices'!$H$2:$H$52264=D$5)*('Data - apprentices'!$G$2:$G$52264=$B$4)*('Data - apprentices'!$I$2:$I$52264)))</f>
        <v>0</v>
      </c>
      <c r="E43" s="9" cm="1">
        <f t="array" ref="E43">IF($A$3&lt;2021, "-", SUMPRODUCT(('Data - apprentices'!$A$2:$A$52264=$A$3)*('Data - apprentices'!$B$2:$B$52264=$A43)*('Data - apprentices'!$H$2:$H$52264=E$5)*('Data - apprentices'!$G$2:$G$52264=$B$4)*('Data - apprentices'!$I$2:$I$52264)))</f>
        <v>0</v>
      </c>
      <c r="F43" s="10">
        <f t="shared" si="8"/>
        <v>0.222</v>
      </c>
      <c r="H43" s="9" cm="1">
        <f t="array" ref="H43">SUMPRODUCT(('Data - apprentices'!$A$2:$A$52264=$A$3)*('Data - apprentices'!$B$2:$B$52264=$A43)*('Data - apprentices'!$H$2:$H$52264=H$5)*('Data - apprentices'!$G$2:$G$52264=$H$4)*('Data - apprentices'!$I$2:$I$52264))</f>
        <v>0</v>
      </c>
      <c r="I43" s="9" cm="1">
        <f t="array" ref="I43">SUMPRODUCT(('Data - apprentices'!$A$2:$A$52264=$A$3)*('Data - apprentices'!$B$2:$B$52264=$A43)*('Data - apprentices'!$H$2:$H$52264=I$5)*('Data - apprentices'!$G$2:$G$52264=$H$4)*('Data - apprentices'!$I$2:$I$52264))</f>
        <v>0</v>
      </c>
      <c r="J43" s="9" cm="1">
        <f t="array" ref="J43">IF($A$3&lt;2021, "-", SUMPRODUCT(('Data - apprentices'!$A$2:$A$52264=$A$3)*('Data - apprentices'!$B$2:$B$52264=$A43)*('Data - apprentices'!$H$2:$H$52264=J$5)*('Data - apprentices'!$G$2:$G$52264=$H$4)*('Data - apprentices'!$I$2:$I$52264)))</f>
        <v>0</v>
      </c>
      <c r="K43" s="9" cm="1">
        <f t="array" ref="K43">IF($A$3&lt;2021, "-", SUMPRODUCT(('Data - apprentices'!$A$2:$A$52264=$A$3)*('Data - apprentices'!$B$2:$B$52264=$A43)*('Data - apprentices'!$H$2:$H$52264=K$5)*('Data - apprentices'!$G$2:$G$52264=$H$4)*('Data - apprentices'!$I$2:$I$52264)))</f>
        <v>0</v>
      </c>
      <c r="L43" s="10" t="str">
        <f t="shared" si="9"/>
        <v>-</v>
      </c>
      <c r="M43" s="2"/>
      <c r="N43" s="9" cm="1">
        <f t="array" ref="N43">SUMPRODUCT(('Data - apprentices'!$A$2:$A$52264=$A$3)*('Data - apprentices'!$B$2:$B$52264=$A43)*('Data - apprentices'!$H$2:$H$52264=N$5)*('Data - apprentices'!$G$2:$G$52264=$N$4)*('Data - apprentices'!$I$2:$I$52264))</f>
        <v>0</v>
      </c>
      <c r="O43" s="9" cm="1">
        <f t="array" ref="O43">SUMPRODUCT(('Data - apprentices'!$A$2:$A$52264=$A$3)*('Data - apprentices'!$B$2:$B$52264=$A43)*('Data - apprentices'!$H$2:$H$52264=O$5)*('Data - apprentices'!$G$2:$G$52264=$N$4)*('Data - apprentices'!$I$2:$I$52264))</f>
        <v>0</v>
      </c>
      <c r="P43" s="9" cm="1">
        <f t="array" ref="P43">IF($A$3&lt;2021, "-", SUMPRODUCT(('Data - apprentices'!$A$2:$A$52264=$A$3)*('Data - apprentices'!$B$2:$B$52264=$A43)*('Data - apprentices'!$H$2:$H$52264=P$5)*('Data - apprentices'!$G$2:$G$52264=$N$4)*('Data - apprentices'!$I$2:$I$52264)))</f>
        <v>0</v>
      </c>
      <c r="Q43" s="9" cm="1">
        <f t="array" ref="Q43">IF($A$3&lt;2021, "-", SUMPRODUCT(('Data - apprentices'!$A$2:$A$52264=$A$3)*('Data - apprentices'!$B$2:$B$52264=$A43)*('Data - apprentices'!$H$2:$H$52264=Q$5)*('Data - apprentices'!$G$2:$G$52264=$N$4)*('Data - apprentices'!$I$2:$I$52264)))</f>
        <v>0</v>
      </c>
      <c r="R43" s="10" t="str">
        <f t="shared" si="10"/>
        <v>-</v>
      </c>
      <c r="T43" s="11">
        <f t="shared" si="14"/>
        <v>21</v>
      </c>
      <c r="U43" s="11">
        <f t="shared" si="15"/>
        <v>6</v>
      </c>
      <c r="V43" s="11">
        <f t="shared" si="11"/>
        <v>0</v>
      </c>
      <c r="W43" s="11">
        <f t="shared" si="12"/>
        <v>0</v>
      </c>
      <c r="X43" s="10">
        <f t="shared" si="13"/>
        <v>0.222</v>
      </c>
    </row>
    <row r="44" spans="1:24" x14ac:dyDescent="0.4">
      <c r="A44" t="s">
        <v>28</v>
      </c>
      <c r="B44" s="9" cm="1">
        <f t="array" ref="B44">SUMPRODUCT(('Data - apprentices'!$A$2:$A$52264=$A$3)*('Data - apprentices'!$B$2:$B$52264=$A44)*('Data - apprentices'!$H$2:$H$52264=B$5)*('Data - apprentices'!$G$2:$G$52264=$B$4)*('Data - apprentices'!$I$2:$I$52264))</f>
        <v>0</v>
      </c>
      <c r="C44" s="9" cm="1">
        <f t="array" ref="C44">SUMPRODUCT(('Data - apprentices'!$A$2:$A$52264=$A$3)*('Data - apprentices'!$B$2:$B$52264=$A44)*('Data - apprentices'!$H$2:$H$52264=C$5)*('Data - apprentices'!$G$2:$G$52264=$B$4)*('Data - apprentices'!$I$2:$I$52264))</f>
        <v>0</v>
      </c>
      <c r="D44" s="9" cm="1">
        <f t="array" ref="D44">IF($A$3&lt;2021, "-", SUMPRODUCT(('Data - apprentices'!$A$2:$A$52264=$A$3)*('Data - apprentices'!$B$2:$B$52264=$A44)*('Data - apprentices'!$H$2:$H$52264=D$5)*('Data - apprentices'!$G$2:$G$52264=$B$4)*('Data - apprentices'!$I$2:$I$52264)))</f>
        <v>0</v>
      </c>
      <c r="E44" s="9" cm="1">
        <f t="array" ref="E44">IF($A$3&lt;2021, "-", SUMPRODUCT(('Data - apprentices'!$A$2:$A$52264=$A$3)*('Data - apprentices'!$B$2:$B$52264=$A44)*('Data - apprentices'!$H$2:$H$52264=E$5)*('Data - apprentices'!$G$2:$G$52264=$B$4)*('Data - apprentices'!$I$2:$I$52264)))</f>
        <v>0</v>
      </c>
      <c r="F44" s="10" t="str">
        <f t="shared" si="8"/>
        <v>-</v>
      </c>
      <c r="H44" s="9" cm="1">
        <f t="array" ref="H44">SUMPRODUCT(('Data - apprentices'!$A$2:$A$52264=$A$3)*('Data - apprentices'!$B$2:$B$52264=$A44)*('Data - apprentices'!$H$2:$H$52264=H$5)*('Data - apprentices'!$G$2:$G$52264=$H$4)*('Data - apprentices'!$I$2:$I$52264))</f>
        <v>0</v>
      </c>
      <c r="I44" s="9" cm="1">
        <f t="array" ref="I44">SUMPRODUCT(('Data - apprentices'!$A$2:$A$52264=$A$3)*('Data - apprentices'!$B$2:$B$52264=$A44)*('Data - apprentices'!$H$2:$H$52264=I$5)*('Data - apprentices'!$G$2:$G$52264=$H$4)*('Data - apprentices'!$I$2:$I$52264))</f>
        <v>0</v>
      </c>
      <c r="J44" s="9" cm="1">
        <f t="array" ref="J44">IF($A$3&lt;2021, "-", SUMPRODUCT(('Data - apprentices'!$A$2:$A$52264=$A$3)*('Data - apprentices'!$B$2:$B$52264=$A44)*('Data - apprentices'!$H$2:$H$52264=J$5)*('Data - apprentices'!$G$2:$G$52264=$H$4)*('Data - apprentices'!$I$2:$I$52264)))</f>
        <v>0</v>
      </c>
      <c r="K44" s="9" cm="1">
        <f t="array" ref="K44">IF($A$3&lt;2021, "-", SUMPRODUCT(('Data - apprentices'!$A$2:$A$52264=$A$3)*('Data - apprentices'!$B$2:$B$52264=$A44)*('Data - apprentices'!$H$2:$H$52264=K$5)*('Data - apprentices'!$G$2:$G$52264=$H$4)*('Data - apprentices'!$I$2:$I$52264)))</f>
        <v>0</v>
      </c>
      <c r="L44" s="10" t="str">
        <f t="shared" si="9"/>
        <v>-</v>
      </c>
      <c r="M44" s="2"/>
      <c r="N44" s="9" cm="1">
        <f t="array" ref="N44">SUMPRODUCT(('Data - apprentices'!$A$2:$A$52264=$A$3)*('Data - apprentices'!$B$2:$B$52264=$A44)*('Data - apprentices'!$H$2:$H$52264=N$5)*('Data - apprentices'!$G$2:$G$52264=$N$4)*('Data - apprentices'!$I$2:$I$52264))</f>
        <v>0</v>
      </c>
      <c r="O44" s="9" cm="1">
        <f t="array" ref="O44">SUMPRODUCT(('Data - apprentices'!$A$2:$A$52264=$A$3)*('Data - apprentices'!$B$2:$B$52264=$A44)*('Data - apprentices'!$H$2:$H$52264=O$5)*('Data - apprentices'!$G$2:$G$52264=$N$4)*('Data - apprentices'!$I$2:$I$52264))</f>
        <v>0</v>
      </c>
      <c r="P44" s="9" cm="1">
        <f t="array" ref="P44">IF($A$3&lt;2021, "-", SUMPRODUCT(('Data - apprentices'!$A$2:$A$52264=$A$3)*('Data - apprentices'!$B$2:$B$52264=$A44)*('Data - apprentices'!$H$2:$H$52264=P$5)*('Data - apprentices'!$G$2:$G$52264=$N$4)*('Data - apprentices'!$I$2:$I$52264)))</f>
        <v>0</v>
      </c>
      <c r="Q44" s="9" cm="1">
        <f t="array" ref="Q44">IF($A$3&lt;2021, "-", SUMPRODUCT(('Data - apprentices'!$A$2:$A$52264=$A$3)*('Data - apprentices'!$B$2:$B$52264=$A44)*('Data - apprentices'!$H$2:$H$52264=Q$5)*('Data - apprentices'!$G$2:$G$52264=$N$4)*('Data - apprentices'!$I$2:$I$52264)))</f>
        <v>0</v>
      </c>
      <c r="R44" s="10" t="str">
        <f t="shared" si="10"/>
        <v>-</v>
      </c>
      <c r="T44" s="11">
        <f t="shared" si="14"/>
        <v>0</v>
      </c>
      <c r="U44" s="11">
        <f t="shared" si="15"/>
        <v>0</v>
      </c>
      <c r="V44" s="11">
        <f t="shared" si="11"/>
        <v>0</v>
      </c>
      <c r="W44" s="11">
        <f t="shared" si="12"/>
        <v>0</v>
      </c>
      <c r="X44" s="10" t="str">
        <f t="shared" si="13"/>
        <v>-</v>
      </c>
    </row>
    <row r="45" spans="1:24" x14ac:dyDescent="0.4">
      <c r="A45" t="s">
        <v>29</v>
      </c>
      <c r="B45" s="9" cm="1">
        <f t="array" ref="B45">SUMPRODUCT(('Data - apprentices'!$A$2:$A$52264=$A$3)*('Data - apprentices'!$B$2:$B$52264=$A45)*('Data - apprentices'!$H$2:$H$52264=B$5)*('Data - apprentices'!$G$2:$G$52264=$B$4)*('Data - apprentices'!$I$2:$I$52264))</f>
        <v>16</v>
      </c>
      <c r="C45" s="9" cm="1">
        <f t="array" ref="C45">SUMPRODUCT(('Data - apprentices'!$A$2:$A$52264=$A$3)*('Data - apprentices'!$B$2:$B$52264=$A45)*('Data - apprentices'!$H$2:$H$52264=C$5)*('Data - apprentices'!$G$2:$G$52264=$B$4)*('Data - apprentices'!$I$2:$I$52264))</f>
        <v>7</v>
      </c>
      <c r="D45" s="9" cm="1">
        <f t="array" ref="D45">IF($A$3&lt;2021, "-", SUMPRODUCT(('Data - apprentices'!$A$2:$A$52264=$A$3)*('Data - apprentices'!$B$2:$B$52264=$A45)*('Data - apprentices'!$H$2:$H$52264=D$5)*('Data - apprentices'!$G$2:$G$52264=$B$4)*('Data - apprentices'!$I$2:$I$52264)))</f>
        <v>0</v>
      </c>
      <c r="E45" s="9" cm="1">
        <f t="array" ref="E45">IF($A$3&lt;2021, "-", SUMPRODUCT(('Data - apprentices'!$A$2:$A$52264=$A$3)*('Data - apprentices'!$B$2:$B$52264=$A45)*('Data - apprentices'!$H$2:$H$52264=E$5)*('Data - apprentices'!$G$2:$G$52264=$B$4)*('Data - apprentices'!$I$2:$I$52264)))</f>
        <v>0</v>
      </c>
      <c r="F45" s="10">
        <f t="shared" si="8"/>
        <v>0.30399999999999999</v>
      </c>
      <c r="H45" s="9" cm="1">
        <f t="array" ref="H45">SUMPRODUCT(('Data - apprentices'!$A$2:$A$52264=$A$3)*('Data - apprentices'!$B$2:$B$52264=$A45)*('Data - apprentices'!$H$2:$H$52264=H$5)*('Data - apprentices'!$G$2:$G$52264=$H$4)*('Data - apprentices'!$I$2:$I$52264))</f>
        <v>0</v>
      </c>
      <c r="I45" s="9" cm="1">
        <f t="array" ref="I45">SUMPRODUCT(('Data - apprentices'!$A$2:$A$52264=$A$3)*('Data - apprentices'!$B$2:$B$52264=$A45)*('Data - apprentices'!$H$2:$H$52264=I$5)*('Data - apprentices'!$G$2:$G$52264=$H$4)*('Data - apprentices'!$I$2:$I$52264))</f>
        <v>0</v>
      </c>
      <c r="J45" s="9" cm="1">
        <f t="array" ref="J45">IF($A$3&lt;2021, "-", SUMPRODUCT(('Data - apprentices'!$A$2:$A$52264=$A$3)*('Data - apprentices'!$B$2:$B$52264=$A45)*('Data - apprentices'!$H$2:$H$52264=J$5)*('Data - apprentices'!$G$2:$G$52264=$H$4)*('Data - apprentices'!$I$2:$I$52264)))</f>
        <v>0</v>
      </c>
      <c r="K45" s="9" cm="1">
        <f t="array" ref="K45">IF($A$3&lt;2021, "-", SUMPRODUCT(('Data - apprentices'!$A$2:$A$52264=$A$3)*('Data - apprentices'!$B$2:$B$52264=$A45)*('Data - apprentices'!$H$2:$H$52264=K$5)*('Data - apprentices'!$G$2:$G$52264=$H$4)*('Data - apprentices'!$I$2:$I$52264)))</f>
        <v>0</v>
      </c>
      <c r="L45" s="10" t="str">
        <f t="shared" si="9"/>
        <v>-</v>
      </c>
      <c r="M45" s="2"/>
      <c r="N45" s="9" cm="1">
        <f t="array" ref="N45">SUMPRODUCT(('Data - apprentices'!$A$2:$A$52264=$A$3)*('Data - apprentices'!$B$2:$B$52264=$A45)*('Data - apprentices'!$H$2:$H$52264=N$5)*('Data - apprentices'!$G$2:$G$52264=$N$4)*('Data - apprentices'!$I$2:$I$52264))</f>
        <v>4</v>
      </c>
      <c r="O45" s="9" cm="1">
        <f t="array" ref="O45">SUMPRODUCT(('Data - apprentices'!$A$2:$A$52264=$A$3)*('Data - apprentices'!$B$2:$B$52264=$A45)*('Data - apprentices'!$H$2:$H$52264=O$5)*('Data - apprentices'!$G$2:$G$52264=$N$4)*('Data - apprentices'!$I$2:$I$52264))</f>
        <v>0</v>
      </c>
      <c r="P45" s="9" cm="1">
        <f t="array" ref="P45">IF($A$3&lt;2021, "-", SUMPRODUCT(('Data - apprentices'!$A$2:$A$52264=$A$3)*('Data - apprentices'!$B$2:$B$52264=$A45)*('Data - apprentices'!$H$2:$H$52264=P$5)*('Data - apprentices'!$G$2:$G$52264=$N$4)*('Data - apprentices'!$I$2:$I$52264)))</f>
        <v>0</v>
      </c>
      <c r="Q45" s="9" cm="1">
        <f t="array" ref="Q45">IF($A$3&lt;2021, "-", SUMPRODUCT(('Data - apprentices'!$A$2:$A$52264=$A$3)*('Data - apprentices'!$B$2:$B$52264=$A45)*('Data - apprentices'!$H$2:$H$52264=Q$5)*('Data - apprentices'!$G$2:$G$52264=$N$4)*('Data - apprentices'!$I$2:$I$52264)))</f>
        <v>0</v>
      </c>
      <c r="R45" s="10">
        <f t="shared" si="10"/>
        <v>0</v>
      </c>
      <c r="T45" s="11">
        <f t="shared" si="14"/>
        <v>20</v>
      </c>
      <c r="U45" s="11">
        <f t="shared" si="15"/>
        <v>7</v>
      </c>
      <c r="V45" s="11">
        <f t="shared" si="11"/>
        <v>0</v>
      </c>
      <c r="W45" s="11">
        <f t="shared" si="12"/>
        <v>0</v>
      </c>
      <c r="X45" s="10">
        <f t="shared" si="13"/>
        <v>0.25900000000000001</v>
      </c>
    </row>
    <row r="46" spans="1:24" x14ac:dyDescent="0.4">
      <c r="A46" t="s">
        <v>30</v>
      </c>
      <c r="B46" s="9" cm="1">
        <f t="array" ref="B46">SUMPRODUCT(('Data - apprentices'!$A$2:$A$52264=$A$3)*('Data - apprentices'!$B$2:$B$52264=$A46)*('Data - apprentices'!$H$2:$H$52264=B$5)*('Data - apprentices'!$G$2:$G$52264=$B$4)*('Data - apprentices'!$I$2:$I$52264))</f>
        <v>0</v>
      </c>
      <c r="C46" s="9" cm="1">
        <f t="array" ref="C46">SUMPRODUCT(('Data - apprentices'!$A$2:$A$52264=$A$3)*('Data - apprentices'!$B$2:$B$52264=$A46)*('Data - apprentices'!$H$2:$H$52264=C$5)*('Data - apprentices'!$G$2:$G$52264=$B$4)*('Data - apprentices'!$I$2:$I$52264))</f>
        <v>0</v>
      </c>
      <c r="D46" s="9" cm="1">
        <f t="array" ref="D46">IF($A$3&lt;2021, "-", SUMPRODUCT(('Data - apprentices'!$A$2:$A$52264=$A$3)*('Data - apprentices'!$B$2:$B$52264=$A46)*('Data - apprentices'!$H$2:$H$52264=D$5)*('Data - apprentices'!$G$2:$G$52264=$B$4)*('Data - apprentices'!$I$2:$I$52264)))</f>
        <v>0</v>
      </c>
      <c r="E46" s="9" cm="1">
        <f t="array" ref="E46">IF($A$3&lt;2021, "-", SUMPRODUCT(('Data - apprentices'!$A$2:$A$52264=$A$3)*('Data - apprentices'!$B$2:$B$52264=$A46)*('Data - apprentices'!$H$2:$H$52264=E$5)*('Data - apprentices'!$G$2:$G$52264=$B$4)*('Data - apprentices'!$I$2:$I$52264)))</f>
        <v>0</v>
      </c>
      <c r="F46" s="10" t="str">
        <f t="shared" si="8"/>
        <v>-</v>
      </c>
      <c r="H46" s="9" cm="1">
        <f t="array" ref="H46">SUMPRODUCT(('Data - apprentices'!$A$2:$A$52264=$A$3)*('Data - apprentices'!$B$2:$B$52264=$A46)*('Data - apprentices'!$H$2:$H$52264=H$5)*('Data - apprentices'!$G$2:$G$52264=$H$4)*('Data - apprentices'!$I$2:$I$52264))</f>
        <v>0</v>
      </c>
      <c r="I46" s="9" cm="1">
        <f t="array" ref="I46">SUMPRODUCT(('Data - apprentices'!$A$2:$A$52264=$A$3)*('Data - apprentices'!$B$2:$B$52264=$A46)*('Data - apprentices'!$H$2:$H$52264=I$5)*('Data - apprentices'!$G$2:$G$52264=$H$4)*('Data - apprentices'!$I$2:$I$52264))</f>
        <v>0</v>
      </c>
      <c r="J46" s="9" cm="1">
        <f t="array" ref="J46">IF($A$3&lt;2021, "-", SUMPRODUCT(('Data - apprentices'!$A$2:$A$52264=$A$3)*('Data - apprentices'!$B$2:$B$52264=$A46)*('Data - apprentices'!$H$2:$H$52264=J$5)*('Data - apprentices'!$G$2:$G$52264=$H$4)*('Data - apprentices'!$I$2:$I$52264)))</f>
        <v>0</v>
      </c>
      <c r="K46" s="9" cm="1">
        <f t="array" ref="K46">IF($A$3&lt;2021, "-", SUMPRODUCT(('Data - apprentices'!$A$2:$A$52264=$A$3)*('Data - apprentices'!$B$2:$B$52264=$A46)*('Data - apprentices'!$H$2:$H$52264=K$5)*('Data - apprentices'!$G$2:$G$52264=$H$4)*('Data - apprentices'!$I$2:$I$52264)))</f>
        <v>0</v>
      </c>
      <c r="L46" s="10" t="str">
        <f t="shared" si="9"/>
        <v>-</v>
      </c>
      <c r="M46" s="2"/>
      <c r="N46" s="9" cm="1">
        <f t="array" ref="N46">SUMPRODUCT(('Data - apprentices'!$A$2:$A$52264=$A$3)*('Data - apprentices'!$B$2:$B$52264=$A46)*('Data - apprentices'!$H$2:$H$52264=N$5)*('Data - apprentices'!$G$2:$G$52264=$N$4)*('Data - apprentices'!$I$2:$I$52264))</f>
        <v>0</v>
      </c>
      <c r="O46" s="9" cm="1">
        <f t="array" ref="O46">SUMPRODUCT(('Data - apprentices'!$A$2:$A$52264=$A$3)*('Data - apprentices'!$B$2:$B$52264=$A46)*('Data - apprentices'!$H$2:$H$52264=O$5)*('Data - apprentices'!$G$2:$G$52264=$N$4)*('Data - apprentices'!$I$2:$I$52264))</f>
        <v>0</v>
      </c>
      <c r="P46" s="9" cm="1">
        <f t="array" ref="P46">IF($A$3&lt;2021, "-", SUMPRODUCT(('Data - apprentices'!$A$2:$A$52264=$A$3)*('Data - apprentices'!$B$2:$B$52264=$A46)*('Data - apprentices'!$H$2:$H$52264=P$5)*('Data - apprentices'!$G$2:$G$52264=$N$4)*('Data - apprentices'!$I$2:$I$52264)))</f>
        <v>0</v>
      </c>
      <c r="Q46" s="9" cm="1">
        <f t="array" ref="Q46">IF($A$3&lt;2021, "-", SUMPRODUCT(('Data - apprentices'!$A$2:$A$52264=$A$3)*('Data - apprentices'!$B$2:$B$52264=$A46)*('Data - apprentices'!$H$2:$H$52264=Q$5)*('Data - apprentices'!$G$2:$G$52264=$N$4)*('Data - apprentices'!$I$2:$I$52264)))</f>
        <v>0</v>
      </c>
      <c r="R46" s="10" t="str">
        <f t="shared" si="10"/>
        <v>-</v>
      </c>
      <c r="T46" s="11">
        <f t="shared" si="14"/>
        <v>0</v>
      </c>
      <c r="U46" s="11">
        <f t="shared" si="15"/>
        <v>0</v>
      </c>
      <c r="V46" s="11">
        <f t="shared" si="11"/>
        <v>0</v>
      </c>
      <c r="W46" s="11">
        <f t="shared" si="12"/>
        <v>0</v>
      </c>
      <c r="X46" s="10" t="str">
        <f t="shared" si="13"/>
        <v>-</v>
      </c>
    </row>
    <row r="47" spans="1:24" x14ac:dyDescent="0.4">
      <c r="A47" t="s">
        <v>31</v>
      </c>
      <c r="B47" s="9" cm="1">
        <f t="array" ref="B47">SUMPRODUCT(('Data - apprentices'!$A$2:$A$52264=$A$3)*('Data - apprentices'!$B$2:$B$52264=$A47)*('Data - apprentices'!$H$2:$H$52264=B$5)*('Data - apprentices'!$G$2:$G$52264=$B$4)*('Data - apprentices'!$I$2:$I$52264))</f>
        <v>0</v>
      </c>
      <c r="C47" s="9" cm="1">
        <f t="array" ref="C47">SUMPRODUCT(('Data - apprentices'!$A$2:$A$52264=$A$3)*('Data - apprentices'!$B$2:$B$52264=$A47)*('Data - apprentices'!$H$2:$H$52264=C$5)*('Data - apprentices'!$G$2:$G$52264=$B$4)*('Data - apprentices'!$I$2:$I$52264))</f>
        <v>0</v>
      </c>
      <c r="D47" s="9" cm="1">
        <f t="array" ref="D47">IF($A$3&lt;2021, "-", SUMPRODUCT(('Data - apprentices'!$A$2:$A$52264=$A$3)*('Data - apprentices'!$B$2:$B$52264=$A47)*('Data - apprentices'!$H$2:$H$52264=D$5)*('Data - apprentices'!$G$2:$G$52264=$B$4)*('Data - apprentices'!$I$2:$I$52264)))</f>
        <v>0</v>
      </c>
      <c r="E47" s="9" cm="1">
        <f t="array" ref="E47">IF($A$3&lt;2021, "-", SUMPRODUCT(('Data - apprentices'!$A$2:$A$52264=$A$3)*('Data - apprentices'!$B$2:$B$52264=$A47)*('Data - apprentices'!$H$2:$H$52264=E$5)*('Data - apprentices'!$G$2:$G$52264=$B$4)*('Data - apprentices'!$I$2:$I$52264)))</f>
        <v>0</v>
      </c>
      <c r="F47" s="10" t="str">
        <f t="shared" si="8"/>
        <v>-</v>
      </c>
      <c r="H47" s="9" cm="1">
        <f t="array" ref="H47">SUMPRODUCT(('Data - apprentices'!$A$2:$A$52264=$A$3)*('Data - apprentices'!$B$2:$B$52264=$A47)*('Data - apprentices'!$H$2:$H$52264=H$5)*('Data - apprentices'!$G$2:$G$52264=$H$4)*('Data - apprentices'!$I$2:$I$52264))</f>
        <v>0</v>
      </c>
      <c r="I47" s="9" cm="1">
        <f t="array" ref="I47">SUMPRODUCT(('Data - apprentices'!$A$2:$A$52264=$A$3)*('Data - apprentices'!$B$2:$B$52264=$A47)*('Data - apprentices'!$H$2:$H$52264=I$5)*('Data - apprentices'!$G$2:$G$52264=$H$4)*('Data - apprentices'!$I$2:$I$52264))</f>
        <v>0</v>
      </c>
      <c r="J47" s="9" cm="1">
        <f t="array" ref="J47">IF($A$3&lt;2021, "-", SUMPRODUCT(('Data - apprentices'!$A$2:$A$52264=$A$3)*('Data - apprentices'!$B$2:$B$52264=$A47)*('Data - apprentices'!$H$2:$H$52264=J$5)*('Data - apprentices'!$G$2:$G$52264=$H$4)*('Data - apprentices'!$I$2:$I$52264)))</f>
        <v>0</v>
      </c>
      <c r="K47" s="9" cm="1">
        <f t="array" ref="K47">IF($A$3&lt;2021, "-", SUMPRODUCT(('Data - apprentices'!$A$2:$A$52264=$A$3)*('Data - apprentices'!$B$2:$B$52264=$A47)*('Data - apprentices'!$H$2:$H$52264=K$5)*('Data - apprentices'!$G$2:$G$52264=$H$4)*('Data - apprentices'!$I$2:$I$52264)))</f>
        <v>0</v>
      </c>
      <c r="L47" s="10" t="str">
        <f t="shared" si="9"/>
        <v>-</v>
      </c>
      <c r="M47" s="2"/>
      <c r="N47" s="9" cm="1">
        <f t="array" ref="N47">SUMPRODUCT(('Data - apprentices'!$A$2:$A$52264=$A$3)*('Data - apprentices'!$B$2:$B$52264=$A47)*('Data - apprentices'!$H$2:$H$52264=N$5)*('Data - apprentices'!$G$2:$G$52264=$N$4)*('Data - apprentices'!$I$2:$I$52264))</f>
        <v>2</v>
      </c>
      <c r="O47" s="9" cm="1">
        <f t="array" ref="O47">SUMPRODUCT(('Data - apprentices'!$A$2:$A$52264=$A$3)*('Data - apprentices'!$B$2:$B$52264=$A47)*('Data - apprentices'!$H$2:$H$52264=O$5)*('Data - apprentices'!$G$2:$G$52264=$N$4)*('Data - apprentices'!$I$2:$I$52264))</f>
        <v>1</v>
      </c>
      <c r="P47" s="9" cm="1">
        <f t="array" ref="P47">IF($A$3&lt;2021, "-", SUMPRODUCT(('Data - apprentices'!$A$2:$A$52264=$A$3)*('Data - apprentices'!$B$2:$B$52264=$A47)*('Data - apprentices'!$H$2:$H$52264=P$5)*('Data - apprentices'!$G$2:$G$52264=$N$4)*('Data - apprentices'!$I$2:$I$52264)))</f>
        <v>0</v>
      </c>
      <c r="Q47" s="9" cm="1">
        <f t="array" ref="Q47">IF($A$3&lt;2021, "-", SUMPRODUCT(('Data - apprentices'!$A$2:$A$52264=$A$3)*('Data - apprentices'!$B$2:$B$52264=$A47)*('Data - apprentices'!$H$2:$H$52264=Q$5)*('Data - apprentices'!$G$2:$G$52264=$N$4)*('Data - apprentices'!$I$2:$I$52264)))</f>
        <v>0</v>
      </c>
      <c r="R47" s="10">
        <f t="shared" si="10"/>
        <v>0.33300000000000002</v>
      </c>
      <c r="T47" s="11">
        <f t="shared" si="14"/>
        <v>2</v>
      </c>
      <c r="U47" s="11">
        <f t="shared" si="15"/>
        <v>1</v>
      </c>
      <c r="V47" s="11">
        <f t="shared" si="11"/>
        <v>0</v>
      </c>
      <c r="W47" s="11">
        <f t="shared" si="12"/>
        <v>0</v>
      </c>
      <c r="X47" s="10">
        <f t="shared" si="13"/>
        <v>0.33300000000000002</v>
      </c>
    </row>
    <row r="48" spans="1:24" x14ac:dyDescent="0.4">
      <c r="A48" t="s">
        <v>32</v>
      </c>
      <c r="B48" s="9" cm="1">
        <f t="array" ref="B48">SUMPRODUCT(('Data - apprentices'!$A$2:$A$52264=$A$3)*('Data - apprentices'!$B$2:$B$52264=$A48)*('Data - apprentices'!$H$2:$H$52264=B$5)*('Data - apprentices'!$G$2:$G$52264=$B$4)*('Data - apprentices'!$I$2:$I$52264))</f>
        <v>39</v>
      </c>
      <c r="C48" s="9" cm="1">
        <f t="array" ref="C48">SUMPRODUCT(('Data - apprentices'!$A$2:$A$52264=$A$3)*('Data - apprentices'!$B$2:$B$52264=$A48)*('Data - apprentices'!$H$2:$H$52264=C$5)*('Data - apprentices'!$G$2:$G$52264=$B$4)*('Data - apprentices'!$I$2:$I$52264))</f>
        <v>4</v>
      </c>
      <c r="D48" s="9" cm="1">
        <f t="array" ref="D48">IF($A$3&lt;2021, "-", SUMPRODUCT(('Data - apprentices'!$A$2:$A$52264=$A$3)*('Data - apprentices'!$B$2:$B$52264=$A48)*('Data - apprentices'!$H$2:$H$52264=D$5)*('Data - apprentices'!$G$2:$G$52264=$B$4)*('Data - apprentices'!$I$2:$I$52264)))</f>
        <v>0</v>
      </c>
      <c r="E48" s="9" cm="1">
        <f t="array" ref="E48">IF($A$3&lt;2021, "-", SUMPRODUCT(('Data - apprentices'!$A$2:$A$52264=$A$3)*('Data - apprentices'!$B$2:$B$52264=$A48)*('Data - apprentices'!$H$2:$H$52264=E$5)*('Data - apprentices'!$G$2:$G$52264=$B$4)*('Data - apprentices'!$I$2:$I$52264)))</f>
        <v>0</v>
      </c>
      <c r="F48" s="10">
        <f t="shared" si="8"/>
        <v>9.2999999999999999E-2</v>
      </c>
      <c r="H48" s="9" cm="1">
        <f t="array" ref="H48">SUMPRODUCT(('Data - apprentices'!$A$2:$A$52264=$A$3)*('Data - apprentices'!$B$2:$B$52264=$A48)*('Data - apprentices'!$H$2:$H$52264=H$5)*('Data - apprentices'!$G$2:$G$52264=$H$4)*('Data - apprentices'!$I$2:$I$52264))</f>
        <v>2</v>
      </c>
      <c r="I48" s="9" cm="1">
        <f t="array" ref="I48">SUMPRODUCT(('Data - apprentices'!$A$2:$A$52264=$A$3)*('Data - apprentices'!$B$2:$B$52264=$A48)*('Data - apprentices'!$H$2:$H$52264=I$5)*('Data - apprentices'!$G$2:$G$52264=$H$4)*('Data - apprentices'!$I$2:$I$52264))</f>
        <v>3</v>
      </c>
      <c r="J48" s="9" cm="1">
        <f t="array" ref="J48">IF($A$3&lt;2021, "-", SUMPRODUCT(('Data - apprentices'!$A$2:$A$52264=$A$3)*('Data - apprentices'!$B$2:$B$52264=$A48)*('Data - apprentices'!$H$2:$H$52264=J$5)*('Data - apprentices'!$G$2:$G$52264=$H$4)*('Data - apprentices'!$I$2:$I$52264)))</f>
        <v>0</v>
      </c>
      <c r="K48" s="9" cm="1">
        <f t="array" ref="K48">IF($A$3&lt;2021, "-", SUMPRODUCT(('Data - apprentices'!$A$2:$A$52264=$A$3)*('Data - apprentices'!$B$2:$B$52264=$A48)*('Data - apprentices'!$H$2:$H$52264=K$5)*('Data - apprentices'!$G$2:$G$52264=$H$4)*('Data - apprentices'!$I$2:$I$52264)))</f>
        <v>0</v>
      </c>
      <c r="L48" s="10">
        <f t="shared" si="9"/>
        <v>0.6</v>
      </c>
      <c r="M48" s="2"/>
      <c r="N48" s="9" cm="1">
        <f t="array" ref="N48">SUMPRODUCT(('Data - apprentices'!$A$2:$A$52264=$A$3)*('Data - apprentices'!$B$2:$B$52264=$A48)*('Data - apprentices'!$H$2:$H$52264=N$5)*('Data - apprentices'!$G$2:$G$52264=$N$4)*('Data - apprentices'!$I$2:$I$52264))</f>
        <v>3</v>
      </c>
      <c r="O48" s="9" cm="1">
        <f t="array" ref="O48">SUMPRODUCT(('Data - apprentices'!$A$2:$A$52264=$A$3)*('Data - apprentices'!$B$2:$B$52264=$A48)*('Data - apprentices'!$H$2:$H$52264=O$5)*('Data - apprentices'!$G$2:$G$52264=$N$4)*('Data - apprentices'!$I$2:$I$52264))</f>
        <v>8</v>
      </c>
      <c r="P48" s="9" cm="1">
        <f t="array" ref="P48">IF($A$3&lt;2021, "-", SUMPRODUCT(('Data - apprentices'!$A$2:$A$52264=$A$3)*('Data - apprentices'!$B$2:$B$52264=$A48)*('Data - apprentices'!$H$2:$H$52264=P$5)*('Data - apprentices'!$G$2:$G$52264=$N$4)*('Data - apprentices'!$I$2:$I$52264)))</f>
        <v>0</v>
      </c>
      <c r="Q48" s="9" cm="1">
        <f t="array" ref="Q48">IF($A$3&lt;2021, "-", SUMPRODUCT(('Data - apprentices'!$A$2:$A$52264=$A$3)*('Data - apprentices'!$B$2:$B$52264=$A48)*('Data - apprentices'!$H$2:$H$52264=Q$5)*('Data - apprentices'!$G$2:$G$52264=$N$4)*('Data - apprentices'!$I$2:$I$52264)))</f>
        <v>0</v>
      </c>
      <c r="R48" s="10">
        <f t="shared" si="10"/>
        <v>0.72699999999999998</v>
      </c>
      <c r="T48" s="11">
        <f t="shared" si="14"/>
        <v>44</v>
      </c>
      <c r="U48" s="11">
        <f t="shared" si="15"/>
        <v>15</v>
      </c>
      <c r="V48" s="11">
        <f t="shared" si="11"/>
        <v>0</v>
      </c>
      <c r="W48" s="11">
        <f t="shared" si="12"/>
        <v>0</v>
      </c>
      <c r="X48" s="10">
        <f t="shared" si="13"/>
        <v>0.254</v>
      </c>
    </row>
    <row r="49" spans="1:24" x14ac:dyDescent="0.4">
      <c r="A49" t="s">
        <v>33</v>
      </c>
      <c r="B49" s="9" cm="1">
        <f t="array" ref="B49">SUMPRODUCT(('Data - apprentices'!$A$2:$A$52264=$A$3)*('Data - apprentices'!$B$2:$B$52264=$A49)*('Data - apprentices'!$H$2:$H$52264=B$5)*('Data - apprentices'!$G$2:$G$52264=$B$4)*('Data - apprentices'!$I$2:$I$52264))</f>
        <v>23</v>
      </c>
      <c r="C49" s="9" cm="1">
        <f t="array" ref="C49">SUMPRODUCT(('Data - apprentices'!$A$2:$A$52264=$A$3)*('Data - apprentices'!$B$2:$B$52264=$A49)*('Data - apprentices'!$H$2:$H$52264=C$5)*('Data - apprentices'!$G$2:$G$52264=$B$4)*('Data - apprentices'!$I$2:$I$52264))</f>
        <v>4</v>
      </c>
      <c r="D49" s="9" cm="1">
        <f t="array" ref="D49">IF($A$3&lt;2021, "-", SUMPRODUCT(('Data - apprentices'!$A$2:$A$52264=$A$3)*('Data - apprentices'!$B$2:$B$52264=$A49)*('Data - apprentices'!$H$2:$H$52264=D$5)*('Data - apprentices'!$G$2:$G$52264=$B$4)*('Data - apprentices'!$I$2:$I$52264)))</f>
        <v>0</v>
      </c>
      <c r="E49" s="9" cm="1">
        <f t="array" ref="E49">IF($A$3&lt;2021, "-", SUMPRODUCT(('Data - apprentices'!$A$2:$A$52264=$A$3)*('Data - apprentices'!$B$2:$B$52264=$A49)*('Data - apprentices'!$H$2:$H$52264=E$5)*('Data - apprentices'!$G$2:$G$52264=$B$4)*('Data - apprentices'!$I$2:$I$52264)))</f>
        <v>0</v>
      </c>
      <c r="F49" s="10">
        <f t="shared" si="8"/>
        <v>0.14799999999999999</v>
      </c>
      <c r="H49" s="9" cm="1">
        <f t="array" ref="H49">SUMPRODUCT(('Data - apprentices'!$A$2:$A$52264=$A$3)*('Data - apprentices'!$B$2:$B$52264=$A49)*('Data - apprentices'!$H$2:$H$52264=H$5)*('Data - apprentices'!$G$2:$G$52264=$H$4)*('Data - apprentices'!$I$2:$I$52264))</f>
        <v>0</v>
      </c>
      <c r="I49" s="9" cm="1">
        <f t="array" ref="I49">SUMPRODUCT(('Data - apprentices'!$A$2:$A$52264=$A$3)*('Data - apprentices'!$B$2:$B$52264=$A49)*('Data - apprentices'!$H$2:$H$52264=I$5)*('Data - apprentices'!$G$2:$G$52264=$H$4)*('Data - apprentices'!$I$2:$I$52264))</f>
        <v>0</v>
      </c>
      <c r="J49" s="9" cm="1">
        <f t="array" ref="J49">IF($A$3&lt;2021, "-", SUMPRODUCT(('Data - apprentices'!$A$2:$A$52264=$A$3)*('Data - apprentices'!$B$2:$B$52264=$A49)*('Data - apprentices'!$H$2:$H$52264=J$5)*('Data - apprentices'!$G$2:$G$52264=$H$4)*('Data - apprentices'!$I$2:$I$52264)))</f>
        <v>0</v>
      </c>
      <c r="K49" s="9" cm="1">
        <f t="array" ref="K49">IF($A$3&lt;2021, "-", SUMPRODUCT(('Data - apprentices'!$A$2:$A$52264=$A$3)*('Data - apprentices'!$B$2:$B$52264=$A49)*('Data - apprentices'!$H$2:$H$52264=K$5)*('Data - apprentices'!$G$2:$G$52264=$H$4)*('Data - apprentices'!$I$2:$I$52264)))</f>
        <v>0</v>
      </c>
      <c r="L49" s="10" t="str">
        <f t="shared" si="9"/>
        <v>-</v>
      </c>
      <c r="M49" s="2"/>
      <c r="N49" s="9" cm="1">
        <f t="array" ref="N49">SUMPRODUCT(('Data - apprentices'!$A$2:$A$52264=$A$3)*('Data - apprentices'!$B$2:$B$52264=$A49)*('Data - apprentices'!$H$2:$H$52264=N$5)*('Data - apprentices'!$G$2:$G$52264=$N$4)*('Data - apprentices'!$I$2:$I$52264))</f>
        <v>0</v>
      </c>
      <c r="O49" s="9" cm="1">
        <f t="array" ref="O49">SUMPRODUCT(('Data - apprentices'!$A$2:$A$52264=$A$3)*('Data - apprentices'!$B$2:$B$52264=$A49)*('Data - apprentices'!$H$2:$H$52264=O$5)*('Data - apprentices'!$G$2:$G$52264=$N$4)*('Data - apprentices'!$I$2:$I$52264))</f>
        <v>0</v>
      </c>
      <c r="P49" s="9" cm="1">
        <f t="array" ref="P49">IF($A$3&lt;2021, "-", SUMPRODUCT(('Data - apprentices'!$A$2:$A$52264=$A$3)*('Data - apprentices'!$B$2:$B$52264=$A49)*('Data - apprentices'!$H$2:$H$52264=P$5)*('Data - apprentices'!$G$2:$G$52264=$N$4)*('Data - apprentices'!$I$2:$I$52264)))</f>
        <v>0</v>
      </c>
      <c r="Q49" s="9" cm="1">
        <f t="array" ref="Q49">IF($A$3&lt;2021, "-", SUMPRODUCT(('Data - apprentices'!$A$2:$A$52264=$A$3)*('Data - apprentices'!$B$2:$B$52264=$A49)*('Data - apprentices'!$H$2:$H$52264=Q$5)*('Data - apprentices'!$G$2:$G$52264=$N$4)*('Data - apprentices'!$I$2:$I$52264)))</f>
        <v>0</v>
      </c>
      <c r="R49" s="10" t="str">
        <f t="shared" si="10"/>
        <v>-</v>
      </c>
      <c r="T49" s="11">
        <f t="shared" si="14"/>
        <v>23</v>
      </c>
      <c r="U49" s="11">
        <f t="shared" si="15"/>
        <v>4</v>
      </c>
      <c r="V49" s="11">
        <f t="shared" si="11"/>
        <v>0</v>
      </c>
      <c r="W49" s="11">
        <f t="shared" si="12"/>
        <v>0</v>
      </c>
      <c r="X49" s="10">
        <f t="shared" si="13"/>
        <v>0.14799999999999999</v>
      </c>
    </row>
    <row r="50" spans="1:24" x14ac:dyDescent="0.4">
      <c r="A50" t="s">
        <v>34</v>
      </c>
      <c r="B50" s="9" cm="1">
        <f t="array" ref="B50">SUMPRODUCT(('Data - apprentices'!$A$2:$A$52264=$A$3)*('Data - apprentices'!$B$2:$B$52264=$A50)*('Data - apprentices'!$H$2:$H$52264=B$5)*('Data - apprentices'!$G$2:$G$52264=$B$4)*('Data - apprentices'!$I$2:$I$52264))</f>
        <v>0</v>
      </c>
      <c r="C50" s="9" cm="1">
        <f t="array" ref="C50">SUMPRODUCT(('Data - apprentices'!$A$2:$A$52264=$A$3)*('Data - apprentices'!$B$2:$B$52264=$A50)*('Data - apprentices'!$H$2:$H$52264=C$5)*('Data - apprentices'!$G$2:$G$52264=$B$4)*('Data - apprentices'!$I$2:$I$52264))</f>
        <v>0</v>
      </c>
      <c r="D50" s="9" cm="1">
        <f t="array" ref="D50">IF($A$3&lt;2021, "-", SUMPRODUCT(('Data - apprentices'!$A$2:$A$52264=$A$3)*('Data - apprentices'!$B$2:$B$52264=$A50)*('Data - apprentices'!$H$2:$H$52264=D$5)*('Data - apprentices'!$G$2:$G$52264=$B$4)*('Data - apprentices'!$I$2:$I$52264)))</f>
        <v>0</v>
      </c>
      <c r="E50" s="9" cm="1">
        <f t="array" ref="E50">IF($A$3&lt;2021, "-", SUMPRODUCT(('Data - apprentices'!$A$2:$A$52264=$A$3)*('Data - apprentices'!$B$2:$B$52264=$A50)*('Data - apprentices'!$H$2:$H$52264=E$5)*('Data - apprentices'!$G$2:$G$52264=$B$4)*('Data - apprentices'!$I$2:$I$52264)))</f>
        <v>0</v>
      </c>
      <c r="F50" s="10" t="str">
        <f t="shared" si="8"/>
        <v>-</v>
      </c>
      <c r="H50" s="9" cm="1">
        <f t="array" ref="H50">SUMPRODUCT(('Data - apprentices'!$A$2:$A$52264=$A$3)*('Data - apprentices'!$B$2:$B$52264=$A50)*('Data - apprentices'!$H$2:$H$52264=H$5)*('Data - apprentices'!$G$2:$G$52264=$H$4)*('Data - apprentices'!$I$2:$I$52264))</f>
        <v>0</v>
      </c>
      <c r="I50" s="9" cm="1">
        <f t="array" ref="I50">SUMPRODUCT(('Data - apprentices'!$A$2:$A$52264=$A$3)*('Data - apprentices'!$B$2:$B$52264=$A50)*('Data - apprentices'!$H$2:$H$52264=I$5)*('Data - apprentices'!$G$2:$G$52264=$H$4)*('Data - apprentices'!$I$2:$I$52264))</f>
        <v>0</v>
      </c>
      <c r="J50" s="9" cm="1">
        <f t="array" ref="J50">IF($A$3&lt;2021, "-", SUMPRODUCT(('Data - apprentices'!$A$2:$A$52264=$A$3)*('Data - apprentices'!$B$2:$B$52264=$A50)*('Data - apprentices'!$H$2:$H$52264=J$5)*('Data - apprentices'!$G$2:$G$52264=$H$4)*('Data - apprentices'!$I$2:$I$52264)))</f>
        <v>0</v>
      </c>
      <c r="K50" s="9" cm="1">
        <f t="array" ref="K50">IF($A$3&lt;2021, "-", SUMPRODUCT(('Data - apprentices'!$A$2:$A$52264=$A$3)*('Data - apprentices'!$B$2:$B$52264=$A50)*('Data - apprentices'!$H$2:$H$52264=K$5)*('Data - apprentices'!$G$2:$G$52264=$H$4)*('Data - apprentices'!$I$2:$I$52264)))</f>
        <v>0</v>
      </c>
      <c r="L50" s="10" t="str">
        <f t="shared" si="9"/>
        <v>-</v>
      </c>
      <c r="M50" s="2"/>
      <c r="N50" s="9" cm="1">
        <f t="array" ref="N50">SUMPRODUCT(('Data - apprentices'!$A$2:$A$52264=$A$3)*('Data - apprentices'!$B$2:$B$52264=$A50)*('Data - apprentices'!$H$2:$H$52264=N$5)*('Data - apprentices'!$G$2:$G$52264=$N$4)*('Data - apprentices'!$I$2:$I$52264))</f>
        <v>4</v>
      </c>
      <c r="O50" s="9" cm="1">
        <f t="array" ref="O50">SUMPRODUCT(('Data - apprentices'!$A$2:$A$52264=$A$3)*('Data - apprentices'!$B$2:$B$52264=$A50)*('Data - apprentices'!$H$2:$H$52264=O$5)*('Data - apprentices'!$G$2:$G$52264=$N$4)*('Data - apprentices'!$I$2:$I$52264))</f>
        <v>0</v>
      </c>
      <c r="P50" s="9" cm="1">
        <f t="array" ref="P50">IF($A$3&lt;2021, "-", SUMPRODUCT(('Data - apprentices'!$A$2:$A$52264=$A$3)*('Data - apprentices'!$B$2:$B$52264=$A50)*('Data - apprentices'!$H$2:$H$52264=P$5)*('Data - apprentices'!$G$2:$G$52264=$N$4)*('Data - apprentices'!$I$2:$I$52264)))</f>
        <v>0</v>
      </c>
      <c r="Q50" s="9" cm="1">
        <f t="array" ref="Q50">IF($A$3&lt;2021, "-", SUMPRODUCT(('Data - apprentices'!$A$2:$A$52264=$A$3)*('Data - apprentices'!$B$2:$B$52264=$A50)*('Data - apprentices'!$H$2:$H$52264=Q$5)*('Data - apprentices'!$G$2:$G$52264=$N$4)*('Data - apprentices'!$I$2:$I$52264)))</f>
        <v>0</v>
      </c>
      <c r="R50" s="10">
        <f t="shared" si="10"/>
        <v>0</v>
      </c>
      <c r="T50" s="11">
        <f t="shared" si="14"/>
        <v>4</v>
      </c>
      <c r="U50" s="11">
        <f t="shared" si="15"/>
        <v>0</v>
      </c>
      <c r="V50" s="11">
        <f t="shared" si="11"/>
        <v>0</v>
      </c>
      <c r="W50" s="11">
        <f t="shared" si="12"/>
        <v>0</v>
      </c>
      <c r="X50" s="10">
        <f t="shared" si="13"/>
        <v>0</v>
      </c>
    </row>
    <row r="51" spans="1:24" x14ac:dyDescent="0.4">
      <c r="A51" t="s">
        <v>35</v>
      </c>
      <c r="B51" s="9" cm="1">
        <f t="array" ref="B51">SUMPRODUCT(('Data - apprentices'!$A$2:$A$52264=$A$3)*('Data - apprentices'!$B$2:$B$52264=$A51)*('Data - apprentices'!$H$2:$H$52264=B$5)*('Data - apprentices'!$G$2:$G$52264=$B$4)*('Data - apprentices'!$I$2:$I$52264))</f>
        <v>71</v>
      </c>
      <c r="C51" s="9" cm="1">
        <f t="array" ref="C51">SUMPRODUCT(('Data - apprentices'!$A$2:$A$52264=$A$3)*('Data - apprentices'!$B$2:$B$52264=$A51)*('Data - apprentices'!$H$2:$H$52264=C$5)*('Data - apprentices'!$G$2:$G$52264=$B$4)*('Data - apprentices'!$I$2:$I$52264))</f>
        <v>6</v>
      </c>
      <c r="D51" s="9" cm="1">
        <f t="array" ref="D51">IF($A$3&lt;2021, "-", SUMPRODUCT(('Data - apprentices'!$A$2:$A$52264=$A$3)*('Data - apprentices'!$B$2:$B$52264=$A51)*('Data - apprentices'!$H$2:$H$52264=D$5)*('Data - apprentices'!$G$2:$G$52264=$B$4)*('Data - apprentices'!$I$2:$I$52264)))</f>
        <v>0</v>
      </c>
      <c r="E51" s="9" cm="1">
        <f t="array" ref="E51">IF($A$3&lt;2021, "-", SUMPRODUCT(('Data - apprentices'!$A$2:$A$52264=$A$3)*('Data - apprentices'!$B$2:$B$52264=$A51)*('Data - apprentices'!$H$2:$H$52264=E$5)*('Data - apprentices'!$G$2:$G$52264=$B$4)*('Data - apprentices'!$I$2:$I$52264)))</f>
        <v>0</v>
      </c>
      <c r="F51" s="10">
        <f t="shared" si="8"/>
        <v>7.8E-2</v>
      </c>
      <c r="H51" s="9" cm="1">
        <f t="array" ref="H51">SUMPRODUCT(('Data - apprentices'!$A$2:$A$52264=$A$3)*('Data - apprentices'!$B$2:$B$52264=$A51)*('Data - apprentices'!$H$2:$H$52264=H$5)*('Data - apprentices'!$G$2:$G$52264=$H$4)*('Data - apprentices'!$I$2:$I$52264))</f>
        <v>2</v>
      </c>
      <c r="I51" s="9" cm="1">
        <f t="array" ref="I51">SUMPRODUCT(('Data - apprentices'!$A$2:$A$52264=$A$3)*('Data - apprentices'!$B$2:$B$52264=$A51)*('Data - apprentices'!$H$2:$H$52264=I$5)*('Data - apprentices'!$G$2:$G$52264=$H$4)*('Data - apprentices'!$I$2:$I$52264))</f>
        <v>3</v>
      </c>
      <c r="J51" s="9" cm="1">
        <f t="array" ref="J51">IF($A$3&lt;2021, "-", SUMPRODUCT(('Data - apprentices'!$A$2:$A$52264=$A$3)*('Data - apprentices'!$B$2:$B$52264=$A51)*('Data - apprentices'!$H$2:$H$52264=J$5)*('Data - apprentices'!$G$2:$G$52264=$H$4)*('Data - apprentices'!$I$2:$I$52264)))</f>
        <v>0</v>
      </c>
      <c r="K51" s="9" cm="1">
        <f t="array" ref="K51">IF($A$3&lt;2021, "-", SUMPRODUCT(('Data - apprentices'!$A$2:$A$52264=$A$3)*('Data - apprentices'!$B$2:$B$52264=$A51)*('Data - apprentices'!$H$2:$H$52264=K$5)*('Data - apprentices'!$G$2:$G$52264=$H$4)*('Data - apprentices'!$I$2:$I$52264)))</f>
        <v>0</v>
      </c>
      <c r="L51" s="10">
        <f t="shared" si="9"/>
        <v>0.6</v>
      </c>
      <c r="M51" s="2"/>
      <c r="N51" s="9" cm="1">
        <f t="array" ref="N51">SUMPRODUCT(('Data - apprentices'!$A$2:$A$52264=$A$3)*('Data - apprentices'!$B$2:$B$52264=$A51)*('Data - apprentices'!$H$2:$H$52264=N$5)*('Data - apprentices'!$G$2:$G$52264=$N$4)*('Data - apprentices'!$I$2:$I$52264))</f>
        <v>0</v>
      </c>
      <c r="O51" s="9" cm="1">
        <f t="array" ref="O51">SUMPRODUCT(('Data - apprentices'!$A$2:$A$52264=$A$3)*('Data - apprentices'!$B$2:$B$52264=$A51)*('Data - apprentices'!$H$2:$H$52264=O$5)*('Data - apprentices'!$G$2:$G$52264=$N$4)*('Data - apprentices'!$I$2:$I$52264))</f>
        <v>0</v>
      </c>
      <c r="P51" s="9" cm="1">
        <f t="array" ref="P51">IF($A$3&lt;2021, "-", SUMPRODUCT(('Data - apprentices'!$A$2:$A$52264=$A$3)*('Data - apprentices'!$B$2:$B$52264=$A51)*('Data - apprentices'!$H$2:$H$52264=P$5)*('Data - apprentices'!$G$2:$G$52264=$N$4)*('Data - apprentices'!$I$2:$I$52264)))</f>
        <v>0</v>
      </c>
      <c r="Q51" s="9" cm="1">
        <f t="array" ref="Q51">IF($A$3&lt;2021, "-", SUMPRODUCT(('Data - apprentices'!$A$2:$A$52264=$A$3)*('Data - apprentices'!$B$2:$B$52264=$A51)*('Data - apprentices'!$H$2:$H$52264=Q$5)*('Data - apprentices'!$G$2:$G$52264=$N$4)*('Data - apprentices'!$I$2:$I$52264)))</f>
        <v>0</v>
      </c>
      <c r="R51" s="10" t="str">
        <f t="shared" si="10"/>
        <v>-</v>
      </c>
      <c r="T51" s="11">
        <f t="shared" si="14"/>
        <v>73</v>
      </c>
      <c r="U51" s="11">
        <f t="shared" si="15"/>
        <v>9</v>
      </c>
      <c r="V51" s="11">
        <f t="shared" si="11"/>
        <v>0</v>
      </c>
      <c r="W51" s="11">
        <f t="shared" si="12"/>
        <v>0</v>
      </c>
      <c r="X51" s="10">
        <f t="shared" si="13"/>
        <v>0.11</v>
      </c>
    </row>
    <row r="52" spans="1:24" x14ac:dyDescent="0.4">
      <c r="A52" t="s">
        <v>95</v>
      </c>
      <c r="B52" s="9" cm="1">
        <f t="array" ref="B52">SUMPRODUCT(('Data - apprentices'!$A$2:$A$52264=$A$3)*('Data - apprentices'!$B$2:$B$52264=$A52)*('Data - apprentices'!$H$2:$H$52264=B$5)*('Data - apprentices'!$G$2:$G$52264=$B$4)*('Data - apprentices'!$I$2:$I$52264))</f>
        <v>76</v>
      </c>
      <c r="C52" s="9" cm="1">
        <f t="array" ref="C52">SUMPRODUCT(('Data - apprentices'!$A$2:$A$52264=$A$3)*('Data - apprentices'!$B$2:$B$52264=$A52)*('Data - apprentices'!$H$2:$H$52264=C$5)*('Data - apprentices'!$G$2:$G$52264=$B$4)*('Data - apprentices'!$I$2:$I$52264))</f>
        <v>11</v>
      </c>
      <c r="D52" s="9" cm="1">
        <f t="array" ref="D52">IF($A$3&lt;2021, "-", SUMPRODUCT(('Data - apprentices'!$A$2:$A$52264=$A$3)*('Data - apprentices'!$B$2:$B$52264=$A52)*('Data - apprentices'!$H$2:$H$52264=D$5)*('Data - apprentices'!$G$2:$G$52264=$B$4)*('Data - apprentices'!$I$2:$I$52264)))</f>
        <v>0</v>
      </c>
      <c r="E52" s="9" cm="1">
        <f t="array" ref="E52">IF($A$3&lt;2021, "-", SUMPRODUCT(('Data - apprentices'!$A$2:$A$52264=$A$3)*('Data - apprentices'!$B$2:$B$52264=$A52)*('Data - apprentices'!$H$2:$H$52264=E$5)*('Data - apprentices'!$G$2:$G$52264=$B$4)*('Data - apprentices'!$I$2:$I$52264)))</f>
        <v>0</v>
      </c>
      <c r="F52" s="10">
        <f t="shared" si="8"/>
        <v>0.126</v>
      </c>
      <c r="H52" s="9" cm="1">
        <f t="array" ref="H52">SUMPRODUCT(('Data - apprentices'!$A$2:$A$52264=$A$3)*('Data - apprentices'!$B$2:$B$52264=$A52)*('Data - apprentices'!$H$2:$H$52264=H$5)*('Data - apprentices'!$G$2:$G$52264=$H$4)*('Data - apprentices'!$I$2:$I$52264))</f>
        <v>0</v>
      </c>
      <c r="I52" s="9" cm="1">
        <f t="array" ref="I52">SUMPRODUCT(('Data - apprentices'!$A$2:$A$52264=$A$3)*('Data - apprentices'!$B$2:$B$52264=$A52)*('Data - apprentices'!$H$2:$H$52264=I$5)*('Data - apprentices'!$G$2:$G$52264=$H$4)*('Data - apprentices'!$I$2:$I$52264))</f>
        <v>3</v>
      </c>
      <c r="J52" s="9" cm="1">
        <f t="array" ref="J52">IF($A$3&lt;2021, "-", SUMPRODUCT(('Data - apprentices'!$A$2:$A$52264=$A$3)*('Data - apprentices'!$B$2:$B$52264=$A52)*('Data - apprentices'!$H$2:$H$52264=J$5)*('Data - apprentices'!$G$2:$G$52264=$H$4)*('Data - apprentices'!$I$2:$I$52264)))</f>
        <v>0</v>
      </c>
      <c r="K52" s="9" cm="1">
        <f t="array" ref="K52">IF($A$3&lt;2021, "-", SUMPRODUCT(('Data - apprentices'!$A$2:$A$52264=$A$3)*('Data - apprentices'!$B$2:$B$52264=$A52)*('Data - apprentices'!$H$2:$H$52264=K$5)*('Data - apprentices'!$G$2:$G$52264=$H$4)*('Data - apprentices'!$I$2:$I$52264)))</f>
        <v>0</v>
      </c>
      <c r="L52" s="10">
        <f t="shared" si="9"/>
        <v>1</v>
      </c>
      <c r="M52" s="2"/>
      <c r="N52" s="9" cm="1">
        <f t="array" ref="N52">SUMPRODUCT(('Data - apprentices'!$A$2:$A$52264=$A$3)*('Data - apprentices'!$B$2:$B$52264=$A52)*('Data - apprentices'!$H$2:$H$52264=N$5)*('Data - apprentices'!$G$2:$G$52264=$N$4)*('Data - apprentices'!$I$2:$I$52264))</f>
        <v>3</v>
      </c>
      <c r="O52" s="9" cm="1">
        <f t="array" ref="O52">SUMPRODUCT(('Data - apprentices'!$A$2:$A$52264=$A$3)*('Data - apprentices'!$B$2:$B$52264=$A52)*('Data - apprentices'!$H$2:$H$52264=O$5)*('Data - apprentices'!$G$2:$G$52264=$N$4)*('Data - apprentices'!$I$2:$I$52264))</f>
        <v>2</v>
      </c>
      <c r="P52" s="9" cm="1">
        <f t="array" ref="P52">IF($A$3&lt;2021, "-", SUMPRODUCT(('Data - apprentices'!$A$2:$A$52264=$A$3)*('Data - apprentices'!$B$2:$B$52264=$A52)*('Data - apprentices'!$H$2:$H$52264=P$5)*('Data - apprentices'!$G$2:$G$52264=$N$4)*('Data - apprentices'!$I$2:$I$52264)))</f>
        <v>0</v>
      </c>
      <c r="Q52" s="9" cm="1">
        <f t="array" ref="Q52">IF($A$3&lt;2021, "-", SUMPRODUCT(('Data - apprentices'!$A$2:$A$52264=$A$3)*('Data - apprentices'!$B$2:$B$52264=$A52)*('Data - apprentices'!$H$2:$H$52264=Q$5)*('Data - apprentices'!$G$2:$G$52264=$N$4)*('Data - apprentices'!$I$2:$I$52264)))</f>
        <v>0</v>
      </c>
      <c r="R52" s="10">
        <f t="shared" si="10"/>
        <v>0.4</v>
      </c>
      <c r="T52" s="11">
        <f t="shared" si="14"/>
        <v>79</v>
      </c>
      <c r="U52" s="11">
        <f t="shared" si="15"/>
        <v>16</v>
      </c>
      <c r="V52" s="11">
        <f t="shared" si="11"/>
        <v>0</v>
      </c>
      <c r="W52" s="11">
        <f t="shared" si="12"/>
        <v>0</v>
      </c>
      <c r="X52" s="10">
        <f t="shared" si="13"/>
        <v>0.16800000000000001</v>
      </c>
    </row>
    <row r="53" spans="1:24" x14ac:dyDescent="0.4">
      <c r="A53" t="s">
        <v>36</v>
      </c>
      <c r="B53" s="9" cm="1">
        <f t="array" ref="B53">SUMPRODUCT(('Data - apprentices'!$A$2:$A$52264=$A$3)*('Data - apprentices'!$B$2:$B$52264=$A53)*('Data - apprentices'!$H$2:$H$52264=B$5)*('Data - apprentices'!$G$2:$G$52264=$B$4)*('Data - apprentices'!$I$2:$I$52264))</f>
        <v>0</v>
      </c>
      <c r="C53" s="9" cm="1">
        <f t="array" ref="C53">SUMPRODUCT(('Data - apprentices'!$A$2:$A$52264=$A$3)*('Data - apprentices'!$B$2:$B$52264=$A53)*('Data - apprentices'!$H$2:$H$52264=C$5)*('Data - apprentices'!$G$2:$G$52264=$B$4)*('Data - apprentices'!$I$2:$I$52264))</f>
        <v>0</v>
      </c>
      <c r="D53" s="9" cm="1">
        <f t="array" ref="D53">IF($A$3&lt;2021, "-", SUMPRODUCT(('Data - apprentices'!$A$2:$A$52264=$A$3)*('Data - apprentices'!$B$2:$B$52264=$A53)*('Data - apprentices'!$H$2:$H$52264=D$5)*('Data - apprentices'!$G$2:$G$52264=$B$4)*('Data - apprentices'!$I$2:$I$52264)))</f>
        <v>0</v>
      </c>
      <c r="E53" s="9" cm="1">
        <f t="array" ref="E53">IF($A$3&lt;2021, "-", SUMPRODUCT(('Data - apprentices'!$A$2:$A$52264=$A$3)*('Data - apprentices'!$B$2:$B$52264=$A53)*('Data - apprentices'!$H$2:$H$52264=E$5)*('Data - apprentices'!$G$2:$G$52264=$B$4)*('Data - apprentices'!$I$2:$I$52264)))</f>
        <v>0</v>
      </c>
      <c r="F53" s="10" t="str">
        <f t="shared" si="8"/>
        <v>-</v>
      </c>
      <c r="H53" s="9" cm="1">
        <f t="array" ref="H53">SUMPRODUCT(('Data - apprentices'!$A$2:$A$52264=$A$3)*('Data - apprentices'!$B$2:$B$52264=$A53)*('Data - apprentices'!$H$2:$H$52264=H$5)*('Data - apprentices'!$G$2:$G$52264=$H$4)*('Data - apprentices'!$I$2:$I$52264))</f>
        <v>0</v>
      </c>
      <c r="I53" s="9" cm="1">
        <f t="array" ref="I53">SUMPRODUCT(('Data - apprentices'!$A$2:$A$52264=$A$3)*('Data - apprentices'!$B$2:$B$52264=$A53)*('Data - apprentices'!$H$2:$H$52264=I$5)*('Data - apprentices'!$G$2:$G$52264=$H$4)*('Data - apprentices'!$I$2:$I$52264))</f>
        <v>0</v>
      </c>
      <c r="J53" s="9" cm="1">
        <f t="array" ref="J53">IF($A$3&lt;2021, "-", SUMPRODUCT(('Data - apprentices'!$A$2:$A$52264=$A$3)*('Data - apprentices'!$B$2:$B$52264=$A53)*('Data - apprentices'!$H$2:$H$52264=J$5)*('Data - apprentices'!$G$2:$G$52264=$H$4)*('Data - apprentices'!$I$2:$I$52264)))</f>
        <v>0</v>
      </c>
      <c r="K53" s="9" cm="1">
        <f t="array" ref="K53">IF($A$3&lt;2021, "-", SUMPRODUCT(('Data - apprentices'!$A$2:$A$52264=$A$3)*('Data - apprentices'!$B$2:$B$52264=$A53)*('Data - apprentices'!$H$2:$H$52264=K$5)*('Data - apprentices'!$G$2:$G$52264=$H$4)*('Data - apprentices'!$I$2:$I$52264)))</f>
        <v>0</v>
      </c>
      <c r="L53" s="10" t="str">
        <f t="shared" si="9"/>
        <v>-</v>
      </c>
      <c r="M53" s="2"/>
      <c r="N53" s="9" cm="1">
        <f t="array" ref="N53">SUMPRODUCT(('Data - apprentices'!$A$2:$A$52264=$A$3)*('Data - apprentices'!$B$2:$B$52264=$A53)*('Data - apprentices'!$H$2:$H$52264=N$5)*('Data - apprentices'!$G$2:$G$52264=$N$4)*('Data - apprentices'!$I$2:$I$52264))</f>
        <v>0</v>
      </c>
      <c r="O53" s="9" cm="1">
        <f t="array" ref="O53">SUMPRODUCT(('Data - apprentices'!$A$2:$A$52264=$A$3)*('Data - apprentices'!$B$2:$B$52264=$A53)*('Data - apprentices'!$H$2:$H$52264=O$5)*('Data - apprentices'!$G$2:$G$52264=$N$4)*('Data - apprentices'!$I$2:$I$52264))</f>
        <v>0</v>
      </c>
      <c r="P53" s="9" cm="1">
        <f t="array" ref="P53">IF($A$3&lt;2021, "-", SUMPRODUCT(('Data - apprentices'!$A$2:$A$52264=$A$3)*('Data - apprentices'!$B$2:$B$52264=$A53)*('Data - apprentices'!$H$2:$H$52264=P$5)*('Data - apprentices'!$G$2:$G$52264=$N$4)*('Data - apprentices'!$I$2:$I$52264)))</f>
        <v>0</v>
      </c>
      <c r="Q53" s="9" cm="1">
        <f t="array" ref="Q53">IF($A$3&lt;2021, "-", SUMPRODUCT(('Data - apprentices'!$A$2:$A$52264=$A$3)*('Data - apprentices'!$B$2:$B$52264=$A53)*('Data - apprentices'!$H$2:$H$52264=Q$5)*('Data - apprentices'!$G$2:$G$52264=$N$4)*('Data - apprentices'!$I$2:$I$52264)))</f>
        <v>0</v>
      </c>
      <c r="R53" s="10" t="str">
        <f t="shared" si="10"/>
        <v>-</v>
      </c>
      <c r="T53" s="11">
        <f t="shared" si="14"/>
        <v>0</v>
      </c>
      <c r="U53" s="11">
        <f t="shared" si="15"/>
        <v>0</v>
      </c>
      <c r="V53" s="11">
        <f t="shared" si="11"/>
        <v>0</v>
      </c>
      <c r="W53" s="11">
        <f t="shared" si="12"/>
        <v>0</v>
      </c>
      <c r="X53" s="10" t="str">
        <f t="shared" si="13"/>
        <v>-</v>
      </c>
    </row>
    <row r="54" spans="1:24" x14ac:dyDescent="0.4">
      <c r="A54" t="s">
        <v>37</v>
      </c>
      <c r="B54" s="9" cm="1">
        <f t="array" ref="B54">SUMPRODUCT(('Data - apprentices'!$A$2:$A$52264=$A$3)*('Data - apprentices'!$B$2:$B$52264=$A54)*('Data - apprentices'!$H$2:$H$52264=B$5)*('Data - apprentices'!$G$2:$G$52264=$B$4)*('Data - apprentices'!$I$2:$I$52264))</f>
        <v>0</v>
      </c>
      <c r="C54" s="9" cm="1">
        <f t="array" ref="C54">SUMPRODUCT(('Data - apprentices'!$A$2:$A$52264=$A$3)*('Data - apprentices'!$B$2:$B$52264=$A54)*('Data - apprentices'!$H$2:$H$52264=C$5)*('Data - apprentices'!$G$2:$G$52264=$B$4)*('Data - apprentices'!$I$2:$I$52264))</f>
        <v>0</v>
      </c>
      <c r="D54" s="9" cm="1">
        <f t="array" ref="D54">IF($A$3&lt;2021, "-", SUMPRODUCT(('Data - apprentices'!$A$2:$A$52264=$A$3)*('Data - apprentices'!$B$2:$B$52264=$A54)*('Data - apprentices'!$H$2:$H$52264=D$5)*('Data - apprentices'!$G$2:$G$52264=$B$4)*('Data - apprentices'!$I$2:$I$52264)))</f>
        <v>0</v>
      </c>
      <c r="E54" s="9" cm="1">
        <f t="array" ref="E54">IF($A$3&lt;2021, "-", SUMPRODUCT(('Data - apprentices'!$A$2:$A$52264=$A$3)*('Data - apprentices'!$B$2:$B$52264=$A54)*('Data - apprentices'!$H$2:$H$52264=E$5)*('Data - apprentices'!$G$2:$G$52264=$B$4)*('Data - apprentices'!$I$2:$I$52264)))</f>
        <v>0</v>
      </c>
      <c r="F54" s="10" t="str">
        <f t="shared" si="8"/>
        <v>-</v>
      </c>
      <c r="H54" s="9" cm="1">
        <f t="array" ref="H54">SUMPRODUCT(('Data - apprentices'!$A$2:$A$52264=$A$3)*('Data - apprentices'!$B$2:$B$52264=$A54)*('Data - apprentices'!$H$2:$H$52264=H$5)*('Data - apprentices'!$G$2:$G$52264=$H$4)*('Data - apprentices'!$I$2:$I$52264))</f>
        <v>0</v>
      </c>
      <c r="I54" s="9" cm="1">
        <f t="array" ref="I54">SUMPRODUCT(('Data - apprentices'!$A$2:$A$52264=$A$3)*('Data - apprentices'!$B$2:$B$52264=$A54)*('Data - apprentices'!$H$2:$H$52264=I$5)*('Data - apprentices'!$G$2:$G$52264=$H$4)*('Data - apprentices'!$I$2:$I$52264))</f>
        <v>0</v>
      </c>
      <c r="J54" s="9" cm="1">
        <f t="array" ref="J54">IF($A$3&lt;2021, "-", SUMPRODUCT(('Data - apprentices'!$A$2:$A$52264=$A$3)*('Data - apprentices'!$B$2:$B$52264=$A54)*('Data - apprentices'!$H$2:$H$52264=J$5)*('Data - apprentices'!$G$2:$G$52264=$H$4)*('Data - apprentices'!$I$2:$I$52264)))</f>
        <v>0</v>
      </c>
      <c r="K54" s="9" cm="1">
        <f t="array" ref="K54">IF($A$3&lt;2021, "-", SUMPRODUCT(('Data - apprentices'!$A$2:$A$52264=$A$3)*('Data - apprentices'!$B$2:$B$52264=$A54)*('Data - apprentices'!$H$2:$H$52264=K$5)*('Data - apprentices'!$G$2:$G$52264=$H$4)*('Data - apprentices'!$I$2:$I$52264)))</f>
        <v>0</v>
      </c>
      <c r="L54" s="10" t="str">
        <f t="shared" si="9"/>
        <v>-</v>
      </c>
      <c r="M54" s="2"/>
      <c r="N54" s="9" cm="1">
        <f t="array" ref="N54">SUMPRODUCT(('Data - apprentices'!$A$2:$A$52264=$A$3)*('Data - apprentices'!$B$2:$B$52264=$A54)*('Data - apprentices'!$H$2:$H$52264=N$5)*('Data - apprentices'!$G$2:$G$52264=$N$4)*('Data - apprentices'!$I$2:$I$52264))</f>
        <v>1</v>
      </c>
      <c r="O54" s="9" cm="1">
        <f t="array" ref="O54">SUMPRODUCT(('Data - apprentices'!$A$2:$A$52264=$A$3)*('Data - apprentices'!$B$2:$B$52264=$A54)*('Data - apprentices'!$H$2:$H$52264=O$5)*('Data - apprentices'!$G$2:$G$52264=$N$4)*('Data - apprentices'!$I$2:$I$52264))</f>
        <v>1</v>
      </c>
      <c r="P54" s="9" cm="1">
        <f t="array" ref="P54">IF($A$3&lt;2021, "-", SUMPRODUCT(('Data - apprentices'!$A$2:$A$52264=$A$3)*('Data - apprentices'!$B$2:$B$52264=$A54)*('Data - apprentices'!$H$2:$H$52264=P$5)*('Data - apprentices'!$G$2:$G$52264=$N$4)*('Data - apprentices'!$I$2:$I$52264)))</f>
        <v>0</v>
      </c>
      <c r="Q54" s="9" cm="1">
        <f t="array" ref="Q54">IF($A$3&lt;2021, "-", SUMPRODUCT(('Data - apprentices'!$A$2:$A$52264=$A$3)*('Data - apprentices'!$B$2:$B$52264=$A54)*('Data - apprentices'!$H$2:$H$52264=Q$5)*('Data - apprentices'!$G$2:$G$52264=$N$4)*('Data - apprentices'!$I$2:$I$52264)))</f>
        <v>0</v>
      </c>
      <c r="R54" s="10">
        <f t="shared" si="10"/>
        <v>0.5</v>
      </c>
      <c r="T54" s="11">
        <f t="shared" si="14"/>
        <v>1</v>
      </c>
      <c r="U54" s="11">
        <f t="shared" si="15"/>
        <v>1</v>
      </c>
      <c r="V54" s="11">
        <f t="shared" si="11"/>
        <v>0</v>
      </c>
      <c r="W54" s="11">
        <f t="shared" si="12"/>
        <v>0</v>
      </c>
      <c r="X54" s="10">
        <f t="shared" si="13"/>
        <v>0.5</v>
      </c>
    </row>
    <row r="55" spans="1:24" x14ac:dyDescent="0.4">
      <c r="A55" t="s">
        <v>38</v>
      </c>
      <c r="B55" s="9" cm="1">
        <f t="array" ref="B55">SUMPRODUCT(('Data - apprentices'!$A$2:$A$52264=$A$3)*('Data - apprentices'!$B$2:$B$52264=$A55)*('Data - apprentices'!$H$2:$H$52264=B$5)*('Data - apprentices'!$G$2:$G$52264=$B$4)*('Data - apprentices'!$I$2:$I$52264))</f>
        <v>0</v>
      </c>
      <c r="C55" s="9" cm="1">
        <f t="array" ref="C55">SUMPRODUCT(('Data - apprentices'!$A$2:$A$52264=$A$3)*('Data - apprentices'!$B$2:$B$52264=$A55)*('Data - apprentices'!$H$2:$H$52264=C$5)*('Data - apprentices'!$G$2:$G$52264=$B$4)*('Data - apprentices'!$I$2:$I$52264))</f>
        <v>0</v>
      </c>
      <c r="D55" s="9" cm="1">
        <f t="array" ref="D55">IF($A$3&lt;2021, "-", SUMPRODUCT(('Data - apprentices'!$A$2:$A$52264=$A$3)*('Data - apprentices'!$B$2:$B$52264=$A55)*('Data - apprentices'!$H$2:$H$52264=D$5)*('Data - apprentices'!$G$2:$G$52264=$B$4)*('Data - apprentices'!$I$2:$I$52264)))</f>
        <v>0</v>
      </c>
      <c r="E55" s="9" cm="1">
        <f t="array" ref="E55">IF($A$3&lt;2021, "-", SUMPRODUCT(('Data - apprentices'!$A$2:$A$52264=$A$3)*('Data - apprentices'!$B$2:$B$52264=$A55)*('Data - apprentices'!$H$2:$H$52264=E$5)*('Data - apprentices'!$G$2:$G$52264=$B$4)*('Data - apprentices'!$I$2:$I$52264)))</f>
        <v>0</v>
      </c>
      <c r="F55" s="10" t="str">
        <f t="shared" si="8"/>
        <v>-</v>
      </c>
      <c r="H55" s="9" cm="1">
        <f t="array" ref="H55">SUMPRODUCT(('Data - apprentices'!$A$2:$A$52264=$A$3)*('Data - apprentices'!$B$2:$B$52264=$A55)*('Data - apprentices'!$H$2:$H$52264=H$5)*('Data - apprentices'!$G$2:$G$52264=$H$4)*('Data - apprentices'!$I$2:$I$52264))</f>
        <v>0</v>
      </c>
      <c r="I55" s="9" cm="1">
        <f t="array" ref="I55">SUMPRODUCT(('Data - apprentices'!$A$2:$A$52264=$A$3)*('Data - apprentices'!$B$2:$B$52264=$A55)*('Data - apprentices'!$H$2:$H$52264=I$5)*('Data - apprentices'!$G$2:$G$52264=$H$4)*('Data - apprentices'!$I$2:$I$52264))</f>
        <v>0</v>
      </c>
      <c r="J55" s="9" cm="1">
        <f t="array" ref="J55">IF($A$3&lt;2021, "-", SUMPRODUCT(('Data - apprentices'!$A$2:$A$52264=$A$3)*('Data - apprentices'!$B$2:$B$52264=$A55)*('Data - apprentices'!$H$2:$H$52264=J$5)*('Data - apprentices'!$G$2:$G$52264=$H$4)*('Data - apprentices'!$I$2:$I$52264)))</f>
        <v>0</v>
      </c>
      <c r="K55" s="9" cm="1">
        <f t="array" ref="K55">IF($A$3&lt;2021, "-", SUMPRODUCT(('Data - apprentices'!$A$2:$A$52264=$A$3)*('Data - apprentices'!$B$2:$B$52264=$A55)*('Data - apprentices'!$H$2:$H$52264=K$5)*('Data - apprentices'!$G$2:$G$52264=$H$4)*('Data - apprentices'!$I$2:$I$52264)))</f>
        <v>0</v>
      </c>
      <c r="L55" s="10" t="str">
        <f t="shared" si="9"/>
        <v>-</v>
      </c>
      <c r="M55" s="2"/>
      <c r="N55" s="9" cm="1">
        <f t="array" ref="N55">SUMPRODUCT(('Data - apprentices'!$A$2:$A$52264=$A$3)*('Data - apprentices'!$B$2:$B$52264=$A55)*('Data - apprentices'!$H$2:$H$52264=N$5)*('Data - apprentices'!$G$2:$G$52264=$N$4)*('Data - apprentices'!$I$2:$I$52264))</f>
        <v>0</v>
      </c>
      <c r="O55" s="9" cm="1">
        <f t="array" ref="O55">SUMPRODUCT(('Data - apprentices'!$A$2:$A$52264=$A$3)*('Data - apprentices'!$B$2:$B$52264=$A55)*('Data - apprentices'!$H$2:$H$52264=O$5)*('Data - apprentices'!$G$2:$G$52264=$N$4)*('Data - apprentices'!$I$2:$I$52264))</f>
        <v>0</v>
      </c>
      <c r="P55" s="9" cm="1">
        <f t="array" ref="P55">IF($A$3&lt;2021, "-", SUMPRODUCT(('Data - apprentices'!$A$2:$A$52264=$A$3)*('Data - apprentices'!$B$2:$B$52264=$A55)*('Data - apprentices'!$H$2:$H$52264=P$5)*('Data - apprentices'!$G$2:$G$52264=$N$4)*('Data - apprentices'!$I$2:$I$52264)))</f>
        <v>0</v>
      </c>
      <c r="Q55" s="9" cm="1">
        <f t="array" ref="Q55">IF($A$3&lt;2021, "-", SUMPRODUCT(('Data - apprentices'!$A$2:$A$52264=$A$3)*('Data - apprentices'!$B$2:$B$52264=$A55)*('Data - apprentices'!$H$2:$H$52264=Q$5)*('Data - apprentices'!$G$2:$G$52264=$N$4)*('Data - apprentices'!$I$2:$I$52264)))</f>
        <v>0</v>
      </c>
      <c r="R55" s="10" t="str">
        <f t="shared" si="10"/>
        <v>-</v>
      </c>
      <c r="T55" s="11">
        <f t="shared" si="14"/>
        <v>0</v>
      </c>
      <c r="U55" s="11">
        <f t="shared" si="15"/>
        <v>0</v>
      </c>
      <c r="V55" s="11">
        <f t="shared" si="11"/>
        <v>0</v>
      </c>
      <c r="W55" s="11">
        <f t="shared" si="12"/>
        <v>0</v>
      </c>
      <c r="X55" s="10" t="str">
        <f t="shared" si="13"/>
        <v>-</v>
      </c>
    </row>
    <row r="56" spans="1:24" x14ac:dyDescent="0.4">
      <c r="A56" t="s">
        <v>39</v>
      </c>
      <c r="B56" s="9" cm="1">
        <f t="array" ref="B56">SUMPRODUCT(('Data - apprentices'!$A$2:$A$52264=$A$3)*('Data - apprentices'!$B$2:$B$52264=$A56)*('Data - apprentices'!$H$2:$H$52264=B$5)*('Data - apprentices'!$G$2:$G$52264=$B$4)*('Data - apprentices'!$I$2:$I$52264))</f>
        <v>34</v>
      </c>
      <c r="C56" s="9" cm="1">
        <f t="array" ref="C56">SUMPRODUCT(('Data - apprentices'!$A$2:$A$52264=$A$3)*('Data - apprentices'!$B$2:$B$52264=$A56)*('Data - apprentices'!$H$2:$H$52264=C$5)*('Data - apprentices'!$G$2:$G$52264=$B$4)*('Data - apprentices'!$I$2:$I$52264))</f>
        <v>7</v>
      </c>
      <c r="D56" s="9" cm="1">
        <f t="array" ref="D56">IF($A$3&lt;2021, "-", SUMPRODUCT(('Data - apprentices'!$A$2:$A$52264=$A$3)*('Data - apprentices'!$B$2:$B$52264=$A56)*('Data - apprentices'!$H$2:$H$52264=D$5)*('Data - apprentices'!$G$2:$G$52264=$B$4)*('Data - apprentices'!$I$2:$I$52264)))</f>
        <v>0</v>
      </c>
      <c r="E56" s="9" cm="1">
        <f t="array" ref="E56">IF($A$3&lt;2021, "-", SUMPRODUCT(('Data - apprentices'!$A$2:$A$52264=$A$3)*('Data - apprentices'!$B$2:$B$52264=$A56)*('Data - apprentices'!$H$2:$H$52264=E$5)*('Data - apprentices'!$G$2:$G$52264=$B$4)*('Data - apprentices'!$I$2:$I$52264)))</f>
        <v>0</v>
      </c>
      <c r="F56" s="10">
        <f t="shared" si="8"/>
        <v>0.17100000000000001</v>
      </c>
      <c r="H56" s="9" cm="1">
        <f t="array" ref="H56">SUMPRODUCT(('Data - apprentices'!$A$2:$A$52264=$A$3)*('Data - apprentices'!$B$2:$B$52264=$A56)*('Data - apprentices'!$H$2:$H$52264=H$5)*('Data - apprentices'!$G$2:$G$52264=$H$4)*('Data - apprentices'!$I$2:$I$52264))</f>
        <v>0</v>
      </c>
      <c r="I56" s="9" cm="1">
        <f t="array" ref="I56">SUMPRODUCT(('Data - apprentices'!$A$2:$A$52264=$A$3)*('Data - apprentices'!$B$2:$B$52264=$A56)*('Data - apprentices'!$H$2:$H$52264=I$5)*('Data - apprentices'!$G$2:$G$52264=$H$4)*('Data - apprentices'!$I$2:$I$52264))</f>
        <v>3</v>
      </c>
      <c r="J56" s="9" cm="1">
        <f t="array" ref="J56">IF($A$3&lt;2021, "-", SUMPRODUCT(('Data - apprentices'!$A$2:$A$52264=$A$3)*('Data - apprentices'!$B$2:$B$52264=$A56)*('Data - apprentices'!$H$2:$H$52264=J$5)*('Data - apprentices'!$G$2:$G$52264=$H$4)*('Data - apprentices'!$I$2:$I$52264)))</f>
        <v>0</v>
      </c>
      <c r="K56" s="9" cm="1">
        <f t="array" ref="K56">IF($A$3&lt;2021, "-", SUMPRODUCT(('Data - apprentices'!$A$2:$A$52264=$A$3)*('Data - apprentices'!$B$2:$B$52264=$A56)*('Data - apprentices'!$H$2:$H$52264=K$5)*('Data - apprentices'!$G$2:$G$52264=$H$4)*('Data - apprentices'!$I$2:$I$52264)))</f>
        <v>0</v>
      </c>
      <c r="L56" s="10">
        <f t="shared" si="9"/>
        <v>1</v>
      </c>
      <c r="M56" s="2"/>
      <c r="N56" s="9" cm="1">
        <f t="array" ref="N56">SUMPRODUCT(('Data - apprentices'!$A$2:$A$52264=$A$3)*('Data - apprentices'!$B$2:$B$52264=$A56)*('Data - apprentices'!$H$2:$H$52264=N$5)*('Data - apprentices'!$G$2:$G$52264=$N$4)*('Data - apprentices'!$I$2:$I$52264))</f>
        <v>18</v>
      </c>
      <c r="O56" s="9" cm="1">
        <f t="array" ref="O56">SUMPRODUCT(('Data - apprentices'!$A$2:$A$52264=$A$3)*('Data - apprentices'!$B$2:$B$52264=$A56)*('Data - apprentices'!$H$2:$H$52264=O$5)*('Data - apprentices'!$G$2:$G$52264=$N$4)*('Data - apprentices'!$I$2:$I$52264))</f>
        <v>11</v>
      </c>
      <c r="P56" s="9" cm="1">
        <f t="array" ref="P56">IF($A$3&lt;2021, "-", SUMPRODUCT(('Data - apprentices'!$A$2:$A$52264=$A$3)*('Data - apprentices'!$B$2:$B$52264=$A56)*('Data - apprentices'!$H$2:$H$52264=P$5)*('Data - apprentices'!$G$2:$G$52264=$N$4)*('Data - apprentices'!$I$2:$I$52264)))</f>
        <v>0</v>
      </c>
      <c r="Q56" s="9" cm="1">
        <f t="array" ref="Q56">IF($A$3&lt;2021, "-", SUMPRODUCT(('Data - apprentices'!$A$2:$A$52264=$A$3)*('Data - apprentices'!$B$2:$B$52264=$A56)*('Data - apprentices'!$H$2:$H$52264=Q$5)*('Data - apprentices'!$G$2:$G$52264=$N$4)*('Data - apprentices'!$I$2:$I$52264)))</f>
        <v>0</v>
      </c>
      <c r="R56" s="10">
        <f t="shared" si="10"/>
        <v>0.379</v>
      </c>
      <c r="T56" s="11">
        <f t="shared" si="14"/>
        <v>52</v>
      </c>
      <c r="U56" s="11">
        <f t="shared" si="15"/>
        <v>21</v>
      </c>
      <c r="V56" s="11">
        <f t="shared" si="11"/>
        <v>0</v>
      </c>
      <c r="W56" s="11">
        <f t="shared" si="12"/>
        <v>0</v>
      </c>
      <c r="X56" s="10">
        <f t="shared" si="13"/>
        <v>0.28799999999999998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0442-50AB-4AD6-B7A9-2F7EAC01446D}">
  <dimension ref="A1:AD121"/>
  <sheetViews>
    <sheetView workbookViewId="0"/>
  </sheetViews>
  <sheetFormatPr defaultColWidth="9.15234375" defaultRowHeight="15" x14ac:dyDescent="0.35"/>
  <cols>
    <col min="1" max="1" width="30" style="39" customWidth="1"/>
    <col min="2" max="4" width="8.84375" style="39" customWidth="1"/>
    <col min="5" max="5" width="10.69140625" style="39" customWidth="1"/>
    <col min="6" max="6" width="14.69140625" style="39" customWidth="1"/>
    <col min="7" max="7" width="3.69140625" style="39" customWidth="1"/>
    <col min="8" max="10" width="8.84375" style="39" customWidth="1"/>
    <col min="11" max="11" width="10.69140625" style="39" customWidth="1"/>
    <col min="12" max="12" width="14.69140625" style="39" customWidth="1"/>
    <col min="13" max="13" width="3.84375" style="39" customWidth="1"/>
    <col min="14" max="16" width="8.84375" style="39" customWidth="1"/>
    <col min="17" max="17" width="10.69140625" style="39" customWidth="1"/>
    <col min="18" max="18" width="14.69140625" style="39" customWidth="1"/>
    <col min="19" max="19" width="3.84375" style="39" customWidth="1"/>
    <col min="20" max="23" width="11.69140625" style="39" customWidth="1"/>
    <col min="24" max="24" width="14.69140625" style="39" customWidth="1"/>
    <col min="25" max="25" width="21.53515625" style="39" bestFit="1" customWidth="1"/>
    <col min="26" max="27" width="9.15234375" style="39"/>
    <col min="28" max="28" width="31.84375" style="39" customWidth="1"/>
    <col min="29" max="29" width="10" style="39" customWidth="1"/>
    <col min="30" max="16384" width="9.15234375" style="39"/>
  </cols>
  <sheetData>
    <row r="1" spans="1:28" s="31" customFormat="1" ht="20.6" x14ac:dyDescent="0.65">
      <c r="A1" s="80" t="s">
        <v>141</v>
      </c>
      <c r="B1" s="104"/>
      <c r="C1" s="104"/>
      <c r="D1" s="104"/>
      <c r="E1" s="104"/>
      <c r="F1" s="104"/>
      <c r="G1" s="37"/>
      <c r="H1" s="37"/>
      <c r="I1" s="37"/>
      <c r="J1" s="37"/>
      <c r="K1" s="37"/>
      <c r="L1" s="37"/>
      <c r="M1" s="37"/>
      <c r="N1" s="37"/>
      <c r="O1" s="37"/>
      <c r="P1" s="37"/>
      <c r="Q1" s="37"/>
      <c r="R1" s="37"/>
      <c r="S1" s="37"/>
      <c r="T1" s="37"/>
      <c r="U1" s="37"/>
      <c r="V1" s="37"/>
      <c r="W1" s="37"/>
      <c r="X1" s="37"/>
      <c r="Y1" s="38"/>
      <c r="Z1" s="38"/>
      <c r="AA1" s="39"/>
      <c r="AB1" s="39"/>
    </row>
    <row r="2" spans="1:28" s="31" customFormat="1" ht="21.75" customHeight="1" x14ac:dyDescent="0.4">
      <c r="A2" s="105" t="s">
        <v>193</v>
      </c>
      <c r="B2" s="106"/>
      <c r="C2" s="106"/>
      <c r="D2" s="106"/>
      <c r="E2" s="106"/>
      <c r="F2" s="106"/>
      <c r="G2" s="40"/>
      <c r="H2" s="40"/>
      <c r="I2" s="40"/>
      <c r="J2" s="40"/>
      <c r="K2" s="40"/>
      <c r="L2" s="40"/>
      <c r="M2" s="40"/>
      <c r="N2" s="40"/>
      <c r="O2" s="40"/>
      <c r="P2" s="40"/>
      <c r="Q2" s="40"/>
      <c r="R2" s="40"/>
      <c r="S2" s="40"/>
      <c r="T2" s="40"/>
      <c r="U2" s="40"/>
      <c r="V2" s="40"/>
      <c r="W2" s="40"/>
      <c r="X2" s="40"/>
      <c r="Y2" s="39"/>
      <c r="Z2" s="39"/>
      <c r="AA2" s="39"/>
      <c r="AB2" s="39"/>
    </row>
    <row r="3" spans="1:28" s="31" customFormat="1" ht="15" customHeight="1" x14ac:dyDescent="0.35">
      <c r="A3" s="107">
        <v>2024</v>
      </c>
      <c r="B3" s="108"/>
      <c r="C3" s="108"/>
      <c r="D3" s="108"/>
      <c r="E3" s="108"/>
      <c r="F3" s="108"/>
      <c r="G3" s="41"/>
      <c r="H3" s="41"/>
      <c r="I3" s="41"/>
      <c r="J3" s="41"/>
      <c r="K3" s="41"/>
      <c r="L3" s="41"/>
      <c r="M3" s="41"/>
      <c r="N3" s="41"/>
      <c r="O3" s="41"/>
      <c r="P3" s="41"/>
      <c r="Q3" s="41"/>
      <c r="R3" s="41"/>
      <c r="S3" s="41"/>
      <c r="T3" s="41"/>
      <c r="U3" s="41"/>
      <c r="V3" s="41"/>
      <c r="W3" s="41"/>
      <c r="X3" s="41"/>
    </row>
    <row r="4" spans="1:28" s="31" customFormat="1" ht="32.15" customHeight="1" thickBot="1" x14ac:dyDescent="0.45">
      <c r="A4" s="69"/>
      <c r="B4" s="109" t="s">
        <v>41</v>
      </c>
      <c r="C4" s="109"/>
      <c r="D4" s="109"/>
      <c r="E4" s="109"/>
      <c r="F4" s="109"/>
      <c r="G4" s="43" t="s">
        <v>106</v>
      </c>
      <c r="H4" s="42" t="s">
        <v>50</v>
      </c>
      <c r="I4" s="42"/>
      <c r="J4" s="42"/>
      <c r="K4" s="42"/>
      <c r="L4" s="42"/>
      <c r="M4" s="43" t="s">
        <v>106</v>
      </c>
      <c r="N4" s="42" t="s">
        <v>51</v>
      </c>
      <c r="O4" s="42"/>
      <c r="P4" s="42"/>
      <c r="Q4" s="42"/>
      <c r="R4" s="42"/>
      <c r="S4" s="43" t="s">
        <v>106</v>
      </c>
      <c r="T4" s="44" t="s">
        <v>114</v>
      </c>
      <c r="U4" s="44"/>
      <c r="V4" s="44"/>
      <c r="W4" s="44"/>
      <c r="X4" s="44"/>
      <c r="Y4" s="39"/>
      <c r="Z4" s="39"/>
      <c r="AA4" s="39"/>
      <c r="AB4" s="39"/>
    </row>
    <row r="5" spans="1:28" s="50" customFormat="1" ht="45.45" thickBot="1" x14ac:dyDescent="0.45">
      <c r="A5" s="110" t="s">
        <v>194</v>
      </c>
      <c r="B5" s="111" t="s">
        <v>42</v>
      </c>
      <c r="C5" s="111" t="s">
        <v>43</v>
      </c>
      <c r="D5" s="111" t="s">
        <v>69</v>
      </c>
      <c r="E5" s="111" t="s">
        <v>96</v>
      </c>
      <c r="F5" s="112" t="s">
        <v>44</v>
      </c>
      <c r="G5" s="47" t="s">
        <v>106</v>
      </c>
      <c r="H5" s="45" t="s">
        <v>42</v>
      </c>
      <c r="I5" s="45" t="s">
        <v>43</v>
      </c>
      <c r="J5" s="45" t="s">
        <v>69</v>
      </c>
      <c r="K5" s="45" t="s">
        <v>96</v>
      </c>
      <c r="L5" s="46" t="s">
        <v>44</v>
      </c>
      <c r="M5" s="47" t="s">
        <v>106</v>
      </c>
      <c r="N5" s="45" t="s">
        <v>42</v>
      </c>
      <c r="O5" s="45" t="s">
        <v>43</v>
      </c>
      <c r="P5" s="45" t="s">
        <v>69</v>
      </c>
      <c r="Q5" s="45" t="s">
        <v>96</v>
      </c>
      <c r="R5" s="46" t="s">
        <v>44</v>
      </c>
      <c r="S5" s="47" t="s">
        <v>106</v>
      </c>
      <c r="T5" s="48" t="s">
        <v>42</v>
      </c>
      <c r="U5" s="48" t="s">
        <v>43</v>
      </c>
      <c r="V5" s="48" t="s">
        <v>69</v>
      </c>
      <c r="W5" s="48" t="s">
        <v>96</v>
      </c>
      <c r="X5" s="49" t="s">
        <v>44</v>
      </c>
    </row>
    <row r="6" spans="1:28" s="55" customFormat="1" ht="15" customHeight="1" x14ac:dyDescent="0.4">
      <c r="A6" s="113" t="s">
        <v>0</v>
      </c>
      <c r="B6" s="114">
        <f>ROUND(FIRE1123a_working!B6,0)</f>
        <v>1376</v>
      </c>
      <c r="C6" s="114">
        <f>ROUND(FIRE1123a_working!C6,0)</f>
        <v>247</v>
      </c>
      <c r="D6" s="114">
        <f>ROUND(FIRE1123a_working!D6,0)</f>
        <v>0</v>
      </c>
      <c r="E6" s="114">
        <f>ROUND(FIRE1123a_working!E6,0)</f>
        <v>25</v>
      </c>
      <c r="F6" s="115">
        <f>IF(FIRE1123a_working!F6="-","-",ROUND(FIRE1123a_working!F6,3))</f>
        <v>0.15</v>
      </c>
      <c r="G6" s="53" t="s">
        <v>106</v>
      </c>
      <c r="H6" s="51">
        <f>ROUND(FIRE1123a_working!H6,0)</f>
        <v>18</v>
      </c>
      <c r="I6" s="51">
        <f>ROUND(FIRE1123a_working!I6,0)</f>
        <v>38</v>
      </c>
      <c r="J6" s="51">
        <f>ROUND(FIRE1123a_working!J6,0)</f>
        <v>0</v>
      </c>
      <c r="K6" s="51">
        <f>ROUND(FIRE1123a_working!K6,0)</f>
        <v>0</v>
      </c>
      <c r="L6" s="52">
        <f>IF(FIRE1123a_working!L6="-","-",ROUND(FIRE1123a_working!L6,3))</f>
        <v>0.67900000000000005</v>
      </c>
      <c r="M6" s="53" t="s">
        <v>106</v>
      </c>
      <c r="N6" s="51">
        <f>ROUND(FIRE1123a_working!N6,0)</f>
        <v>88</v>
      </c>
      <c r="O6" s="51">
        <f>ROUND(FIRE1123a_working!O6,0)</f>
        <v>92</v>
      </c>
      <c r="P6" s="51">
        <f>ROUND(FIRE1123a_working!P6,0)</f>
        <v>1</v>
      </c>
      <c r="Q6" s="51">
        <f>ROUND(FIRE1123a_working!Q6,0)</f>
        <v>0</v>
      </c>
      <c r="R6" s="52">
        <f>IF(FIRE1123a_working!R6="-","-",ROUND(FIRE1123a_working!R6,3))</f>
        <v>0.50800000000000001</v>
      </c>
      <c r="S6" s="53" t="s">
        <v>106</v>
      </c>
      <c r="T6" s="51">
        <f>ROUND(FIRE1123a_working!T6,0)</f>
        <v>1482</v>
      </c>
      <c r="U6" s="51">
        <f>ROUND(FIRE1123a_working!U6,0)</f>
        <v>377</v>
      </c>
      <c r="V6" s="51">
        <f>ROUND(FIRE1123a_working!V6,0)</f>
        <v>1</v>
      </c>
      <c r="W6" s="51">
        <f>ROUND(FIRE1123a_working!W6,0)</f>
        <v>25</v>
      </c>
      <c r="X6" s="52">
        <f>IF(FIRE1123a_working!X6="-","-",ROUND(FIRE1123a_working!X6,3))</f>
        <v>0.2</v>
      </c>
      <c r="Y6" s="54"/>
      <c r="Z6" s="54"/>
      <c r="AA6" s="54"/>
      <c r="AB6" s="54"/>
    </row>
    <row r="7" spans="1:28" s="55" customFormat="1" ht="15" customHeight="1" x14ac:dyDescent="0.4">
      <c r="A7" s="116" t="s">
        <v>86</v>
      </c>
      <c r="B7" s="117">
        <f>ROUND(FIRE1123a_working!B7,0)</f>
        <v>769</v>
      </c>
      <c r="C7" s="117">
        <f>ROUND(FIRE1123a_working!C7,0)</f>
        <v>133</v>
      </c>
      <c r="D7" s="117">
        <f>ROUND(FIRE1123a_working!D7,0)</f>
        <v>0</v>
      </c>
      <c r="E7" s="117">
        <f>ROUND(FIRE1123a_working!E7,0)</f>
        <v>0</v>
      </c>
      <c r="F7" s="118">
        <f>IF(FIRE1123a_working!F7="-","-",ROUND(FIRE1123a_working!F7,3))</f>
        <v>0.14699999999999999</v>
      </c>
      <c r="G7" s="58" t="s">
        <v>106</v>
      </c>
      <c r="H7" s="56">
        <f>ROUND(FIRE1123a_working!H7,0)</f>
        <v>14</v>
      </c>
      <c r="I7" s="56">
        <f>ROUND(FIRE1123a_working!I7,0)</f>
        <v>20</v>
      </c>
      <c r="J7" s="56">
        <f>ROUND(FIRE1123a_working!J7,0)</f>
        <v>0</v>
      </c>
      <c r="K7" s="56">
        <f>ROUND(FIRE1123a_working!K7,0)</f>
        <v>0</v>
      </c>
      <c r="L7" s="57">
        <f>IF(FIRE1123a_working!L7="-","-",ROUND(FIRE1123a_working!L7,3))</f>
        <v>0.58799999999999997</v>
      </c>
      <c r="M7" s="58" t="s">
        <v>106</v>
      </c>
      <c r="N7" s="56">
        <f>ROUND(FIRE1123a_working!N7,0)</f>
        <v>59</v>
      </c>
      <c r="O7" s="56">
        <f>ROUND(FIRE1123a_working!O7,0)</f>
        <v>67</v>
      </c>
      <c r="P7" s="56">
        <f>ROUND(FIRE1123a_working!P7,0)</f>
        <v>1</v>
      </c>
      <c r="Q7" s="56">
        <f>ROUND(FIRE1123a_working!Q7,0)</f>
        <v>0</v>
      </c>
      <c r="R7" s="57">
        <f>IF(FIRE1123a_working!R7="-","-",ROUND(FIRE1123a_working!R7,3))</f>
        <v>0.52800000000000002</v>
      </c>
      <c r="S7" s="58" t="s">
        <v>106</v>
      </c>
      <c r="T7" s="56">
        <f>ROUND(FIRE1123a_working!T7,0)</f>
        <v>842</v>
      </c>
      <c r="U7" s="56">
        <f>ROUND(FIRE1123a_working!U7,0)</f>
        <v>220</v>
      </c>
      <c r="V7" s="56">
        <f>ROUND(FIRE1123a_working!V7,0)</f>
        <v>1</v>
      </c>
      <c r="W7" s="56">
        <f>ROUND(FIRE1123a_working!W7,0)</f>
        <v>0</v>
      </c>
      <c r="X7" s="57">
        <f>IF(FIRE1123a_working!X7="-","-",ROUND(FIRE1123a_working!X7,3))</f>
        <v>0.20699999999999999</v>
      </c>
      <c r="Y7" s="54"/>
      <c r="Z7" s="54"/>
      <c r="AA7" s="54"/>
      <c r="AB7" s="54"/>
    </row>
    <row r="8" spans="1:28" s="55" customFormat="1" ht="15" customHeight="1" x14ac:dyDescent="0.4">
      <c r="A8" s="116" t="s">
        <v>40</v>
      </c>
      <c r="B8" s="117">
        <f>ROUND(FIRE1123a_working!B8,0)</f>
        <v>607</v>
      </c>
      <c r="C8" s="117">
        <f>ROUND(FIRE1123a_working!C8,0)</f>
        <v>114</v>
      </c>
      <c r="D8" s="117">
        <f>ROUND(FIRE1123a_working!D8,0)</f>
        <v>0</v>
      </c>
      <c r="E8" s="117">
        <f>ROUND(FIRE1123a_working!E8,0)</f>
        <v>25</v>
      </c>
      <c r="F8" s="118">
        <f>IF(FIRE1123a_working!F8="-","-",ROUND(FIRE1123a_working!F8,3))</f>
        <v>0.153</v>
      </c>
      <c r="G8" s="58" t="s">
        <v>106</v>
      </c>
      <c r="H8" s="56">
        <f>ROUND(FIRE1123a_working!H8,0)</f>
        <v>4</v>
      </c>
      <c r="I8" s="56">
        <f>ROUND(FIRE1123a_working!I8,0)</f>
        <v>18</v>
      </c>
      <c r="J8" s="56">
        <f>ROUND(FIRE1123a_working!J8,0)</f>
        <v>0</v>
      </c>
      <c r="K8" s="56">
        <f>ROUND(FIRE1123a_working!K8,0)</f>
        <v>0</v>
      </c>
      <c r="L8" s="57">
        <f>IF(FIRE1123a_working!L8="-","-",ROUND(FIRE1123a_working!L8,3))</f>
        <v>0.81799999999999995</v>
      </c>
      <c r="M8" s="58" t="s">
        <v>106</v>
      </c>
      <c r="N8" s="56">
        <f>ROUND(FIRE1123a_working!N8,0)</f>
        <v>29</v>
      </c>
      <c r="O8" s="56">
        <f>ROUND(FIRE1123a_working!O8,0)</f>
        <v>25</v>
      </c>
      <c r="P8" s="56">
        <f>ROUND(FIRE1123a_working!P8,0)</f>
        <v>0</v>
      </c>
      <c r="Q8" s="56">
        <f>ROUND(FIRE1123a_working!Q8,0)</f>
        <v>0</v>
      </c>
      <c r="R8" s="57">
        <f>IF(FIRE1123a_working!R8="-","-",ROUND(FIRE1123a_working!R8,3))</f>
        <v>0.46300000000000002</v>
      </c>
      <c r="S8" s="58" t="s">
        <v>106</v>
      </c>
      <c r="T8" s="56">
        <f>ROUND(FIRE1123a_working!T8,0)</f>
        <v>640</v>
      </c>
      <c r="U8" s="56">
        <f>ROUND(FIRE1123a_working!U8,0)</f>
        <v>157</v>
      </c>
      <c r="V8" s="56">
        <f>ROUND(FIRE1123a_working!V8,0)</f>
        <v>0</v>
      </c>
      <c r="W8" s="56">
        <f>ROUND(FIRE1123a_working!W8,0)</f>
        <v>25</v>
      </c>
      <c r="X8" s="57">
        <f>IF(FIRE1123a_working!X8="-","-",ROUND(FIRE1123a_working!X8,3))</f>
        <v>0.191</v>
      </c>
      <c r="Y8" s="54"/>
      <c r="Z8" s="54"/>
      <c r="AA8" s="54"/>
      <c r="AB8" s="54"/>
    </row>
    <row r="9" spans="1:28" s="55" customFormat="1" ht="15" customHeight="1" x14ac:dyDescent="0.4">
      <c r="A9" s="116" t="s">
        <v>87</v>
      </c>
      <c r="B9" s="117">
        <f>ROUND(FIRE1123a_working!B9,0)</f>
        <v>965</v>
      </c>
      <c r="C9" s="117">
        <f>ROUND(FIRE1123a_working!C9,0)</f>
        <v>170</v>
      </c>
      <c r="D9" s="117">
        <f>ROUND(FIRE1123a_working!D9,0)</f>
        <v>0</v>
      </c>
      <c r="E9" s="117">
        <f>ROUND(FIRE1123a_working!E9,0)</f>
        <v>25</v>
      </c>
      <c r="F9" s="118">
        <f>IF(FIRE1123a_working!F9="-","-",ROUND(FIRE1123a_working!F9,3))</f>
        <v>0.14699999999999999</v>
      </c>
      <c r="G9" s="58"/>
      <c r="H9" s="56">
        <f>ROUND(FIRE1123a_working!H9,0)</f>
        <v>9</v>
      </c>
      <c r="I9" s="56">
        <f>ROUND(FIRE1123a_working!I9,0)</f>
        <v>26</v>
      </c>
      <c r="J9" s="56">
        <f>ROUND(FIRE1123a_working!J9,0)</f>
        <v>0</v>
      </c>
      <c r="K9" s="56">
        <f>ROUND(FIRE1123a_working!K9,0)</f>
        <v>0</v>
      </c>
      <c r="L9" s="57">
        <f>IF(FIRE1123a_working!L9="-","-",ROUND(FIRE1123a_working!L9,3))</f>
        <v>0.74299999999999999</v>
      </c>
      <c r="M9" s="58"/>
      <c r="N9" s="56">
        <f>ROUND(FIRE1123a_working!N9,0)</f>
        <v>49</v>
      </c>
      <c r="O9" s="56">
        <f>ROUND(FIRE1123a_working!O9,0)</f>
        <v>43</v>
      </c>
      <c r="P9" s="56">
        <f>ROUND(FIRE1123a_working!P9,0)</f>
        <v>0</v>
      </c>
      <c r="Q9" s="56">
        <f>ROUND(FIRE1123a_working!Q9,0)</f>
        <v>0</v>
      </c>
      <c r="R9" s="57">
        <f>IF(FIRE1123a_working!R9="-","-",ROUND(FIRE1123a_working!R9,3))</f>
        <v>0.46700000000000003</v>
      </c>
      <c r="S9" s="58"/>
      <c r="T9" s="56">
        <f>ROUND(FIRE1123a_working!T9,0)</f>
        <v>1023</v>
      </c>
      <c r="U9" s="56">
        <f>ROUND(FIRE1123a_working!U9,0)</f>
        <v>239</v>
      </c>
      <c r="V9" s="56">
        <f>ROUND(FIRE1123a_working!V9,0)</f>
        <v>0</v>
      </c>
      <c r="W9" s="56">
        <f>ROUND(FIRE1123a_working!W9,0)</f>
        <v>25</v>
      </c>
      <c r="X9" s="57">
        <f>IF(FIRE1123a_working!X9="-","-",ROUND(FIRE1123a_working!X9,3))</f>
        <v>0.186</v>
      </c>
      <c r="Y9" s="54"/>
      <c r="Z9" s="54"/>
      <c r="AA9" s="54"/>
      <c r="AB9" s="54"/>
    </row>
    <row r="10" spans="1:28" s="55" customFormat="1" ht="15" customHeight="1" x14ac:dyDescent="0.4">
      <c r="A10" s="116" t="s">
        <v>89</v>
      </c>
      <c r="B10" s="117">
        <f>ROUND(FIRE1123a_working!B10,0)</f>
        <v>274</v>
      </c>
      <c r="C10" s="117">
        <f>ROUND(FIRE1123a_working!C10,0)</f>
        <v>40</v>
      </c>
      <c r="D10" s="117">
        <f>ROUND(FIRE1123a_working!D10,0)</f>
        <v>0</v>
      </c>
      <c r="E10" s="117">
        <f>ROUND(FIRE1123a_working!E10,0)</f>
        <v>0</v>
      </c>
      <c r="F10" s="118">
        <f>IF(FIRE1123a_working!F10="-","-",ROUND(FIRE1123a_working!F10,3))</f>
        <v>0.127</v>
      </c>
      <c r="G10" s="58"/>
      <c r="H10" s="56">
        <f>ROUND(FIRE1123a_working!H10,0)</f>
        <v>1</v>
      </c>
      <c r="I10" s="56">
        <f>ROUND(FIRE1123a_working!I10,0)</f>
        <v>4</v>
      </c>
      <c r="J10" s="56">
        <f>ROUND(FIRE1123a_working!J10,0)</f>
        <v>0</v>
      </c>
      <c r="K10" s="56">
        <f>ROUND(FIRE1123a_working!K10,0)</f>
        <v>0</v>
      </c>
      <c r="L10" s="57">
        <f>IF(FIRE1123a_working!L10="-","-",ROUND(FIRE1123a_working!L10,3))</f>
        <v>0.8</v>
      </c>
      <c r="M10" s="58"/>
      <c r="N10" s="56">
        <f>ROUND(FIRE1123a_working!N10,0)</f>
        <v>19</v>
      </c>
      <c r="O10" s="56">
        <f>ROUND(FIRE1123a_working!O10,0)</f>
        <v>21</v>
      </c>
      <c r="P10" s="56">
        <f>ROUND(FIRE1123a_working!P10,0)</f>
        <v>0</v>
      </c>
      <c r="Q10" s="56">
        <f>ROUND(FIRE1123a_working!Q10,0)</f>
        <v>0</v>
      </c>
      <c r="R10" s="57">
        <f>IF(FIRE1123a_working!R10="-","-",ROUND(FIRE1123a_working!R10,3))</f>
        <v>0.52500000000000002</v>
      </c>
      <c r="S10" s="58"/>
      <c r="T10" s="56">
        <f>ROUND(FIRE1123a_working!T10,0)</f>
        <v>294</v>
      </c>
      <c r="U10" s="56">
        <f>ROUND(FIRE1123a_working!U10,0)</f>
        <v>65</v>
      </c>
      <c r="V10" s="56">
        <f>ROUND(FIRE1123a_working!V10,0)</f>
        <v>0</v>
      </c>
      <c r="W10" s="56">
        <f>ROUND(FIRE1123a_working!W10,0)</f>
        <v>0</v>
      </c>
      <c r="X10" s="57">
        <f>IF(FIRE1123a_working!X10="-","-",ROUND(FIRE1123a_working!X10,3))</f>
        <v>0.18099999999999999</v>
      </c>
      <c r="Y10" s="54"/>
      <c r="Z10" s="54"/>
      <c r="AA10" s="54"/>
      <c r="AB10" s="54"/>
    </row>
    <row r="11" spans="1:28" s="55" customFormat="1" ht="15" customHeight="1" x14ac:dyDescent="0.4">
      <c r="A11" s="116" t="s">
        <v>90</v>
      </c>
      <c r="B11" s="117">
        <f>ROUND(FIRE1123a_working!B11,0)</f>
        <v>137</v>
      </c>
      <c r="C11" s="117">
        <f>ROUND(FIRE1123a_working!C11,0)</f>
        <v>37</v>
      </c>
      <c r="D11" s="117">
        <f>ROUND(FIRE1123a_working!D11,0)</f>
        <v>0</v>
      </c>
      <c r="E11" s="117">
        <f>ROUND(FIRE1123a_working!E11,0)</f>
        <v>0</v>
      </c>
      <c r="F11" s="118">
        <f>IF(FIRE1123a_working!F11="-","-",ROUND(FIRE1123a_working!F11,3))</f>
        <v>0.21299999999999999</v>
      </c>
      <c r="G11" s="58"/>
      <c r="H11" s="56">
        <f>ROUND(FIRE1123a_working!H11,0)</f>
        <v>8</v>
      </c>
      <c r="I11" s="56">
        <f>ROUND(FIRE1123a_working!I11,0)</f>
        <v>8</v>
      </c>
      <c r="J11" s="56">
        <f>ROUND(FIRE1123a_working!J11,0)</f>
        <v>0</v>
      </c>
      <c r="K11" s="56">
        <f>ROUND(FIRE1123a_working!K11,0)</f>
        <v>0</v>
      </c>
      <c r="L11" s="57">
        <f>IF(FIRE1123a_working!L11="-","-",ROUND(FIRE1123a_working!L11,3))</f>
        <v>0.5</v>
      </c>
      <c r="M11" s="58"/>
      <c r="N11" s="56">
        <f>ROUND(FIRE1123a_working!N11,0)</f>
        <v>20</v>
      </c>
      <c r="O11" s="56">
        <f>ROUND(FIRE1123a_working!O11,0)</f>
        <v>28</v>
      </c>
      <c r="P11" s="56">
        <f>ROUND(FIRE1123a_working!P11,0)</f>
        <v>1</v>
      </c>
      <c r="Q11" s="56">
        <f>ROUND(FIRE1123a_working!Q11,0)</f>
        <v>0</v>
      </c>
      <c r="R11" s="57">
        <f>IF(FIRE1123a_working!R11="-","-",ROUND(FIRE1123a_working!R11,3))</f>
        <v>0.57099999999999995</v>
      </c>
      <c r="S11" s="58"/>
      <c r="T11" s="56">
        <f>ROUND(FIRE1123a_working!T11,0)</f>
        <v>165</v>
      </c>
      <c r="U11" s="56">
        <f>ROUND(FIRE1123a_working!U11,0)</f>
        <v>73</v>
      </c>
      <c r="V11" s="56">
        <f>ROUND(FIRE1123a_working!V11,0)</f>
        <v>1</v>
      </c>
      <c r="W11" s="56">
        <f>ROUND(FIRE1123a_working!W11,0)</f>
        <v>0</v>
      </c>
      <c r="X11" s="57">
        <f>IF(FIRE1123a_working!X11="-","-",ROUND(FIRE1123a_working!X11,3))</f>
        <v>0.30499999999999999</v>
      </c>
      <c r="Y11" s="54"/>
      <c r="Z11" s="54"/>
      <c r="AA11" s="54"/>
      <c r="AB11" s="54"/>
    </row>
    <row r="12" spans="1:28" s="31" customFormat="1" ht="15" customHeight="1" x14ac:dyDescent="0.4">
      <c r="A12" s="69" t="s">
        <v>1</v>
      </c>
      <c r="B12" s="119">
        <f>ROUND(FIRE1123a_working!B12,0)</f>
        <v>106</v>
      </c>
      <c r="C12" s="119">
        <f>ROUND(FIRE1123a_working!C12,0)</f>
        <v>5</v>
      </c>
      <c r="D12" s="119">
        <f>IF(FIRE1123a_working!D12="-","-",ROUND(FIRE1123a_working!D12,0))</f>
        <v>0</v>
      </c>
      <c r="E12" s="119">
        <f>IF(FIRE1123a_working!E12="-","-",ROUND(FIRE1123a_working!E12,0))</f>
        <v>0</v>
      </c>
      <c r="F12" s="120">
        <f>IF(FIRE1123a_working!F12="-","-",ROUND(FIRE1123a_working!F12,3))</f>
        <v>4.4999999999999998E-2</v>
      </c>
      <c r="G12" s="61" t="s">
        <v>106</v>
      </c>
      <c r="H12" s="59">
        <f>ROUND(FIRE1123a_working!H12,0)</f>
        <v>3</v>
      </c>
      <c r="I12" s="59">
        <f>ROUND(FIRE1123a_working!I12,0)</f>
        <v>5</v>
      </c>
      <c r="J12" s="59">
        <f>IF(FIRE1123a_working!J12="-","-",ROUND(FIRE1123a_working!J12,0))</f>
        <v>0</v>
      </c>
      <c r="K12" s="59">
        <f>IF(FIRE1123a_working!K12="-","-",ROUND(FIRE1123a_working!K12,0))</f>
        <v>0</v>
      </c>
      <c r="L12" s="60">
        <f>IF(FIRE1123a_working!L12="-","-",ROUND(FIRE1123a_working!L12,3))</f>
        <v>0.625</v>
      </c>
      <c r="M12" s="61" t="s">
        <v>106</v>
      </c>
      <c r="N12" s="59">
        <f>ROUND(FIRE1123a_working!N12,0)</f>
        <v>9</v>
      </c>
      <c r="O12" s="59">
        <f>ROUND(FIRE1123a_working!O12,0)</f>
        <v>14</v>
      </c>
      <c r="P12" s="59">
        <f>IF(FIRE1123a_working!P12="-","-",ROUND(FIRE1123a_working!P12,0))</f>
        <v>0</v>
      </c>
      <c r="Q12" s="59">
        <f>IF(FIRE1123a_working!Q12="-","-",ROUND(FIRE1123a_working!Q12,0))</f>
        <v>0</v>
      </c>
      <c r="R12" s="60">
        <f>IF(FIRE1123a_working!R12="-","-",ROUND(FIRE1123a_working!R12,3))</f>
        <v>0.60899999999999999</v>
      </c>
      <c r="S12" s="61" t="s">
        <v>106</v>
      </c>
      <c r="T12" s="56">
        <f>ROUND(FIRE1123a_working!T12,0)</f>
        <v>118</v>
      </c>
      <c r="U12" s="56">
        <f>ROUND(FIRE1123a_working!U12,0)</f>
        <v>24</v>
      </c>
      <c r="V12" s="56">
        <f>IF(FIRE1123a_working!V12="-","-",ROUND(FIRE1123a_working!V12,0))</f>
        <v>0</v>
      </c>
      <c r="W12" s="56">
        <f>IF(FIRE1123a_working!W12="-","-",ROUND(FIRE1123a_working!W12,0))</f>
        <v>0</v>
      </c>
      <c r="X12" s="57">
        <f>IF(FIRE1123a_working!X12="-","-",ROUND(FIRE1123a_working!X12,3))</f>
        <v>0.16900000000000001</v>
      </c>
      <c r="Y12" s="62"/>
      <c r="Z12" s="62"/>
      <c r="AA12" s="62"/>
      <c r="AB12" s="62"/>
    </row>
    <row r="13" spans="1:28" s="31" customFormat="1" ht="15" customHeight="1" x14ac:dyDescent="0.4">
      <c r="A13" s="69" t="s">
        <v>2</v>
      </c>
      <c r="B13" s="119">
        <f>ROUND(FIRE1123a_working!B13,0)</f>
        <v>11</v>
      </c>
      <c r="C13" s="119">
        <f>ROUND(FIRE1123a_working!C13,0)</f>
        <v>1</v>
      </c>
      <c r="D13" s="119">
        <f>IF(FIRE1123a_working!D13="-","-",ROUND(FIRE1123a_working!D13,0))</f>
        <v>0</v>
      </c>
      <c r="E13" s="119">
        <f>IF(FIRE1123a_working!E13="-","-",ROUND(FIRE1123a_working!E13,0))</f>
        <v>0</v>
      </c>
      <c r="F13" s="120">
        <f>IF(FIRE1123a_working!F13="-","-",ROUND(FIRE1123a_working!F13,3))</f>
        <v>8.3000000000000004E-2</v>
      </c>
      <c r="G13" s="61" t="s">
        <v>106</v>
      </c>
      <c r="H13" s="59">
        <f>ROUND(FIRE1123a_working!H13,0)</f>
        <v>0</v>
      </c>
      <c r="I13" s="59">
        <f>ROUND(FIRE1123a_working!I13,0)</f>
        <v>0</v>
      </c>
      <c r="J13" s="59">
        <f>IF(FIRE1123a_working!J13="-","-",ROUND(FIRE1123a_working!J13,0))</f>
        <v>0</v>
      </c>
      <c r="K13" s="59">
        <f>IF(FIRE1123a_working!K13="-","-",ROUND(FIRE1123a_working!K13,0))</f>
        <v>0</v>
      </c>
      <c r="L13" s="60" t="str">
        <f>IF(FIRE1123a_working!L13="-","-",ROUND(FIRE1123a_working!L13,3))</f>
        <v>-</v>
      </c>
      <c r="M13" s="61" t="s">
        <v>106</v>
      </c>
      <c r="N13" s="59">
        <f>ROUND(FIRE1123a_working!N13,0)</f>
        <v>4</v>
      </c>
      <c r="O13" s="59">
        <f>ROUND(FIRE1123a_working!O13,0)</f>
        <v>0</v>
      </c>
      <c r="P13" s="59">
        <f>IF(FIRE1123a_working!P13="-","-",ROUND(FIRE1123a_working!P13,0))</f>
        <v>0</v>
      </c>
      <c r="Q13" s="59">
        <f>IF(FIRE1123a_working!Q13="-","-",ROUND(FIRE1123a_working!Q13,0))</f>
        <v>0</v>
      </c>
      <c r="R13" s="60">
        <f>IF(FIRE1123a_working!R13="-","-",ROUND(FIRE1123a_working!R13,3))</f>
        <v>0</v>
      </c>
      <c r="S13" s="61" t="s">
        <v>106</v>
      </c>
      <c r="T13" s="56">
        <f>ROUND(FIRE1123a_working!T13,0)</f>
        <v>15</v>
      </c>
      <c r="U13" s="56">
        <f>ROUND(FIRE1123a_working!U13,0)</f>
        <v>1</v>
      </c>
      <c r="V13" s="56">
        <f>IF(FIRE1123a_working!V13="-","-",ROUND(FIRE1123a_working!V13,0))</f>
        <v>0</v>
      </c>
      <c r="W13" s="56">
        <f>IF(FIRE1123a_working!W13="-","-",ROUND(FIRE1123a_working!W13,0))</f>
        <v>0</v>
      </c>
      <c r="X13" s="57">
        <f>IF(FIRE1123a_working!X13="-","-",ROUND(FIRE1123a_working!X13,3))</f>
        <v>6.3E-2</v>
      </c>
      <c r="Y13" s="62"/>
      <c r="Z13" s="62"/>
      <c r="AA13" s="62"/>
      <c r="AB13" s="62"/>
    </row>
    <row r="14" spans="1:28" s="31" customFormat="1" ht="15" customHeight="1" x14ac:dyDescent="0.4">
      <c r="A14" s="69" t="s">
        <v>3</v>
      </c>
      <c r="B14" s="119">
        <f>ROUND(FIRE1123a_working!B14,0)</f>
        <v>41</v>
      </c>
      <c r="C14" s="119">
        <f>ROUND(FIRE1123a_working!C14,0)</f>
        <v>7</v>
      </c>
      <c r="D14" s="119">
        <f>IF(FIRE1123a_working!D14="-","-",ROUND(FIRE1123a_working!D14,0))</f>
        <v>0</v>
      </c>
      <c r="E14" s="119">
        <f>IF(FIRE1123a_working!E14="-","-",ROUND(FIRE1123a_working!E14,0))</f>
        <v>0</v>
      </c>
      <c r="F14" s="120">
        <f>IF(FIRE1123a_working!F14="-","-",ROUND(FIRE1123a_working!F14,3))</f>
        <v>0.14599999999999999</v>
      </c>
      <c r="G14" s="61" t="s">
        <v>106</v>
      </c>
      <c r="H14" s="59">
        <f>ROUND(FIRE1123a_working!H14,0)</f>
        <v>0</v>
      </c>
      <c r="I14" s="59">
        <f>ROUND(FIRE1123a_working!I14,0)</f>
        <v>0</v>
      </c>
      <c r="J14" s="59">
        <f>IF(FIRE1123a_working!J14="-","-",ROUND(FIRE1123a_working!J14,0))</f>
        <v>0</v>
      </c>
      <c r="K14" s="59">
        <f>IF(FIRE1123a_working!K14="-","-",ROUND(FIRE1123a_working!K14,0))</f>
        <v>0</v>
      </c>
      <c r="L14" s="60" t="str">
        <f>IF(FIRE1123a_working!L14="-","-",ROUND(FIRE1123a_working!L14,3))</f>
        <v>-</v>
      </c>
      <c r="M14" s="61" t="s">
        <v>106</v>
      </c>
      <c r="N14" s="59">
        <f>ROUND(FIRE1123a_working!N14,0)</f>
        <v>1</v>
      </c>
      <c r="O14" s="59">
        <f>ROUND(FIRE1123a_working!O14,0)</f>
        <v>3</v>
      </c>
      <c r="P14" s="59">
        <f>IF(FIRE1123a_working!P14="-","-",ROUND(FIRE1123a_working!P14,0))</f>
        <v>0</v>
      </c>
      <c r="Q14" s="59">
        <f>IF(FIRE1123a_working!Q14="-","-",ROUND(FIRE1123a_working!Q14,0))</f>
        <v>0</v>
      </c>
      <c r="R14" s="60">
        <f>IF(FIRE1123a_working!R14="-","-",ROUND(FIRE1123a_working!R14,3))</f>
        <v>0.75</v>
      </c>
      <c r="S14" s="61" t="s">
        <v>106</v>
      </c>
      <c r="T14" s="56">
        <f>ROUND(FIRE1123a_working!T14,0)</f>
        <v>42</v>
      </c>
      <c r="U14" s="56">
        <f>ROUND(FIRE1123a_working!U14,0)</f>
        <v>10</v>
      </c>
      <c r="V14" s="56">
        <f>IF(FIRE1123a_working!V14="-","-",ROUND(FIRE1123a_working!V14,0))</f>
        <v>0</v>
      </c>
      <c r="W14" s="56">
        <f>IF(FIRE1123a_working!W14="-","-",ROUND(FIRE1123a_working!W14,0))</f>
        <v>0</v>
      </c>
      <c r="X14" s="57">
        <f>IF(FIRE1123a_working!X14="-","-",ROUND(FIRE1123a_working!X14,3))</f>
        <v>0.192</v>
      </c>
      <c r="Y14" s="62"/>
      <c r="Z14" s="62"/>
      <c r="AA14" s="62"/>
      <c r="AB14" s="62"/>
    </row>
    <row r="15" spans="1:28" s="31" customFormat="1" ht="15" customHeight="1" x14ac:dyDescent="0.4">
      <c r="A15" s="69" t="s">
        <v>4</v>
      </c>
      <c r="B15" s="119">
        <f>ROUND(FIRE1123a_working!B15,0)</f>
        <v>56</v>
      </c>
      <c r="C15" s="119">
        <f>ROUND(FIRE1123a_working!C15,0)</f>
        <v>2</v>
      </c>
      <c r="D15" s="119">
        <f>IF(FIRE1123a_working!D15="-","-",ROUND(FIRE1123a_working!D15,0))</f>
        <v>0</v>
      </c>
      <c r="E15" s="119">
        <f>IF(FIRE1123a_working!E15="-","-",ROUND(FIRE1123a_working!E15,0))</f>
        <v>0</v>
      </c>
      <c r="F15" s="120">
        <f>IF(FIRE1123a_working!F15="-","-",ROUND(FIRE1123a_working!F15,3))</f>
        <v>3.4000000000000002E-2</v>
      </c>
      <c r="G15" s="61" t="s">
        <v>106</v>
      </c>
      <c r="H15" s="59">
        <f>ROUND(FIRE1123a_working!H15,0)</f>
        <v>0</v>
      </c>
      <c r="I15" s="59">
        <f>ROUND(FIRE1123a_working!I15,0)</f>
        <v>0</v>
      </c>
      <c r="J15" s="59">
        <f>IF(FIRE1123a_working!J15="-","-",ROUND(FIRE1123a_working!J15,0))</f>
        <v>0</v>
      </c>
      <c r="K15" s="59">
        <f>IF(FIRE1123a_working!K15="-","-",ROUND(FIRE1123a_working!K15,0))</f>
        <v>0</v>
      </c>
      <c r="L15" s="60" t="str">
        <f>IF(FIRE1123a_working!L15="-","-",ROUND(FIRE1123a_working!L15,3))</f>
        <v>-</v>
      </c>
      <c r="M15" s="61" t="s">
        <v>106</v>
      </c>
      <c r="N15" s="59">
        <f>ROUND(FIRE1123a_working!N15,0)</f>
        <v>3</v>
      </c>
      <c r="O15" s="59">
        <f>ROUND(FIRE1123a_working!O15,0)</f>
        <v>2</v>
      </c>
      <c r="P15" s="59">
        <f>IF(FIRE1123a_working!P15="-","-",ROUND(FIRE1123a_working!P15,0))</f>
        <v>0</v>
      </c>
      <c r="Q15" s="59">
        <f>IF(FIRE1123a_working!Q15="-","-",ROUND(FIRE1123a_working!Q15,0))</f>
        <v>0</v>
      </c>
      <c r="R15" s="60">
        <f>IF(FIRE1123a_working!R15="-","-",ROUND(FIRE1123a_working!R15,3))</f>
        <v>0.4</v>
      </c>
      <c r="S15" s="61" t="s">
        <v>106</v>
      </c>
      <c r="T15" s="56">
        <f>ROUND(FIRE1123a_working!T15,0)</f>
        <v>59</v>
      </c>
      <c r="U15" s="56">
        <f>ROUND(FIRE1123a_working!U15,0)</f>
        <v>4</v>
      </c>
      <c r="V15" s="56">
        <f>IF(FIRE1123a_working!V15="-","-",ROUND(FIRE1123a_working!V15,0))</f>
        <v>0</v>
      </c>
      <c r="W15" s="56">
        <f>IF(FIRE1123a_working!W15="-","-",ROUND(FIRE1123a_working!W15,0))</f>
        <v>0</v>
      </c>
      <c r="X15" s="57">
        <f>IF(FIRE1123a_working!X15="-","-",ROUND(FIRE1123a_working!X15,3))</f>
        <v>6.3E-2</v>
      </c>
      <c r="Y15" s="62"/>
      <c r="Z15" s="62"/>
      <c r="AA15" s="62"/>
      <c r="AB15" s="62"/>
    </row>
    <row r="16" spans="1:28" s="31" customFormat="1" ht="15" customHeight="1" x14ac:dyDescent="0.4">
      <c r="A16" s="69" t="s">
        <v>5</v>
      </c>
      <c r="B16" s="119">
        <f>ROUND(FIRE1123a_working!B16,0)</f>
        <v>0</v>
      </c>
      <c r="C16" s="119">
        <f>ROUND(FIRE1123a_working!C16,0)</f>
        <v>0</v>
      </c>
      <c r="D16" s="119">
        <f>IF(FIRE1123a_working!D16="-","-",ROUND(FIRE1123a_working!D16,0))</f>
        <v>0</v>
      </c>
      <c r="E16" s="119">
        <f>IF(FIRE1123a_working!E16="-","-",ROUND(FIRE1123a_working!E16,0))</f>
        <v>0</v>
      </c>
      <c r="F16" s="120" t="str">
        <f>IF(FIRE1123a_working!F16="-","-",ROUND(FIRE1123a_working!F16,3))</f>
        <v>-</v>
      </c>
      <c r="G16" s="61" t="s">
        <v>106</v>
      </c>
      <c r="H16" s="59">
        <f>ROUND(FIRE1123a_working!H16,0)</f>
        <v>0</v>
      </c>
      <c r="I16" s="59">
        <f>ROUND(FIRE1123a_working!I16,0)</f>
        <v>0</v>
      </c>
      <c r="J16" s="59">
        <f>IF(FIRE1123a_working!J16="-","-",ROUND(FIRE1123a_working!J16,0))</f>
        <v>0</v>
      </c>
      <c r="K16" s="59">
        <f>IF(FIRE1123a_working!K16="-","-",ROUND(FIRE1123a_working!K16,0))</f>
        <v>0</v>
      </c>
      <c r="L16" s="60" t="str">
        <f>IF(FIRE1123a_working!L16="-","-",ROUND(FIRE1123a_working!L16,3))</f>
        <v>-</v>
      </c>
      <c r="M16" s="61" t="s">
        <v>106</v>
      </c>
      <c r="N16" s="59">
        <f>ROUND(FIRE1123a_working!N16,0)</f>
        <v>2</v>
      </c>
      <c r="O16" s="59">
        <f>ROUND(FIRE1123a_working!O16,0)</f>
        <v>1</v>
      </c>
      <c r="P16" s="59">
        <f>IF(FIRE1123a_working!P16="-","-",ROUND(FIRE1123a_working!P16,0))</f>
        <v>0</v>
      </c>
      <c r="Q16" s="59">
        <f>IF(FIRE1123a_working!Q16="-","-",ROUND(FIRE1123a_working!Q16,0))</f>
        <v>0</v>
      </c>
      <c r="R16" s="60">
        <f>IF(FIRE1123a_working!R16="-","-",ROUND(FIRE1123a_working!R16,3))</f>
        <v>0.33300000000000002</v>
      </c>
      <c r="S16" s="61" t="s">
        <v>106</v>
      </c>
      <c r="T16" s="56">
        <f>ROUND(FIRE1123a_working!T16,0)</f>
        <v>2</v>
      </c>
      <c r="U16" s="56">
        <f>ROUND(FIRE1123a_working!U16,0)</f>
        <v>1</v>
      </c>
      <c r="V16" s="56">
        <f>IF(FIRE1123a_working!V16="-","-",ROUND(FIRE1123a_working!V16,0))</f>
        <v>0</v>
      </c>
      <c r="W16" s="56">
        <f>IF(FIRE1123a_working!W16="-","-",ROUND(FIRE1123a_working!W16,0))</f>
        <v>0</v>
      </c>
      <c r="X16" s="57">
        <f>IF(FIRE1123a_working!X16="-","-",ROUND(FIRE1123a_working!X16,3))</f>
        <v>0.33300000000000002</v>
      </c>
      <c r="Y16" s="62"/>
      <c r="Z16" s="62"/>
      <c r="AA16" s="62"/>
      <c r="AB16" s="62"/>
    </row>
    <row r="17" spans="1:28" s="31" customFormat="1" ht="15" customHeight="1" x14ac:dyDescent="0.4">
      <c r="A17" s="69" t="s">
        <v>6</v>
      </c>
      <c r="B17" s="119">
        <f>ROUND(FIRE1123a_working!B17,0)</f>
        <v>36</v>
      </c>
      <c r="C17" s="119">
        <f>ROUND(FIRE1123a_working!C17,0)</f>
        <v>10</v>
      </c>
      <c r="D17" s="119">
        <f>IF(FIRE1123a_working!D17="-","-",ROUND(FIRE1123a_working!D17,0))</f>
        <v>0</v>
      </c>
      <c r="E17" s="119">
        <f>IF(FIRE1123a_working!E17="-","-",ROUND(FIRE1123a_working!E17,0))</f>
        <v>0</v>
      </c>
      <c r="F17" s="120">
        <f>IF(FIRE1123a_working!F17="-","-",ROUND(FIRE1123a_working!F17,3))</f>
        <v>0.217</v>
      </c>
      <c r="G17" s="61" t="s">
        <v>106</v>
      </c>
      <c r="H17" s="59">
        <f>ROUND(FIRE1123a_working!H17,0)</f>
        <v>0</v>
      </c>
      <c r="I17" s="59">
        <f>ROUND(FIRE1123a_working!I17,0)</f>
        <v>0</v>
      </c>
      <c r="J17" s="59">
        <f>IF(FIRE1123a_working!J17="-","-",ROUND(FIRE1123a_working!J17,0))</f>
        <v>0</v>
      </c>
      <c r="K17" s="59">
        <f>IF(FIRE1123a_working!K17="-","-",ROUND(FIRE1123a_working!K17,0))</f>
        <v>0</v>
      </c>
      <c r="L17" s="60" t="str">
        <f>IF(FIRE1123a_working!L17="-","-",ROUND(FIRE1123a_working!L17,3))</f>
        <v>-</v>
      </c>
      <c r="M17" s="61" t="s">
        <v>106</v>
      </c>
      <c r="N17" s="59">
        <f>ROUND(FIRE1123a_working!N17,0)</f>
        <v>1</v>
      </c>
      <c r="O17" s="59">
        <f>ROUND(FIRE1123a_working!O17,0)</f>
        <v>3</v>
      </c>
      <c r="P17" s="59">
        <f>IF(FIRE1123a_working!P17="-","-",ROUND(FIRE1123a_working!P17,0))</f>
        <v>0</v>
      </c>
      <c r="Q17" s="59">
        <f>IF(FIRE1123a_working!Q17="-","-",ROUND(FIRE1123a_working!Q17,0))</f>
        <v>0</v>
      </c>
      <c r="R17" s="60">
        <f>IF(FIRE1123a_working!R17="-","-",ROUND(FIRE1123a_working!R17,3))</f>
        <v>0.75</v>
      </c>
      <c r="S17" s="61" t="s">
        <v>106</v>
      </c>
      <c r="T17" s="56">
        <f>ROUND(FIRE1123a_working!T17,0)</f>
        <v>37</v>
      </c>
      <c r="U17" s="56">
        <f>ROUND(FIRE1123a_working!U17,0)</f>
        <v>13</v>
      </c>
      <c r="V17" s="56">
        <f>IF(FIRE1123a_working!V17="-","-",ROUND(FIRE1123a_working!V17,0))</f>
        <v>0</v>
      </c>
      <c r="W17" s="56">
        <f>IF(FIRE1123a_working!W17="-","-",ROUND(FIRE1123a_working!W17,0))</f>
        <v>0</v>
      </c>
      <c r="X17" s="57">
        <f>IF(FIRE1123a_working!X17="-","-",ROUND(FIRE1123a_working!X17,3))</f>
        <v>0.26</v>
      </c>
      <c r="Y17" s="62"/>
      <c r="Z17" s="62"/>
      <c r="AA17" s="62"/>
      <c r="AB17" s="62"/>
    </row>
    <row r="18" spans="1:28" s="31" customFormat="1" ht="15" customHeight="1" x14ac:dyDescent="0.4">
      <c r="A18" s="69" t="s">
        <v>7</v>
      </c>
      <c r="B18" s="119">
        <f>ROUND(FIRE1123a_working!B18,0)</f>
        <v>0</v>
      </c>
      <c r="C18" s="119">
        <f>ROUND(FIRE1123a_working!C18,0)</f>
        <v>0</v>
      </c>
      <c r="D18" s="119">
        <f>IF(FIRE1123a_working!D18="-","-",ROUND(FIRE1123a_working!D18,0))</f>
        <v>0</v>
      </c>
      <c r="E18" s="119">
        <f>IF(FIRE1123a_working!E18="-","-",ROUND(FIRE1123a_working!E18,0))</f>
        <v>0</v>
      </c>
      <c r="F18" s="120" t="str">
        <f>IF(FIRE1123a_working!F18="-","-",ROUND(FIRE1123a_working!F18,3))</f>
        <v>-</v>
      </c>
      <c r="G18" s="61" t="s">
        <v>106</v>
      </c>
      <c r="H18" s="59">
        <f>ROUND(FIRE1123a_working!H18,0)</f>
        <v>0</v>
      </c>
      <c r="I18" s="59">
        <f>ROUND(FIRE1123a_working!I18,0)</f>
        <v>0</v>
      </c>
      <c r="J18" s="59">
        <f>IF(FIRE1123a_working!J18="-","-",ROUND(FIRE1123a_working!J18,0))</f>
        <v>0</v>
      </c>
      <c r="K18" s="59">
        <f>IF(FIRE1123a_working!K18="-","-",ROUND(FIRE1123a_working!K18,0))</f>
        <v>0</v>
      </c>
      <c r="L18" s="60" t="str">
        <f>IF(FIRE1123a_working!L18="-","-",ROUND(FIRE1123a_working!L18,3))</f>
        <v>-</v>
      </c>
      <c r="M18" s="61" t="s">
        <v>106</v>
      </c>
      <c r="N18" s="59">
        <f>ROUND(FIRE1123a_working!N18,0)</f>
        <v>2</v>
      </c>
      <c r="O18" s="59">
        <f>ROUND(FIRE1123a_working!O18,0)</f>
        <v>0</v>
      </c>
      <c r="P18" s="59">
        <f>IF(FIRE1123a_working!P18="-","-",ROUND(FIRE1123a_working!P18,0))</f>
        <v>0</v>
      </c>
      <c r="Q18" s="59">
        <f>IF(FIRE1123a_working!Q18="-","-",ROUND(FIRE1123a_working!Q18,0))</f>
        <v>0</v>
      </c>
      <c r="R18" s="60">
        <f>IF(FIRE1123a_working!R18="-","-",ROUND(FIRE1123a_working!R18,3))</f>
        <v>0</v>
      </c>
      <c r="S18" s="61" t="s">
        <v>106</v>
      </c>
      <c r="T18" s="56">
        <f>ROUND(FIRE1123a_working!T18,0)</f>
        <v>2</v>
      </c>
      <c r="U18" s="56">
        <f>ROUND(FIRE1123a_working!U18,0)</f>
        <v>0</v>
      </c>
      <c r="V18" s="56">
        <f>IF(FIRE1123a_working!V18="-","-",ROUND(FIRE1123a_working!V18,0))</f>
        <v>0</v>
      </c>
      <c r="W18" s="56">
        <f>IF(FIRE1123a_working!W18="-","-",ROUND(FIRE1123a_working!W18,0))</f>
        <v>0</v>
      </c>
      <c r="X18" s="57">
        <f>IF(FIRE1123a_working!X18="-","-",ROUND(FIRE1123a_working!X18,3))</f>
        <v>0</v>
      </c>
      <c r="Y18" s="62"/>
      <c r="Z18" s="62"/>
      <c r="AA18" s="62"/>
      <c r="AB18" s="62"/>
    </row>
    <row r="19" spans="1:28" s="31" customFormat="1" ht="15" customHeight="1" x14ac:dyDescent="0.4">
      <c r="A19" s="69" t="s">
        <v>8</v>
      </c>
      <c r="B19" s="119">
        <f>ROUND(FIRE1123a_working!B19,0)</f>
        <v>0</v>
      </c>
      <c r="C19" s="119">
        <f>ROUND(FIRE1123a_working!C19,0)</f>
        <v>0</v>
      </c>
      <c r="D19" s="119">
        <f>IF(FIRE1123a_working!D19="-","-",ROUND(FIRE1123a_working!D19,0))</f>
        <v>0</v>
      </c>
      <c r="E19" s="119">
        <f>IF(FIRE1123a_working!E19="-","-",ROUND(FIRE1123a_working!E19,0))</f>
        <v>0</v>
      </c>
      <c r="F19" s="120" t="str">
        <f>IF(FIRE1123a_working!F19="-","-",ROUND(FIRE1123a_working!F19,3))</f>
        <v>-</v>
      </c>
      <c r="G19" s="61" t="s">
        <v>106</v>
      </c>
      <c r="H19" s="59">
        <f>ROUND(FIRE1123a_working!H19,0)</f>
        <v>0</v>
      </c>
      <c r="I19" s="59">
        <f>ROUND(FIRE1123a_working!I19,0)</f>
        <v>0</v>
      </c>
      <c r="J19" s="59">
        <f>IF(FIRE1123a_working!J19="-","-",ROUND(FIRE1123a_working!J19,0))</f>
        <v>0</v>
      </c>
      <c r="K19" s="59">
        <f>IF(FIRE1123a_working!K19="-","-",ROUND(FIRE1123a_working!K19,0))</f>
        <v>0</v>
      </c>
      <c r="L19" s="60" t="str">
        <f>IF(FIRE1123a_working!L19="-","-",ROUND(FIRE1123a_working!L19,3))</f>
        <v>-</v>
      </c>
      <c r="M19" s="61" t="s">
        <v>106</v>
      </c>
      <c r="N19" s="59">
        <f>ROUND(FIRE1123a_working!N19,0)</f>
        <v>2</v>
      </c>
      <c r="O19" s="59">
        <f>ROUND(FIRE1123a_working!O19,0)</f>
        <v>1</v>
      </c>
      <c r="P19" s="59">
        <f>IF(FIRE1123a_working!P19="-","-",ROUND(FIRE1123a_working!P19,0))</f>
        <v>0</v>
      </c>
      <c r="Q19" s="59">
        <f>IF(FIRE1123a_working!Q19="-","-",ROUND(FIRE1123a_working!Q19,0))</f>
        <v>0</v>
      </c>
      <c r="R19" s="60">
        <f>IF(FIRE1123a_working!R19="-","-",ROUND(FIRE1123a_working!R19,3))</f>
        <v>0.33300000000000002</v>
      </c>
      <c r="S19" s="61" t="s">
        <v>106</v>
      </c>
      <c r="T19" s="56">
        <f>ROUND(FIRE1123a_working!T19,0)</f>
        <v>2</v>
      </c>
      <c r="U19" s="56">
        <f>ROUND(FIRE1123a_working!U19,0)</f>
        <v>1</v>
      </c>
      <c r="V19" s="56">
        <f>IF(FIRE1123a_working!V19="-","-",ROUND(FIRE1123a_working!V19,0))</f>
        <v>0</v>
      </c>
      <c r="W19" s="56">
        <f>IF(FIRE1123a_working!W19="-","-",ROUND(FIRE1123a_working!W19,0))</f>
        <v>0</v>
      </c>
      <c r="X19" s="57">
        <f>IF(FIRE1123a_working!X19="-","-",ROUND(FIRE1123a_working!X19,3))</f>
        <v>0.33300000000000002</v>
      </c>
      <c r="Y19" s="62"/>
      <c r="Z19" s="62"/>
      <c r="AA19" s="62"/>
      <c r="AB19" s="62"/>
    </row>
    <row r="20" spans="1:28" s="31" customFormat="1" ht="15" customHeight="1" x14ac:dyDescent="0.4">
      <c r="A20" s="69" t="s">
        <v>9</v>
      </c>
      <c r="B20" s="119">
        <f>ROUND(FIRE1123a_working!B20,0)</f>
        <v>0</v>
      </c>
      <c r="C20" s="119">
        <f>ROUND(FIRE1123a_working!C20,0)</f>
        <v>0</v>
      </c>
      <c r="D20" s="119">
        <f>IF(FIRE1123a_working!D20="-","-",ROUND(FIRE1123a_working!D20,0))</f>
        <v>0</v>
      </c>
      <c r="E20" s="119">
        <f>IF(FIRE1123a_working!E20="-","-",ROUND(FIRE1123a_working!E20,0))</f>
        <v>0</v>
      </c>
      <c r="F20" s="120" t="str">
        <f>IF(FIRE1123a_working!F20="-","-",ROUND(FIRE1123a_working!F20,3))</f>
        <v>-</v>
      </c>
      <c r="G20" s="61" t="s">
        <v>106</v>
      </c>
      <c r="H20" s="59">
        <f>ROUND(FIRE1123a_working!H20,0)</f>
        <v>0</v>
      </c>
      <c r="I20" s="59">
        <f>ROUND(FIRE1123a_working!I20,0)</f>
        <v>0</v>
      </c>
      <c r="J20" s="59">
        <f>IF(FIRE1123a_working!J20="-","-",ROUND(FIRE1123a_working!J20,0))</f>
        <v>0</v>
      </c>
      <c r="K20" s="59">
        <f>IF(FIRE1123a_working!K20="-","-",ROUND(FIRE1123a_working!K20,0))</f>
        <v>0</v>
      </c>
      <c r="L20" s="60" t="str">
        <f>IF(FIRE1123a_working!L20="-","-",ROUND(FIRE1123a_working!L20,3))</f>
        <v>-</v>
      </c>
      <c r="M20" s="61" t="s">
        <v>106</v>
      </c>
      <c r="N20" s="59">
        <f>ROUND(FIRE1123a_working!N20,0)</f>
        <v>0</v>
      </c>
      <c r="O20" s="59">
        <f>ROUND(FIRE1123a_working!O20,0)</f>
        <v>0</v>
      </c>
      <c r="P20" s="59">
        <f>IF(FIRE1123a_working!P20="-","-",ROUND(FIRE1123a_working!P20,0))</f>
        <v>0</v>
      </c>
      <c r="Q20" s="59">
        <f>IF(FIRE1123a_working!Q20="-","-",ROUND(FIRE1123a_working!Q20,0))</f>
        <v>0</v>
      </c>
      <c r="R20" s="60" t="str">
        <f>IF(FIRE1123a_working!R20="-","-",ROUND(FIRE1123a_working!R20,3))</f>
        <v>-</v>
      </c>
      <c r="S20" s="61" t="s">
        <v>106</v>
      </c>
      <c r="T20" s="56">
        <f>ROUND(FIRE1123a_working!T20,0)</f>
        <v>0</v>
      </c>
      <c r="U20" s="56">
        <f>ROUND(FIRE1123a_working!U20,0)</f>
        <v>0</v>
      </c>
      <c r="V20" s="56">
        <f>IF(FIRE1123a_working!V20="-","-",ROUND(FIRE1123a_working!V20,0))</f>
        <v>0</v>
      </c>
      <c r="W20" s="56">
        <f>IF(FIRE1123a_working!W20="-","-",ROUND(FIRE1123a_working!W20,0))</f>
        <v>0</v>
      </c>
      <c r="X20" s="57" t="str">
        <f>IF(FIRE1123a_working!X20="-","-",ROUND(FIRE1123a_working!X20,3))</f>
        <v>-</v>
      </c>
      <c r="Y20" s="62"/>
      <c r="Z20" s="62"/>
      <c r="AA20" s="62"/>
      <c r="AB20" s="62"/>
    </row>
    <row r="21" spans="1:28" s="31" customFormat="1" ht="15" customHeight="1" x14ac:dyDescent="0.4">
      <c r="A21" s="121" t="s">
        <v>10</v>
      </c>
      <c r="B21" s="119">
        <f>ROUND(FIRE1123a_working!B21,0)</f>
        <v>0</v>
      </c>
      <c r="C21" s="119">
        <f>ROUND(FIRE1123a_working!C21,0)</f>
        <v>0</v>
      </c>
      <c r="D21" s="119">
        <f>IF(FIRE1123a_working!D21="-","-",ROUND(FIRE1123a_working!D21,0))</f>
        <v>0</v>
      </c>
      <c r="E21" s="119">
        <f>IF(FIRE1123a_working!E21="-","-",ROUND(FIRE1123a_working!E21,0))</f>
        <v>0</v>
      </c>
      <c r="F21" s="120" t="str">
        <f>IF(FIRE1123a_working!F21="-","-",ROUND(FIRE1123a_working!F21,3))</f>
        <v>-</v>
      </c>
      <c r="G21" s="61" t="s">
        <v>106</v>
      </c>
      <c r="H21" s="59">
        <f>ROUND(FIRE1123a_working!H21,0)</f>
        <v>0</v>
      </c>
      <c r="I21" s="59">
        <f>ROUND(FIRE1123a_working!I21,0)</f>
        <v>0</v>
      </c>
      <c r="J21" s="59">
        <f>IF(FIRE1123a_working!J21="-","-",ROUND(FIRE1123a_working!J21,0))</f>
        <v>0</v>
      </c>
      <c r="K21" s="59">
        <f>IF(FIRE1123a_working!K21="-","-",ROUND(FIRE1123a_working!K21,0))</f>
        <v>0</v>
      </c>
      <c r="L21" s="60" t="str">
        <f>IF(FIRE1123a_working!L21="-","-",ROUND(FIRE1123a_working!L21,3))</f>
        <v>-</v>
      </c>
      <c r="M21" s="61" t="s">
        <v>106</v>
      </c>
      <c r="N21" s="59">
        <f>ROUND(FIRE1123a_working!N21,0)</f>
        <v>0</v>
      </c>
      <c r="O21" s="59">
        <f>ROUND(FIRE1123a_working!O21,0)</f>
        <v>1</v>
      </c>
      <c r="P21" s="59">
        <f>IF(FIRE1123a_working!P21="-","-",ROUND(FIRE1123a_working!P21,0))</f>
        <v>0</v>
      </c>
      <c r="Q21" s="59">
        <f>IF(FIRE1123a_working!Q21="-","-",ROUND(FIRE1123a_working!Q21,0))</f>
        <v>0</v>
      </c>
      <c r="R21" s="60">
        <f>IF(FIRE1123a_working!R21="-","-",ROUND(FIRE1123a_working!R21,3))</f>
        <v>1</v>
      </c>
      <c r="S21" s="61" t="s">
        <v>106</v>
      </c>
      <c r="T21" s="56">
        <f>ROUND(FIRE1123a_working!T21,0)</f>
        <v>0</v>
      </c>
      <c r="U21" s="56">
        <f>ROUND(FIRE1123a_working!U21,0)</f>
        <v>1</v>
      </c>
      <c r="V21" s="56">
        <f>IF(FIRE1123a_working!V21="-","-",ROUND(FIRE1123a_working!V21,0))</f>
        <v>0</v>
      </c>
      <c r="W21" s="56">
        <f>IF(FIRE1123a_working!W21="-","-",ROUND(FIRE1123a_working!W21,0))</f>
        <v>0</v>
      </c>
      <c r="X21" s="57">
        <f>IF(FIRE1123a_working!X21="-","-",ROUND(FIRE1123a_working!X21,3))</f>
        <v>1</v>
      </c>
      <c r="Y21" s="62"/>
      <c r="Z21" s="62"/>
      <c r="AA21" s="62"/>
      <c r="AB21" s="62"/>
    </row>
    <row r="22" spans="1:28" s="31" customFormat="1" ht="15" customHeight="1" x14ac:dyDescent="0.4">
      <c r="A22" s="121" t="s">
        <v>91</v>
      </c>
      <c r="B22" s="119">
        <f>ROUND(FIRE1123a_working!B22,0)</f>
        <v>58</v>
      </c>
      <c r="C22" s="119">
        <f>ROUND(FIRE1123a_working!C22,0)</f>
        <v>11</v>
      </c>
      <c r="D22" s="119">
        <f>IF(FIRE1123a_working!D22="-","-",ROUND(FIRE1123a_working!D22,0))</f>
        <v>0</v>
      </c>
      <c r="E22" s="119">
        <f>IF(FIRE1123a_working!E22="-","-",ROUND(FIRE1123a_working!E22,0))</f>
        <v>0</v>
      </c>
      <c r="F22" s="120">
        <f>IF(FIRE1123a_working!F22="-","-",ROUND(FIRE1123a_working!F22,3))</f>
        <v>0.159</v>
      </c>
      <c r="G22" s="61" t="s">
        <v>106</v>
      </c>
      <c r="H22" s="59">
        <f>ROUND(FIRE1123a_working!H22,0)</f>
        <v>1</v>
      </c>
      <c r="I22" s="59">
        <f>ROUND(FIRE1123a_working!I22,0)</f>
        <v>1</v>
      </c>
      <c r="J22" s="59">
        <f>IF(FIRE1123a_working!J22="-","-",ROUND(FIRE1123a_working!J22,0))</f>
        <v>0</v>
      </c>
      <c r="K22" s="59">
        <f>IF(FIRE1123a_working!K22="-","-",ROUND(FIRE1123a_working!K22,0))</f>
        <v>0</v>
      </c>
      <c r="L22" s="60">
        <f>IF(FIRE1123a_working!L22="-","-",ROUND(FIRE1123a_working!L22,3))</f>
        <v>0.5</v>
      </c>
      <c r="M22" s="61" t="s">
        <v>106</v>
      </c>
      <c r="N22" s="59">
        <f>ROUND(FIRE1123a_working!N22,0)</f>
        <v>5</v>
      </c>
      <c r="O22" s="59">
        <f>ROUND(FIRE1123a_working!O22,0)</f>
        <v>14</v>
      </c>
      <c r="P22" s="59">
        <f>IF(FIRE1123a_working!P22="-","-",ROUND(FIRE1123a_working!P22,0))</f>
        <v>1</v>
      </c>
      <c r="Q22" s="59">
        <f>IF(FIRE1123a_working!Q22="-","-",ROUND(FIRE1123a_working!Q22,0))</f>
        <v>0</v>
      </c>
      <c r="R22" s="60">
        <f>IF(FIRE1123a_working!R22="-","-",ROUND(FIRE1123a_working!R22,3))</f>
        <v>0.7</v>
      </c>
      <c r="S22" s="61" t="s">
        <v>106</v>
      </c>
      <c r="T22" s="56">
        <f>ROUND(FIRE1123a_working!T22,0)</f>
        <v>64</v>
      </c>
      <c r="U22" s="56">
        <f>ROUND(FIRE1123a_working!U22,0)</f>
        <v>26</v>
      </c>
      <c r="V22" s="56">
        <f>IF(FIRE1123a_working!V22="-","-",ROUND(FIRE1123a_working!V22,0))</f>
        <v>1</v>
      </c>
      <c r="W22" s="56">
        <f>IF(FIRE1123a_working!W22="-","-",ROUND(FIRE1123a_working!W22,0))</f>
        <v>0</v>
      </c>
      <c r="X22" s="57">
        <f>IF(FIRE1123a_working!X22="-","-",ROUND(FIRE1123a_working!X22,3))</f>
        <v>0.28599999999999998</v>
      </c>
      <c r="Y22" s="62"/>
      <c r="Z22" s="62"/>
      <c r="AA22" s="62"/>
      <c r="AB22" s="62"/>
    </row>
    <row r="23" spans="1:28" s="31" customFormat="1" ht="15" customHeight="1" x14ac:dyDescent="0.4">
      <c r="A23" s="69" t="s">
        <v>92</v>
      </c>
      <c r="B23" s="119">
        <f>ROUND(FIRE1123a_working!B23,0)</f>
        <v>12</v>
      </c>
      <c r="C23" s="119">
        <f>ROUND(FIRE1123a_working!C23,0)</f>
        <v>0</v>
      </c>
      <c r="D23" s="119">
        <f>IF(FIRE1123a_working!D23="-","-",ROUND(FIRE1123a_working!D23,0))</f>
        <v>0</v>
      </c>
      <c r="E23" s="119">
        <f>IF(FIRE1123a_working!E23="-","-",ROUND(FIRE1123a_working!E23,0))</f>
        <v>0</v>
      </c>
      <c r="F23" s="120">
        <f>IF(FIRE1123a_working!F23="-","-",ROUND(FIRE1123a_working!F23,3))</f>
        <v>0</v>
      </c>
      <c r="G23" s="61" t="s">
        <v>106</v>
      </c>
      <c r="H23" s="59">
        <f>ROUND(FIRE1123a_working!H23,0)</f>
        <v>1</v>
      </c>
      <c r="I23" s="59">
        <f>ROUND(FIRE1123a_working!I23,0)</f>
        <v>4</v>
      </c>
      <c r="J23" s="59">
        <f>IF(FIRE1123a_working!J23="-","-",ROUND(FIRE1123a_working!J23,0))</f>
        <v>0</v>
      </c>
      <c r="K23" s="59">
        <f>IF(FIRE1123a_working!K23="-","-",ROUND(FIRE1123a_working!K23,0))</f>
        <v>0</v>
      </c>
      <c r="L23" s="60">
        <f>IF(FIRE1123a_working!L23="-","-",ROUND(FIRE1123a_working!L23,3))</f>
        <v>0.8</v>
      </c>
      <c r="M23" s="61" t="s">
        <v>106</v>
      </c>
      <c r="N23" s="59">
        <f>ROUND(FIRE1123a_working!N23,0)</f>
        <v>4</v>
      </c>
      <c r="O23" s="59">
        <f>ROUND(FIRE1123a_working!O23,0)</f>
        <v>6</v>
      </c>
      <c r="P23" s="59">
        <f>IF(FIRE1123a_working!P23="-","-",ROUND(FIRE1123a_working!P23,0))</f>
        <v>0</v>
      </c>
      <c r="Q23" s="59">
        <f>IF(FIRE1123a_working!Q23="-","-",ROUND(FIRE1123a_working!Q23,0))</f>
        <v>0</v>
      </c>
      <c r="R23" s="60">
        <f>IF(FIRE1123a_working!R23="-","-",ROUND(FIRE1123a_working!R23,3))</f>
        <v>0.6</v>
      </c>
      <c r="S23" s="61" t="s">
        <v>106</v>
      </c>
      <c r="T23" s="56">
        <f>ROUND(FIRE1123a_working!T23,0)</f>
        <v>17</v>
      </c>
      <c r="U23" s="56">
        <f>ROUND(FIRE1123a_working!U23,0)</f>
        <v>10</v>
      </c>
      <c r="V23" s="56">
        <f>IF(FIRE1123a_working!V23="-","-",ROUND(FIRE1123a_working!V23,0))</f>
        <v>0</v>
      </c>
      <c r="W23" s="56">
        <f>IF(FIRE1123a_working!W23="-","-",ROUND(FIRE1123a_working!W23,0))</f>
        <v>0</v>
      </c>
      <c r="X23" s="57">
        <f>IF(FIRE1123a_working!X23="-","-",ROUND(FIRE1123a_working!X23,3))</f>
        <v>0.37</v>
      </c>
      <c r="Y23" s="62"/>
      <c r="Z23" s="62"/>
      <c r="AA23" s="62"/>
      <c r="AB23" s="62"/>
    </row>
    <row r="24" spans="1:28" s="31" customFormat="1" ht="15" customHeight="1" x14ac:dyDescent="0.4">
      <c r="A24" s="69" t="s">
        <v>11</v>
      </c>
      <c r="B24" s="119">
        <f>ROUND(FIRE1123a_working!B24,0)</f>
        <v>37</v>
      </c>
      <c r="C24" s="119">
        <f>ROUND(FIRE1123a_working!C24,0)</f>
        <v>18</v>
      </c>
      <c r="D24" s="119">
        <f>IF(FIRE1123a_working!D24="-","-",ROUND(FIRE1123a_working!D24,0))</f>
        <v>0</v>
      </c>
      <c r="E24" s="119">
        <f>IF(FIRE1123a_working!E24="-","-",ROUND(FIRE1123a_working!E24,0))</f>
        <v>0</v>
      </c>
      <c r="F24" s="120">
        <f>IF(FIRE1123a_working!F24="-","-",ROUND(FIRE1123a_working!F24,3))</f>
        <v>0.32700000000000001</v>
      </c>
      <c r="G24" s="61" t="s">
        <v>106</v>
      </c>
      <c r="H24" s="59">
        <f>ROUND(FIRE1123a_working!H24,0)</f>
        <v>0</v>
      </c>
      <c r="I24" s="59">
        <f>ROUND(FIRE1123a_working!I24,0)</f>
        <v>2</v>
      </c>
      <c r="J24" s="59">
        <f>IF(FIRE1123a_working!J24="-","-",ROUND(FIRE1123a_working!J24,0))</f>
        <v>0</v>
      </c>
      <c r="K24" s="59">
        <f>IF(FIRE1123a_working!K24="-","-",ROUND(FIRE1123a_working!K24,0))</f>
        <v>0</v>
      </c>
      <c r="L24" s="60">
        <f>IF(FIRE1123a_working!L24="-","-",ROUND(FIRE1123a_working!L24,3))</f>
        <v>1</v>
      </c>
      <c r="M24" s="61" t="s">
        <v>106</v>
      </c>
      <c r="N24" s="59">
        <f>ROUND(FIRE1123a_working!N24,0)</f>
        <v>3</v>
      </c>
      <c r="O24" s="59">
        <f>ROUND(FIRE1123a_working!O24,0)</f>
        <v>9</v>
      </c>
      <c r="P24" s="59">
        <f>IF(FIRE1123a_working!P24="-","-",ROUND(FIRE1123a_working!P24,0))</f>
        <v>0</v>
      </c>
      <c r="Q24" s="59">
        <f>IF(FIRE1123a_working!Q24="-","-",ROUND(FIRE1123a_working!Q24,0))</f>
        <v>0</v>
      </c>
      <c r="R24" s="60">
        <f>IF(FIRE1123a_working!R24="-","-",ROUND(FIRE1123a_working!R24,3))</f>
        <v>0.75</v>
      </c>
      <c r="S24" s="61" t="s">
        <v>106</v>
      </c>
      <c r="T24" s="56">
        <f>ROUND(FIRE1123a_working!T24,0)</f>
        <v>40</v>
      </c>
      <c r="U24" s="56">
        <f>ROUND(FIRE1123a_working!U24,0)</f>
        <v>29</v>
      </c>
      <c r="V24" s="56">
        <f>IF(FIRE1123a_working!V24="-","-",ROUND(FIRE1123a_working!V24,0))</f>
        <v>0</v>
      </c>
      <c r="W24" s="56">
        <f>IF(FIRE1123a_working!W24="-","-",ROUND(FIRE1123a_working!W24,0))</f>
        <v>0</v>
      </c>
      <c r="X24" s="57">
        <f>IF(FIRE1123a_working!X24="-","-",ROUND(FIRE1123a_working!X24,3))</f>
        <v>0.42</v>
      </c>
      <c r="Y24" s="62"/>
      <c r="Z24" s="62"/>
      <c r="AA24" s="62"/>
      <c r="AB24" s="62"/>
    </row>
    <row r="25" spans="1:28" s="31" customFormat="1" ht="15" customHeight="1" x14ac:dyDescent="0.4">
      <c r="A25" s="69" t="s">
        <v>12</v>
      </c>
      <c r="B25" s="119">
        <f>ROUND(FIRE1123a_working!B25,0)</f>
        <v>0</v>
      </c>
      <c r="C25" s="119">
        <f>ROUND(FIRE1123a_working!C25,0)</f>
        <v>0</v>
      </c>
      <c r="D25" s="119">
        <f>IF(FIRE1123a_working!D25="-","-",ROUND(FIRE1123a_working!D25,0))</f>
        <v>0</v>
      </c>
      <c r="E25" s="119">
        <f>IF(FIRE1123a_working!E25="-","-",ROUND(FIRE1123a_working!E25,0))</f>
        <v>0</v>
      </c>
      <c r="F25" s="120" t="str">
        <f>IF(FIRE1123a_working!F25="-","-",ROUND(FIRE1123a_working!F25,3))</f>
        <v>-</v>
      </c>
      <c r="G25" s="61" t="s">
        <v>106</v>
      </c>
      <c r="H25" s="59">
        <f>ROUND(FIRE1123a_working!H25,0)</f>
        <v>0</v>
      </c>
      <c r="I25" s="59">
        <f>ROUND(FIRE1123a_working!I25,0)</f>
        <v>0</v>
      </c>
      <c r="J25" s="59">
        <f>IF(FIRE1123a_working!J25="-","-",ROUND(FIRE1123a_working!J25,0))</f>
        <v>0</v>
      </c>
      <c r="K25" s="59">
        <f>IF(FIRE1123a_working!K25="-","-",ROUND(FIRE1123a_working!K25,0))</f>
        <v>0</v>
      </c>
      <c r="L25" s="60" t="str">
        <f>IF(FIRE1123a_working!L25="-","-",ROUND(FIRE1123a_working!L25,3))</f>
        <v>-</v>
      </c>
      <c r="M25" s="61" t="s">
        <v>106</v>
      </c>
      <c r="N25" s="59">
        <f>ROUND(FIRE1123a_working!N25,0)</f>
        <v>1</v>
      </c>
      <c r="O25" s="59">
        <f>ROUND(FIRE1123a_working!O25,0)</f>
        <v>0</v>
      </c>
      <c r="P25" s="59">
        <f>IF(FIRE1123a_working!P25="-","-",ROUND(FIRE1123a_working!P25,0))</f>
        <v>0</v>
      </c>
      <c r="Q25" s="59">
        <f>IF(FIRE1123a_working!Q25="-","-",ROUND(FIRE1123a_working!Q25,0))</f>
        <v>0</v>
      </c>
      <c r="R25" s="60">
        <f>IF(FIRE1123a_working!R25="-","-",ROUND(FIRE1123a_working!R25,3))</f>
        <v>0</v>
      </c>
      <c r="S25" s="61" t="s">
        <v>106</v>
      </c>
      <c r="T25" s="56">
        <f>ROUND(FIRE1123a_working!T25,0)</f>
        <v>1</v>
      </c>
      <c r="U25" s="56">
        <f>ROUND(FIRE1123a_working!U25,0)</f>
        <v>0</v>
      </c>
      <c r="V25" s="56">
        <f>IF(FIRE1123a_working!V25="-","-",ROUND(FIRE1123a_working!V25,0))</f>
        <v>0</v>
      </c>
      <c r="W25" s="56">
        <f>IF(FIRE1123a_working!W25="-","-",ROUND(FIRE1123a_working!W25,0))</f>
        <v>0</v>
      </c>
      <c r="X25" s="57">
        <f>IF(FIRE1123a_working!X25="-","-",ROUND(FIRE1123a_working!X25,3))</f>
        <v>0</v>
      </c>
      <c r="Y25" s="62"/>
      <c r="Z25" s="62"/>
      <c r="AA25" s="62"/>
      <c r="AB25" s="62"/>
    </row>
    <row r="26" spans="1:28" s="31" customFormat="1" ht="15" customHeight="1" x14ac:dyDescent="0.4">
      <c r="A26" s="69" t="s">
        <v>13</v>
      </c>
      <c r="B26" s="119">
        <f>ROUND(FIRE1123a_working!B26,0)</f>
        <v>47</v>
      </c>
      <c r="C26" s="119">
        <f>ROUND(FIRE1123a_working!C26,0)</f>
        <v>5</v>
      </c>
      <c r="D26" s="119">
        <f>IF(FIRE1123a_working!D26="-","-",ROUND(FIRE1123a_working!D26,0))</f>
        <v>0</v>
      </c>
      <c r="E26" s="119">
        <f>IF(FIRE1123a_working!E26="-","-",ROUND(FIRE1123a_working!E26,0))</f>
        <v>0</v>
      </c>
      <c r="F26" s="120">
        <f>IF(FIRE1123a_working!F26="-","-",ROUND(FIRE1123a_working!F26,3))</f>
        <v>9.6000000000000002E-2</v>
      </c>
      <c r="G26" s="61" t="s">
        <v>106</v>
      </c>
      <c r="H26" s="59">
        <f>ROUND(FIRE1123a_working!H26,0)</f>
        <v>0</v>
      </c>
      <c r="I26" s="59">
        <f>ROUND(FIRE1123a_working!I26,0)</f>
        <v>0</v>
      </c>
      <c r="J26" s="59">
        <f>IF(FIRE1123a_working!J26="-","-",ROUND(FIRE1123a_working!J26,0))</f>
        <v>0</v>
      </c>
      <c r="K26" s="59">
        <f>IF(FIRE1123a_working!K26="-","-",ROUND(FIRE1123a_working!K26,0))</f>
        <v>0</v>
      </c>
      <c r="L26" s="60" t="str">
        <f>IF(FIRE1123a_working!L26="-","-",ROUND(FIRE1123a_working!L26,3))</f>
        <v>-</v>
      </c>
      <c r="M26" s="61" t="s">
        <v>106</v>
      </c>
      <c r="N26" s="59">
        <f>ROUND(FIRE1123a_working!N26,0)</f>
        <v>0</v>
      </c>
      <c r="O26" s="59">
        <f>ROUND(FIRE1123a_working!O26,0)</f>
        <v>0</v>
      </c>
      <c r="P26" s="59">
        <f>IF(FIRE1123a_working!P26="-","-",ROUND(FIRE1123a_working!P26,0))</f>
        <v>0</v>
      </c>
      <c r="Q26" s="59">
        <f>IF(FIRE1123a_working!Q26="-","-",ROUND(FIRE1123a_working!Q26,0))</f>
        <v>0</v>
      </c>
      <c r="R26" s="60" t="str">
        <f>IF(FIRE1123a_working!R26="-","-",ROUND(FIRE1123a_working!R26,3))</f>
        <v>-</v>
      </c>
      <c r="S26" s="61" t="s">
        <v>106</v>
      </c>
      <c r="T26" s="56">
        <f>ROUND(FIRE1123a_working!T26,0)</f>
        <v>47</v>
      </c>
      <c r="U26" s="56">
        <f>ROUND(FIRE1123a_working!U26,0)</f>
        <v>5</v>
      </c>
      <c r="V26" s="56">
        <f>IF(FIRE1123a_working!V26="-","-",ROUND(FIRE1123a_working!V26,0))</f>
        <v>0</v>
      </c>
      <c r="W26" s="56">
        <f>IF(FIRE1123a_working!W26="-","-",ROUND(FIRE1123a_working!W26,0))</f>
        <v>0</v>
      </c>
      <c r="X26" s="57">
        <f>IF(FIRE1123a_working!X26="-","-",ROUND(FIRE1123a_working!X26,3))</f>
        <v>9.6000000000000002E-2</v>
      </c>
      <c r="Y26" s="62"/>
      <c r="Z26" s="62"/>
      <c r="AA26" s="62"/>
      <c r="AB26" s="62"/>
    </row>
    <row r="27" spans="1:28" s="31" customFormat="1" ht="15" customHeight="1" x14ac:dyDescent="0.4">
      <c r="A27" s="69" t="s">
        <v>14</v>
      </c>
      <c r="B27" s="119">
        <f>ROUND(FIRE1123a_working!B27,0)</f>
        <v>0</v>
      </c>
      <c r="C27" s="119">
        <f>ROUND(FIRE1123a_working!C27,0)</f>
        <v>0</v>
      </c>
      <c r="D27" s="119">
        <f>IF(FIRE1123a_working!D27="-","-",ROUND(FIRE1123a_working!D27,0))</f>
        <v>0</v>
      </c>
      <c r="E27" s="119">
        <f>IF(FIRE1123a_working!E27="-","-",ROUND(FIRE1123a_working!E27,0))</f>
        <v>0</v>
      </c>
      <c r="F27" s="120" t="str">
        <f>IF(FIRE1123a_working!F27="-","-",ROUND(FIRE1123a_working!F27,3))</f>
        <v>-</v>
      </c>
      <c r="G27" s="61" t="s">
        <v>106</v>
      </c>
      <c r="H27" s="59">
        <f>ROUND(FIRE1123a_working!H27,0)</f>
        <v>0</v>
      </c>
      <c r="I27" s="59">
        <f>ROUND(FIRE1123a_working!I27,0)</f>
        <v>0</v>
      </c>
      <c r="J27" s="59">
        <f>IF(FIRE1123a_working!J27="-","-",ROUND(FIRE1123a_working!J27,0))</f>
        <v>0</v>
      </c>
      <c r="K27" s="59">
        <f>IF(FIRE1123a_working!K27="-","-",ROUND(FIRE1123a_working!K27,0))</f>
        <v>0</v>
      </c>
      <c r="L27" s="60" t="str">
        <f>IF(FIRE1123a_working!L27="-","-",ROUND(FIRE1123a_working!L27,3))</f>
        <v>-</v>
      </c>
      <c r="M27" s="61" t="s">
        <v>106</v>
      </c>
      <c r="N27" s="59">
        <f>ROUND(FIRE1123a_working!N27,0)</f>
        <v>0</v>
      </c>
      <c r="O27" s="59">
        <f>ROUND(FIRE1123a_working!O27,0)</f>
        <v>1</v>
      </c>
      <c r="P27" s="59">
        <f>IF(FIRE1123a_working!P27="-","-",ROUND(FIRE1123a_working!P27,0))</f>
        <v>0</v>
      </c>
      <c r="Q27" s="59">
        <f>IF(FIRE1123a_working!Q27="-","-",ROUND(FIRE1123a_working!Q27,0))</f>
        <v>0</v>
      </c>
      <c r="R27" s="60">
        <f>IF(FIRE1123a_working!R27="-","-",ROUND(FIRE1123a_working!R27,3))</f>
        <v>1</v>
      </c>
      <c r="S27" s="61" t="s">
        <v>106</v>
      </c>
      <c r="T27" s="56">
        <f>ROUND(FIRE1123a_working!T27,0)</f>
        <v>0</v>
      </c>
      <c r="U27" s="56">
        <f>ROUND(FIRE1123a_working!U27,0)</f>
        <v>1</v>
      </c>
      <c r="V27" s="56">
        <f>IF(FIRE1123a_working!V27="-","-",ROUND(FIRE1123a_working!V27,0))</f>
        <v>0</v>
      </c>
      <c r="W27" s="56">
        <f>IF(FIRE1123a_working!W27="-","-",ROUND(FIRE1123a_working!W27,0))</f>
        <v>0</v>
      </c>
      <c r="X27" s="57">
        <f>IF(FIRE1123a_working!X27="-","-",ROUND(FIRE1123a_working!X27,3))</f>
        <v>1</v>
      </c>
      <c r="Y27" s="62"/>
      <c r="Z27" s="62"/>
      <c r="AA27" s="62"/>
      <c r="AB27" s="62"/>
    </row>
    <row r="28" spans="1:28" s="31" customFormat="1" ht="15" customHeight="1" x14ac:dyDescent="0.4">
      <c r="A28" s="69" t="s">
        <v>15</v>
      </c>
      <c r="B28" s="119">
        <f>ROUND(FIRE1123a_working!B28,0)</f>
        <v>265</v>
      </c>
      <c r="C28" s="119">
        <f>ROUND(FIRE1123a_working!C28,0)</f>
        <v>53</v>
      </c>
      <c r="D28" s="119">
        <f>IF(FIRE1123a_working!D28="-","-",ROUND(FIRE1123a_working!D28,0))</f>
        <v>0</v>
      </c>
      <c r="E28" s="119">
        <f>IF(FIRE1123a_working!E28="-","-",ROUND(FIRE1123a_working!E28,0))</f>
        <v>0</v>
      </c>
      <c r="F28" s="120">
        <f>IF(FIRE1123a_working!F28="-","-",ROUND(FIRE1123a_working!F28,3))</f>
        <v>0.16700000000000001</v>
      </c>
      <c r="G28" s="61" t="s">
        <v>106</v>
      </c>
      <c r="H28" s="59">
        <f>ROUND(FIRE1123a_working!H28,0)</f>
        <v>0</v>
      </c>
      <c r="I28" s="59">
        <f>ROUND(FIRE1123a_working!I28,0)</f>
        <v>0</v>
      </c>
      <c r="J28" s="59">
        <f>IF(FIRE1123a_working!J28="-","-",ROUND(FIRE1123a_working!J28,0))</f>
        <v>0</v>
      </c>
      <c r="K28" s="59">
        <f>IF(FIRE1123a_working!K28="-","-",ROUND(FIRE1123a_working!K28,0))</f>
        <v>0</v>
      </c>
      <c r="L28" s="60" t="str">
        <f>IF(FIRE1123a_working!L28="-","-",ROUND(FIRE1123a_working!L28,3))</f>
        <v>-</v>
      </c>
      <c r="M28" s="61" t="s">
        <v>106</v>
      </c>
      <c r="N28" s="59">
        <f>ROUND(FIRE1123a_working!N28,0)</f>
        <v>0</v>
      </c>
      <c r="O28" s="59">
        <f>ROUND(FIRE1123a_working!O28,0)</f>
        <v>0</v>
      </c>
      <c r="P28" s="59">
        <f>IF(FIRE1123a_working!P28="-","-",ROUND(FIRE1123a_working!P28,0))</f>
        <v>0</v>
      </c>
      <c r="Q28" s="59">
        <f>IF(FIRE1123a_working!Q28="-","-",ROUND(FIRE1123a_working!Q28,0))</f>
        <v>0</v>
      </c>
      <c r="R28" s="60" t="str">
        <f>IF(FIRE1123a_working!R28="-","-",ROUND(FIRE1123a_working!R28,3))</f>
        <v>-</v>
      </c>
      <c r="S28" s="61" t="s">
        <v>106</v>
      </c>
      <c r="T28" s="56">
        <f>ROUND(FIRE1123a_working!T28,0)</f>
        <v>265</v>
      </c>
      <c r="U28" s="56">
        <f>ROUND(FIRE1123a_working!U28,0)</f>
        <v>53</v>
      </c>
      <c r="V28" s="56">
        <f>IF(FIRE1123a_working!V28="-","-",ROUND(FIRE1123a_working!V28,0))</f>
        <v>0</v>
      </c>
      <c r="W28" s="56">
        <f>IF(FIRE1123a_working!W28="-","-",ROUND(FIRE1123a_working!W28,0))</f>
        <v>0</v>
      </c>
      <c r="X28" s="57">
        <f>IF(FIRE1123a_working!X28="-","-",ROUND(FIRE1123a_working!X28,3))</f>
        <v>0.16700000000000001</v>
      </c>
      <c r="Y28" s="62"/>
      <c r="Z28" s="62"/>
      <c r="AA28" s="62"/>
      <c r="AB28" s="62"/>
    </row>
    <row r="29" spans="1:28" s="31" customFormat="1" ht="15" customHeight="1" x14ac:dyDescent="0.4">
      <c r="A29" s="69" t="s">
        <v>16</v>
      </c>
      <c r="B29" s="119">
        <f>ROUND(FIRE1123a_working!B29,0)</f>
        <v>136</v>
      </c>
      <c r="C29" s="119">
        <f>ROUND(FIRE1123a_working!C29,0)</f>
        <v>28</v>
      </c>
      <c r="D29" s="119">
        <f>IF(FIRE1123a_working!D29="-","-",ROUND(FIRE1123a_working!D29,0))</f>
        <v>0</v>
      </c>
      <c r="E29" s="119">
        <f>IF(FIRE1123a_working!E29="-","-",ROUND(FIRE1123a_working!E29,0))</f>
        <v>25</v>
      </c>
      <c r="F29" s="120">
        <f>IF(FIRE1123a_working!F29="-","-",ROUND(FIRE1123a_working!F29,3))</f>
        <v>0.14799999999999999</v>
      </c>
      <c r="G29" s="61" t="s">
        <v>106</v>
      </c>
      <c r="H29" s="59">
        <f>ROUND(FIRE1123a_working!H29,0)</f>
        <v>0</v>
      </c>
      <c r="I29" s="59">
        <f>ROUND(FIRE1123a_working!I29,0)</f>
        <v>0</v>
      </c>
      <c r="J29" s="59">
        <f>IF(FIRE1123a_working!J29="-","-",ROUND(FIRE1123a_working!J29,0))</f>
        <v>0</v>
      </c>
      <c r="K29" s="59">
        <f>IF(FIRE1123a_working!K29="-","-",ROUND(FIRE1123a_working!K29,0))</f>
        <v>0</v>
      </c>
      <c r="L29" s="60" t="str">
        <f>IF(FIRE1123a_working!L29="-","-",ROUND(FIRE1123a_working!L29,3))</f>
        <v>-</v>
      </c>
      <c r="M29" s="61" t="s">
        <v>106</v>
      </c>
      <c r="N29" s="59">
        <f>ROUND(FIRE1123a_working!N29,0)</f>
        <v>0</v>
      </c>
      <c r="O29" s="59">
        <f>ROUND(FIRE1123a_working!O29,0)</f>
        <v>1</v>
      </c>
      <c r="P29" s="59">
        <f>IF(FIRE1123a_working!P29="-","-",ROUND(FIRE1123a_working!P29,0))</f>
        <v>0</v>
      </c>
      <c r="Q29" s="59">
        <f>IF(FIRE1123a_working!Q29="-","-",ROUND(FIRE1123a_working!Q29,0))</f>
        <v>0</v>
      </c>
      <c r="R29" s="60">
        <f>IF(FIRE1123a_working!R29="-","-",ROUND(FIRE1123a_working!R29,3))</f>
        <v>1</v>
      </c>
      <c r="S29" s="61" t="s">
        <v>106</v>
      </c>
      <c r="T29" s="56">
        <f>ROUND(FIRE1123a_working!T29,0)</f>
        <v>136</v>
      </c>
      <c r="U29" s="56">
        <f>ROUND(FIRE1123a_working!U29,0)</f>
        <v>29</v>
      </c>
      <c r="V29" s="56">
        <f>IF(FIRE1123a_working!V29="-","-",ROUND(FIRE1123a_working!V29,0))</f>
        <v>0</v>
      </c>
      <c r="W29" s="56">
        <f>IF(FIRE1123a_working!W29="-","-",ROUND(FIRE1123a_working!W29,0))</f>
        <v>25</v>
      </c>
      <c r="X29" s="57">
        <f>IF(FIRE1123a_working!X29="-","-",ROUND(FIRE1123a_working!X29,3))</f>
        <v>0.153</v>
      </c>
      <c r="Y29" s="62"/>
      <c r="Z29" s="62"/>
      <c r="AA29" s="62"/>
      <c r="AB29" s="62"/>
    </row>
    <row r="30" spans="1:28" s="31" customFormat="1" ht="15" customHeight="1" x14ac:dyDescent="0.4">
      <c r="A30" s="69" t="s">
        <v>70</v>
      </c>
      <c r="B30" s="119">
        <f>ROUND(FIRE1123a_working!B30,0)</f>
        <v>4</v>
      </c>
      <c r="C30" s="119">
        <f>ROUND(FIRE1123a_working!C30,0)</f>
        <v>3</v>
      </c>
      <c r="D30" s="119">
        <f>IF(FIRE1123a_working!D30="-","-",ROUND(FIRE1123a_working!D30,0))</f>
        <v>0</v>
      </c>
      <c r="E30" s="119">
        <f>IF(FIRE1123a_working!E30="-","-",ROUND(FIRE1123a_working!E30,0))</f>
        <v>0</v>
      </c>
      <c r="F30" s="120">
        <f>IF(FIRE1123a_working!F30="-","-",ROUND(FIRE1123a_working!F30,3))</f>
        <v>0.42899999999999999</v>
      </c>
      <c r="G30" s="61" t="s">
        <v>106</v>
      </c>
      <c r="H30" s="59">
        <f>ROUND(FIRE1123a_working!H30,0)</f>
        <v>0</v>
      </c>
      <c r="I30" s="59">
        <f>ROUND(FIRE1123a_working!I30,0)</f>
        <v>0</v>
      </c>
      <c r="J30" s="59">
        <f>IF(FIRE1123a_working!J30="-","-",ROUND(FIRE1123a_working!J30,0))</f>
        <v>0</v>
      </c>
      <c r="K30" s="59">
        <f>IF(FIRE1123a_working!K30="-","-",ROUND(FIRE1123a_working!K30,0))</f>
        <v>0</v>
      </c>
      <c r="L30" s="60" t="str">
        <f>IF(FIRE1123a_working!L30="-","-",ROUND(FIRE1123a_working!L30,3))</f>
        <v>-</v>
      </c>
      <c r="M30" s="61" t="s">
        <v>106</v>
      </c>
      <c r="N30" s="59">
        <f>ROUND(FIRE1123a_working!N30,0)</f>
        <v>4</v>
      </c>
      <c r="O30" s="59">
        <f>ROUND(FIRE1123a_working!O30,0)</f>
        <v>7</v>
      </c>
      <c r="P30" s="59">
        <f>IF(FIRE1123a_working!P30="-","-",ROUND(FIRE1123a_working!P30,0))</f>
        <v>0</v>
      </c>
      <c r="Q30" s="59">
        <f>IF(FIRE1123a_working!Q30="-","-",ROUND(FIRE1123a_working!Q30,0))</f>
        <v>0</v>
      </c>
      <c r="R30" s="60">
        <f>IF(FIRE1123a_working!R30="-","-",ROUND(FIRE1123a_working!R30,3))</f>
        <v>0.63600000000000001</v>
      </c>
      <c r="S30" s="61" t="s">
        <v>106</v>
      </c>
      <c r="T30" s="56">
        <f>ROUND(FIRE1123a_working!T30,0)</f>
        <v>8</v>
      </c>
      <c r="U30" s="56">
        <f>ROUND(FIRE1123a_working!U30,0)</f>
        <v>10</v>
      </c>
      <c r="V30" s="56">
        <f>IF(FIRE1123a_working!V30="-","-",ROUND(FIRE1123a_working!V30,0))</f>
        <v>0</v>
      </c>
      <c r="W30" s="56">
        <f>IF(FIRE1123a_working!W30="-","-",ROUND(FIRE1123a_working!W30,0))</f>
        <v>0</v>
      </c>
      <c r="X30" s="57">
        <f>IF(FIRE1123a_working!X30="-","-",ROUND(FIRE1123a_working!X30,3))</f>
        <v>0.55600000000000005</v>
      </c>
      <c r="Y30" s="62"/>
      <c r="Z30" s="62"/>
      <c r="AA30" s="62"/>
      <c r="AB30" s="62"/>
    </row>
    <row r="31" spans="1:28" s="31" customFormat="1" ht="15" customHeight="1" x14ac:dyDescent="0.4">
      <c r="A31" s="69" t="s">
        <v>93</v>
      </c>
      <c r="B31" s="119">
        <f>ROUND(FIRE1123a_working!B31,0)</f>
        <v>17</v>
      </c>
      <c r="C31" s="119">
        <f>ROUND(FIRE1123a_working!C31,0)</f>
        <v>5</v>
      </c>
      <c r="D31" s="119">
        <f>IF(FIRE1123a_working!D31="-","-",ROUND(FIRE1123a_working!D31,0))</f>
        <v>0</v>
      </c>
      <c r="E31" s="119">
        <f>IF(FIRE1123a_working!E31="-","-",ROUND(FIRE1123a_working!E31,0))</f>
        <v>0</v>
      </c>
      <c r="F31" s="120">
        <f>IF(FIRE1123a_working!F31="-","-",ROUND(FIRE1123a_working!F31,3))</f>
        <v>0.22700000000000001</v>
      </c>
      <c r="G31" s="61" t="s">
        <v>106</v>
      </c>
      <c r="H31" s="59">
        <f>ROUND(FIRE1123a_working!H31,0)</f>
        <v>0</v>
      </c>
      <c r="I31" s="59">
        <f>ROUND(FIRE1123a_working!I31,0)</f>
        <v>0</v>
      </c>
      <c r="J31" s="59">
        <f>IF(FIRE1123a_working!J31="-","-",ROUND(FIRE1123a_working!J31,0))</f>
        <v>0</v>
      </c>
      <c r="K31" s="59">
        <f>IF(FIRE1123a_working!K31="-","-",ROUND(FIRE1123a_working!K31,0))</f>
        <v>0</v>
      </c>
      <c r="L31" s="60" t="str">
        <f>IF(FIRE1123a_working!L31="-","-",ROUND(FIRE1123a_working!L31,3))</f>
        <v>-</v>
      </c>
      <c r="M31" s="61" t="s">
        <v>106</v>
      </c>
      <c r="N31" s="59">
        <f>ROUND(FIRE1123a_working!N31,0)</f>
        <v>0</v>
      </c>
      <c r="O31" s="59">
        <f>ROUND(FIRE1123a_working!O31,0)</f>
        <v>0</v>
      </c>
      <c r="P31" s="59">
        <f>IF(FIRE1123a_working!P31="-","-",ROUND(FIRE1123a_working!P31,0))</f>
        <v>0</v>
      </c>
      <c r="Q31" s="59">
        <f>IF(FIRE1123a_working!Q31="-","-",ROUND(FIRE1123a_working!Q31,0))</f>
        <v>0</v>
      </c>
      <c r="R31" s="60" t="str">
        <f>IF(FIRE1123a_working!R31="-","-",ROUND(FIRE1123a_working!R31,3))</f>
        <v>-</v>
      </c>
      <c r="S31" s="61" t="s">
        <v>106</v>
      </c>
      <c r="T31" s="56">
        <f>ROUND(FIRE1123a_working!T31,0)</f>
        <v>17</v>
      </c>
      <c r="U31" s="56">
        <f>ROUND(FIRE1123a_working!U31,0)</f>
        <v>5</v>
      </c>
      <c r="V31" s="56">
        <f>IF(FIRE1123a_working!V31="-","-",ROUND(FIRE1123a_working!V31,0))</f>
        <v>0</v>
      </c>
      <c r="W31" s="56">
        <f>IF(FIRE1123a_working!W31="-","-",ROUND(FIRE1123a_working!W31,0))</f>
        <v>0</v>
      </c>
      <c r="X31" s="57">
        <f>IF(FIRE1123a_working!X31="-","-",ROUND(FIRE1123a_working!X31,3))</f>
        <v>0.22700000000000001</v>
      </c>
      <c r="Y31" s="62"/>
      <c r="Z31" s="62"/>
      <c r="AA31" s="62"/>
      <c r="AB31" s="62"/>
    </row>
    <row r="32" spans="1:28" s="31" customFormat="1" ht="15" customHeight="1" x14ac:dyDescent="0.4">
      <c r="A32" s="69" t="s">
        <v>17</v>
      </c>
      <c r="B32" s="119">
        <f>ROUND(FIRE1123a_working!B32,0)</f>
        <v>56</v>
      </c>
      <c r="C32" s="119">
        <f>ROUND(FIRE1123a_working!C32,0)</f>
        <v>12</v>
      </c>
      <c r="D32" s="119">
        <f>IF(FIRE1123a_working!D32="-","-",ROUND(FIRE1123a_working!D32,0))</f>
        <v>0</v>
      </c>
      <c r="E32" s="119">
        <f>IF(FIRE1123a_working!E32="-","-",ROUND(FIRE1123a_working!E32,0))</f>
        <v>0</v>
      </c>
      <c r="F32" s="120">
        <f>IF(FIRE1123a_working!F32="-","-",ROUND(FIRE1123a_working!F32,3))</f>
        <v>0.17599999999999999</v>
      </c>
      <c r="G32" s="61" t="s">
        <v>106</v>
      </c>
      <c r="H32" s="59">
        <f>ROUND(FIRE1123a_working!H32,0)</f>
        <v>0</v>
      </c>
      <c r="I32" s="59">
        <f>ROUND(FIRE1123a_working!I32,0)</f>
        <v>0</v>
      </c>
      <c r="J32" s="59">
        <f>IF(FIRE1123a_working!J32="-","-",ROUND(FIRE1123a_working!J32,0))</f>
        <v>0</v>
      </c>
      <c r="K32" s="59">
        <f>IF(FIRE1123a_working!K32="-","-",ROUND(FIRE1123a_working!K32,0))</f>
        <v>0</v>
      </c>
      <c r="L32" s="60" t="str">
        <f>IF(FIRE1123a_working!L32="-","-",ROUND(FIRE1123a_working!L32,3))</f>
        <v>-</v>
      </c>
      <c r="M32" s="61" t="s">
        <v>106</v>
      </c>
      <c r="N32" s="59">
        <f>ROUND(FIRE1123a_working!N32,0)</f>
        <v>4</v>
      </c>
      <c r="O32" s="59">
        <f>ROUND(FIRE1123a_working!O32,0)</f>
        <v>1</v>
      </c>
      <c r="P32" s="59">
        <f>IF(FIRE1123a_working!P32="-","-",ROUND(FIRE1123a_working!P32,0))</f>
        <v>0</v>
      </c>
      <c r="Q32" s="59">
        <f>IF(FIRE1123a_working!Q32="-","-",ROUND(FIRE1123a_working!Q32,0))</f>
        <v>0</v>
      </c>
      <c r="R32" s="60">
        <f>IF(FIRE1123a_working!R32="-","-",ROUND(FIRE1123a_working!R32,3))</f>
        <v>0.2</v>
      </c>
      <c r="S32" s="61" t="s">
        <v>106</v>
      </c>
      <c r="T32" s="56">
        <f>ROUND(FIRE1123a_working!T32,0)</f>
        <v>60</v>
      </c>
      <c r="U32" s="56">
        <f>ROUND(FIRE1123a_working!U32,0)</f>
        <v>13</v>
      </c>
      <c r="V32" s="56">
        <f>IF(FIRE1123a_working!V32="-","-",ROUND(FIRE1123a_working!V32,0))</f>
        <v>0</v>
      </c>
      <c r="W32" s="56">
        <f>IF(FIRE1123a_working!W32="-","-",ROUND(FIRE1123a_working!W32,0))</f>
        <v>0</v>
      </c>
      <c r="X32" s="57">
        <f>IF(FIRE1123a_working!X32="-","-",ROUND(FIRE1123a_working!X32,3))</f>
        <v>0.17799999999999999</v>
      </c>
      <c r="Y32" s="62"/>
      <c r="Z32" s="62"/>
      <c r="AA32" s="62"/>
      <c r="AB32" s="62"/>
    </row>
    <row r="33" spans="1:28" s="31" customFormat="1" ht="15" customHeight="1" x14ac:dyDescent="0.4">
      <c r="A33" s="69" t="s">
        <v>18</v>
      </c>
      <c r="B33" s="119">
        <f>ROUND(FIRE1123a_working!B33,0)</f>
        <v>0</v>
      </c>
      <c r="C33" s="119">
        <f>ROUND(FIRE1123a_working!C33,0)</f>
        <v>0</v>
      </c>
      <c r="D33" s="119">
        <f>IF(FIRE1123a_working!D33="-","-",ROUND(FIRE1123a_working!D33,0))</f>
        <v>0</v>
      </c>
      <c r="E33" s="119">
        <f>IF(FIRE1123a_working!E33="-","-",ROUND(FIRE1123a_working!E33,0))</f>
        <v>0</v>
      </c>
      <c r="F33" s="120" t="str">
        <f>IF(FIRE1123a_working!F33="-","-",ROUND(FIRE1123a_working!F33,3))</f>
        <v>-</v>
      </c>
      <c r="G33" s="61" t="s">
        <v>106</v>
      </c>
      <c r="H33" s="59">
        <f>ROUND(FIRE1123a_working!H33,0)</f>
        <v>0</v>
      </c>
      <c r="I33" s="59">
        <f>ROUND(FIRE1123a_working!I33,0)</f>
        <v>0</v>
      </c>
      <c r="J33" s="59">
        <f>IF(FIRE1123a_working!J33="-","-",ROUND(FIRE1123a_working!J33,0))</f>
        <v>0</v>
      </c>
      <c r="K33" s="59">
        <f>IF(FIRE1123a_working!K33="-","-",ROUND(FIRE1123a_working!K33,0))</f>
        <v>0</v>
      </c>
      <c r="L33" s="60" t="str">
        <f>IF(FIRE1123a_working!L33="-","-",ROUND(FIRE1123a_working!L33,3))</f>
        <v>-</v>
      </c>
      <c r="M33" s="61" t="s">
        <v>106</v>
      </c>
      <c r="N33" s="59">
        <f>ROUND(FIRE1123a_working!N33,0)</f>
        <v>1</v>
      </c>
      <c r="O33" s="59">
        <f>ROUND(FIRE1123a_working!O33,0)</f>
        <v>1</v>
      </c>
      <c r="P33" s="59">
        <f>IF(FIRE1123a_working!P33="-","-",ROUND(FIRE1123a_working!P33,0))</f>
        <v>0</v>
      </c>
      <c r="Q33" s="59">
        <f>IF(FIRE1123a_working!Q33="-","-",ROUND(FIRE1123a_working!Q33,0))</f>
        <v>0</v>
      </c>
      <c r="R33" s="60">
        <f>IF(FIRE1123a_working!R33="-","-",ROUND(FIRE1123a_working!R33,3))</f>
        <v>0.5</v>
      </c>
      <c r="S33" s="61" t="s">
        <v>106</v>
      </c>
      <c r="T33" s="56">
        <f>ROUND(FIRE1123a_working!T33,0)</f>
        <v>1</v>
      </c>
      <c r="U33" s="56">
        <f>ROUND(FIRE1123a_working!U33,0)</f>
        <v>1</v>
      </c>
      <c r="V33" s="56">
        <f>IF(FIRE1123a_working!V33="-","-",ROUND(FIRE1123a_working!V33,0))</f>
        <v>0</v>
      </c>
      <c r="W33" s="56">
        <f>IF(FIRE1123a_working!W33="-","-",ROUND(FIRE1123a_working!W33,0))</f>
        <v>0</v>
      </c>
      <c r="X33" s="57">
        <f>IF(FIRE1123a_working!X33="-","-",ROUND(FIRE1123a_working!X33,3))</f>
        <v>0.5</v>
      </c>
      <c r="Y33" s="62"/>
      <c r="Z33" s="62"/>
      <c r="AA33" s="62"/>
      <c r="AB33" s="62"/>
    </row>
    <row r="34" spans="1:28" s="31" customFormat="1" ht="15" customHeight="1" x14ac:dyDescent="0.4">
      <c r="A34" s="69" t="s">
        <v>19</v>
      </c>
      <c r="B34" s="119">
        <f>ROUND(FIRE1123a_working!B34,0)</f>
        <v>0</v>
      </c>
      <c r="C34" s="119">
        <f>ROUND(FIRE1123a_working!C34,0)</f>
        <v>0</v>
      </c>
      <c r="D34" s="119">
        <f>IF(FIRE1123a_working!D34="-","-",ROUND(FIRE1123a_working!D34,0))</f>
        <v>0</v>
      </c>
      <c r="E34" s="119">
        <f>IF(FIRE1123a_working!E34="-","-",ROUND(FIRE1123a_working!E34,0))</f>
        <v>0</v>
      </c>
      <c r="F34" s="120" t="str">
        <f>IF(FIRE1123a_working!F34="-","-",ROUND(FIRE1123a_working!F34,3))</f>
        <v>-</v>
      </c>
      <c r="G34" s="61" t="s">
        <v>106</v>
      </c>
      <c r="H34" s="59">
        <f>ROUND(FIRE1123a_working!H34,0)</f>
        <v>0</v>
      </c>
      <c r="I34" s="59">
        <f>ROUND(FIRE1123a_working!I34,0)</f>
        <v>0</v>
      </c>
      <c r="J34" s="59">
        <f>IF(FIRE1123a_working!J34="-","-",ROUND(FIRE1123a_working!J34,0))</f>
        <v>0</v>
      </c>
      <c r="K34" s="59">
        <f>IF(FIRE1123a_working!K34="-","-",ROUND(FIRE1123a_working!K34,0))</f>
        <v>0</v>
      </c>
      <c r="L34" s="60" t="str">
        <f>IF(FIRE1123a_working!L34="-","-",ROUND(FIRE1123a_working!L34,3))</f>
        <v>-</v>
      </c>
      <c r="M34" s="61" t="s">
        <v>106</v>
      </c>
      <c r="N34" s="59">
        <f>ROUND(FIRE1123a_working!N34,0)</f>
        <v>0</v>
      </c>
      <c r="O34" s="59">
        <f>ROUND(FIRE1123a_working!O34,0)</f>
        <v>0</v>
      </c>
      <c r="P34" s="59">
        <f>IF(FIRE1123a_working!P34="-","-",ROUND(FIRE1123a_working!P34,0))</f>
        <v>0</v>
      </c>
      <c r="Q34" s="59">
        <f>IF(FIRE1123a_working!Q34="-","-",ROUND(FIRE1123a_working!Q34,0))</f>
        <v>0</v>
      </c>
      <c r="R34" s="60" t="str">
        <f>IF(FIRE1123a_working!R34="-","-",ROUND(FIRE1123a_working!R34,3))</f>
        <v>-</v>
      </c>
      <c r="S34" s="61" t="s">
        <v>106</v>
      </c>
      <c r="T34" s="56">
        <f>ROUND(FIRE1123a_working!T34,0)</f>
        <v>0</v>
      </c>
      <c r="U34" s="56">
        <f>ROUND(FIRE1123a_working!U34,0)</f>
        <v>0</v>
      </c>
      <c r="V34" s="56">
        <f>IF(FIRE1123a_working!V34="-","-",ROUND(FIRE1123a_working!V34,0))</f>
        <v>0</v>
      </c>
      <c r="W34" s="56">
        <f>IF(FIRE1123a_working!W34="-","-",ROUND(FIRE1123a_working!W34,0))</f>
        <v>0</v>
      </c>
      <c r="X34" s="57" t="str">
        <f>IF(FIRE1123a_working!X34="-","-",ROUND(FIRE1123a_working!X34,3))</f>
        <v>-</v>
      </c>
      <c r="Y34" s="62"/>
      <c r="Z34" s="62"/>
      <c r="AA34" s="62"/>
      <c r="AB34" s="62"/>
    </row>
    <row r="35" spans="1:28" s="31" customFormat="1" ht="15" customHeight="1" x14ac:dyDescent="0.4">
      <c r="A35" s="95" t="s">
        <v>20</v>
      </c>
      <c r="B35" s="119">
        <f>ROUND(FIRE1123a_working!B35,0)</f>
        <v>0</v>
      </c>
      <c r="C35" s="119">
        <f>ROUND(FIRE1123a_working!C35,0)</f>
        <v>0</v>
      </c>
      <c r="D35" s="119">
        <f>IF(FIRE1123a_working!D35="-","-",ROUND(FIRE1123a_working!D35,0))</f>
        <v>0</v>
      </c>
      <c r="E35" s="119">
        <f>IF(FIRE1123a_working!E35="-","-",ROUND(FIRE1123a_working!E35,0))</f>
        <v>0</v>
      </c>
      <c r="F35" s="120" t="str">
        <f>IF(FIRE1123a_working!F35="-","-",ROUND(FIRE1123a_working!F35,3))</f>
        <v>-</v>
      </c>
      <c r="G35" s="61" t="s">
        <v>106</v>
      </c>
      <c r="H35" s="59">
        <f>ROUND(FIRE1123a_working!H35,0)</f>
        <v>0</v>
      </c>
      <c r="I35" s="59">
        <f>ROUND(FIRE1123a_working!I35,0)</f>
        <v>0</v>
      </c>
      <c r="J35" s="59">
        <f>IF(FIRE1123a_working!J35="-","-",ROUND(FIRE1123a_working!J35,0))</f>
        <v>0</v>
      </c>
      <c r="K35" s="59">
        <f>IF(FIRE1123a_working!K35="-","-",ROUND(FIRE1123a_working!K35,0))</f>
        <v>0</v>
      </c>
      <c r="L35" s="60" t="str">
        <f>IF(FIRE1123a_working!L35="-","-",ROUND(FIRE1123a_working!L35,3))</f>
        <v>-</v>
      </c>
      <c r="M35" s="61" t="s">
        <v>106</v>
      </c>
      <c r="N35" s="59">
        <f>ROUND(FIRE1123a_working!N35,0)</f>
        <v>0</v>
      </c>
      <c r="O35" s="59">
        <f>ROUND(FIRE1123a_working!O35,0)</f>
        <v>0</v>
      </c>
      <c r="P35" s="59">
        <f>IF(FIRE1123a_working!P35="-","-",ROUND(FIRE1123a_working!P35,0))</f>
        <v>0</v>
      </c>
      <c r="Q35" s="59">
        <f>IF(FIRE1123a_working!Q35="-","-",ROUND(FIRE1123a_working!Q35,0))</f>
        <v>0</v>
      </c>
      <c r="R35" s="60" t="str">
        <f>IF(FIRE1123a_working!R35="-","-",ROUND(FIRE1123a_working!R35,3))</f>
        <v>-</v>
      </c>
      <c r="S35" s="61" t="s">
        <v>106</v>
      </c>
      <c r="T35" s="56">
        <f>ROUND(FIRE1123a_working!T35,0)</f>
        <v>0</v>
      </c>
      <c r="U35" s="56">
        <f>ROUND(FIRE1123a_working!U35,0)</f>
        <v>0</v>
      </c>
      <c r="V35" s="56">
        <f>IF(FIRE1123a_working!V35="-","-",ROUND(FIRE1123a_working!V35,0))</f>
        <v>0</v>
      </c>
      <c r="W35" s="56">
        <f>IF(FIRE1123a_working!W35="-","-",ROUND(FIRE1123a_working!W35,0))</f>
        <v>0</v>
      </c>
      <c r="X35" s="57" t="str">
        <f>IF(FIRE1123a_working!X35="-","-",ROUND(FIRE1123a_working!X35,3))</f>
        <v>-</v>
      </c>
      <c r="Y35" s="62"/>
      <c r="Z35" s="62"/>
      <c r="AA35" s="62"/>
      <c r="AB35" s="62"/>
    </row>
    <row r="36" spans="1:28" s="31" customFormat="1" ht="15" customHeight="1" x14ac:dyDescent="0.4">
      <c r="A36" s="95" t="s">
        <v>21</v>
      </c>
      <c r="B36" s="119">
        <f>ROUND(FIRE1123a_working!B36,0)</f>
        <v>68</v>
      </c>
      <c r="C36" s="119">
        <f>ROUND(FIRE1123a_working!C36,0)</f>
        <v>19</v>
      </c>
      <c r="D36" s="119">
        <f>IF(FIRE1123a_working!D36="-","-",ROUND(FIRE1123a_working!D36,0))</f>
        <v>0</v>
      </c>
      <c r="E36" s="119">
        <f>IF(FIRE1123a_working!E36="-","-",ROUND(FIRE1123a_working!E36,0))</f>
        <v>0</v>
      </c>
      <c r="F36" s="120">
        <f>IF(FIRE1123a_working!F36="-","-",ROUND(FIRE1123a_working!F36,3))</f>
        <v>0.218</v>
      </c>
      <c r="G36" s="61" t="s">
        <v>106</v>
      </c>
      <c r="H36" s="59">
        <f>ROUND(FIRE1123a_working!H36,0)</f>
        <v>0</v>
      </c>
      <c r="I36" s="59">
        <f>ROUND(FIRE1123a_working!I36,0)</f>
        <v>0</v>
      </c>
      <c r="J36" s="59">
        <f>IF(FIRE1123a_working!J36="-","-",ROUND(FIRE1123a_working!J36,0))</f>
        <v>0</v>
      </c>
      <c r="K36" s="59">
        <f>IF(FIRE1123a_working!K36="-","-",ROUND(FIRE1123a_working!K36,0))</f>
        <v>0</v>
      </c>
      <c r="L36" s="60" t="str">
        <f>IF(FIRE1123a_working!L36="-","-",ROUND(FIRE1123a_working!L36,3))</f>
        <v>-</v>
      </c>
      <c r="M36" s="61" t="s">
        <v>106</v>
      </c>
      <c r="N36" s="59">
        <f>ROUND(FIRE1123a_working!N36,0)</f>
        <v>0</v>
      </c>
      <c r="O36" s="59">
        <f>ROUND(FIRE1123a_working!O36,0)</f>
        <v>0</v>
      </c>
      <c r="P36" s="59">
        <f>IF(FIRE1123a_working!P36="-","-",ROUND(FIRE1123a_working!P36,0))</f>
        <v>0</v>
      </c>
      <c r="Q36" s="59">
        <f>IF(FIRE1123a_working!Q36="-","-",ROUND(FIRE1123a_working!Q36,0))</f>
        <v>0</v>
      </c>
      <c r="R36" s="60" t="str">
        <f>IF(FIRE1123a_working!R36="-","-",ROUND(FIRE1123a_working!R36,3))</f>
        <v>-</v>
      </c>
      <c r="S36" s="61" t="s">
        <v>106</v>
      </c>
      <c r="T36" s="56">
        <f>ROUND(FIRE1123a_working!T36,0)</f>
        <v>68</v>
      </c>
      <c r="U36" s="56">
        <f>ROUND(FIRE1123a_working!U36,0)</f>
        <v>19</v>
      </c>
      <c r="V36" s="56">
        <f>IF(FIRE1123a_working!V36="-","-",ROUND(FIRE1123a_working!V36,0))</f>
        <v>0</v>
      </c>
      <c r="W36" s="56">
        <f>IF(FIRE1123a_working!W36="-","-",ROUND(FIRE1123a_working!W36,0))</f>
        <v>0</v>
      </c>
      <c r="X36" s="57">
        <f>IF(FIRE1123a_working!X36="-","-",ROUND(FIRE1123a_working!X36,3))</f>
        <v>0.218</v>
      </c>
      <c r="Y36" s="62"/>
      <c r="Z36" s="62"/>
      <c r="AA36" s="62"/>
      <c r="AB36" s="62"/>
    </row>
    <row r="37" spans="1:28" s="31" customFormat="1" ht="15" customHeight="1" x14ac:dyDescent="0.4">
      <c r="A37" s="69" t="s">
        <v>22</v>
      </c>
      <c r="B37" s="119">
        <f>ROUND(FIRE1123a_working!B37,0)</f>
        <v>47</v>
      </c>
      <c r="C37" s="119">
        <f>ROUND(FIRE1123a_working!C37,0)</f>
        <v>4</v>
      </c>
      <c r="D37" s="119">
        <f>IF(FIRE1123a_working!D37="-","-",ROUND(FIRE1123a_working!D37,0))</f>
        <v>0</v>
      </c>
      <c r="E37" s="119">
        <f>IF(FIRE1123a_working!E37="-","-",ROUND(FIRE1123a_working!E37,0))</f>
        <v>0</v>
      </c>
      <c r="F37" s="120">
        <f>IF(FIRE1123a_working!F37="-","-",ROUND(FIRE1123a_working!F37,3))</f>
        <v>7.8E-2</v>
      </c>
      <c r="G37" s="61" t="s">
        <v>106</v>
      </c>
      <c r="H37" s="59">
        <f>ROUND(FIRE1123a_working!H37,0)</f>
        <v>0</v>
      </c>
      <c r="I37" s="59">
        <f>ROUND(FIRE1123a_working!I37,0)</f>
        <v>0</v>
      </c>
      <c r="J37" s="59">
        <f>IF(FIRE1123a_working!J37="-","-",ROUND(FIRE1123a_working!J37,0))</f>
        <v>0</v>
      </c>
      <c r="K37" s="59">
        <f>IF(FIRE1123a_working!K37="-","-",ROUND(FIRE1123a_working!K37,0))</f>
        <v>0</v>
      </c>
      <c r="L37" s="60" t="str">
        <f>IF(FIRE1123a_working!L37="-","-",ROUND(FIRE1123a_working!L37,3))</f>
        <v>-</v>
      </c>
      <c r="M37" s="61" t="s">
        <v>106</v>
      </c>
      <c r="N37" s="59">
        <f>ROUND(FIRE1123a_working!N37,0)</f>
        <v>1</v>
      </c>
      <c r="O37" s="59">
        <f>ROUND(FIRE1123a_working!O37,0)</f>
        <v>0</v>
      </c>
      <c r="P37" s="59">
        <f>IF(FIRE1123a_working!P37="-","-",ROUND(FIRE1123a_working!P37,0))</f>
        <v>0</v>
      </c>
      <c r="Q37" s="59">
        <f>IF(FIRE1123a_working!Q37="-","-",ROUND(FIRE1123a_working!Q37,0))</f>
        <v>0</v>
      </c>
      <c r="R37" s="60">
        <f>IF(FIRE1123a_working!R37="-","-",ROUND(FIRE1123a_working!R37,3))</f>
        <v>0</v>
      </c>
      <c r="S37" s="61" t="s">
        <v>106</v>
      </c>
      <c r="T37" s="56">
        <f>ROUND(FIRE1123a_working!T37,0)</f>
        <v>48</v>
      </c>
      <c r="U37" s="56">
        <f>ROUND(FIRE1123a_working!U37,0)</f>
        <v>4</v>
      </c>
      <c r="V37" s="56">
        <f>IF(FIRE1123a_working!V37="-","-",ROUND(FIRE1123a_working!V37,0))</f>
        <v>0</v>
      </c>
      <c r="W37" s="56">
        <f>IF(FIRE1123a_working!W37="-","-",ROUND(FIRE1123a_working!W37,0))</f>
        <v>0</v>
      </c>
      <c r="X37" s="57">
        <f>IF(FIRE1123a_working!X37="-","-",ROUND(FIRE1123a_working!X37,3))</f>
        <v>7.6999999999999999E-2</v>
      </c>
      <c r="Y37" s="62"/>
      <c r="Z37" s="62"/>
      <c r="AA37" s="62"/>
      <c r="AB37" s="62"/>
    </row>
    <row r="38" spans="1:28" s="31" customFormat="1" ht="15" customHeight="1" x14ac:dyDescent="0.4">
      <c r="A38" s="95" t="s">
        <v>23</v>
      </c>
      <c r="B38" s="119">
        <f>ROUND(FIRE1123a_working!B38,0)</f>
        <v>1</v>
      </c>
      <c r="C38" s="119">
        <f>ROUND(FIRE1123a_working!C38,0)</f>
        <v>0</v>
      </c>
      <c r="D38" s="119">
        <f>IF(FIRE1123a_working!D38="-","-",ROUND(FIRE1123a_working!D38,0))</f>
        <v>0</v>
      </c>
      <c r="E38" s="119">
        <f>IF(FIRE1123a_working!E38="-","-",ROUND(FIRE1123a_working!E38,0))</f>
        <v>0</v>
      </c>
      <c r="F38" s="120">
        <f>IF(FIRE1123a_working!F38="-","-",ROUND(FIRE1123a_working!F38,3))</f>
        <v>0</v>
      </c>
      <c r="G38" s="61" t="s">
        <v>106</v>
      </c>
      <c r="H38" s="59">
        <f>ROUND(FIRE1123a_working!H38,0)</f>
        <v>0</v>
      </c>
      <c r="I38" s="59">
        <f>ROUND(FIRE1123a_working!I38,0)</f>
        <v>1</v>
      </c>
      <c r="J38" s="59">
        <f>IF(FIRE1123a_working!J38="-","-",ROUND(FIRE1123a_working!J38,0))</f>
        <v>0</v>
      </c>
      <c r="K38" s="59">
        <f>IF(FIRE1123a_working!K38="-","-",ROUND(FIRE1123a_working!K38,0))</f>
        <v>0</v>
      </c>
      <c r="L38" s="60">
        <f>IF(FIRE1123a_working!L38="-","-",ROUND(FIRE1123a_working!L38,3))</f>
        <v>1</v>
      </c>
      <c r="M38" s="61" t="s">
        <v>106</v>
      </c>
      <c r="N38" s="59">
        <f>ROUND(FIRE1123a_working!N38,0)</f>
        <v>0</v>
      </c>
      <c r="O38" s="59">
        <f>ROUND(FIRE1123a_working!O38,0)</f>
        <v>0</v>
      </c>
      <c r="P38" s="59">
        <f>IF(FIRE1123a_working!P38="-","-",ROUND(FIRE1123a_working!P38,0))</f>
        <v>0</v>
      </c>
      <c r="Q38" s="59">
        <f>IF(FIRE1123a_working!Q38="-","-",ROUND(FIRE1123a_working!Q38,0))</f>
        <v>0</v>
      </c>
      <c r="R38" s="60" t="str">
        <f>IF(FIRE1123a_working!R38="-","-",ROUND(FIRE1123a_working!R38,3))</f>
        <v>-</v>
      </c>
      <c r="S38" s="61" t="s">
        <v>106</v>
      </c>
      <c r="T38" s="56">
        <f>ROUND(FIRE1123a_working!T38,0)</f>
        <v>1</v>
      </c>
      <c r="U38" s="56">
        <f>ROUND(FIRE1123a_working!U38,0)</f>
        <v>1</v>
      </c>
      <c r="V38" s="56">
        <f>IF(FIRE1123a_working!V38="-","-",ROUND(FIRE1123a_working!V38,0))</f>
        <v>0</v>
      </c>
      <c r="W38" s="56">
        <f>IF(FIRE1123a_working!W38="-","-",ROUND(FIRE1123a_working!W38,0))</f>
        <v>0</v>
      </c>
      <c r="X38" s="57">
        <f>IF(FIRE1123a_working!X38="-","-",ROUND(FIRE1123a_working!X38,3))</f>
        <v>0.5</v>
      </c>
      <c r="Y38" s="62"/>
      <c r="Z38" s="62"/>
      <c r="AA38" s="62"/>
      <c r="AB38" s="62"/>
    </row>
    <row r="39" spans="1:28" s="31" customFormat="1" ht="15" customHeight="1" x14ac:dyDescent="0.4">
      <c r="A39" s="69" t="s">
        <v>24</v>
      </c>
      <c r="B39" s="119">
        <f>ROUND(FIRE1123a_working!B39,0)</f>
        <v>57</v>
      </c>
      <c r="C39" s="119">
        <f>ROUND(FIRE1123a_working!C39,0)</f>
        <v>11</v>
      </c>
      <c r="D39" s="119">
        <f>IF(FIRE1123a_working!D39="-","-",ROUND(FIRE1123a_working!D39,0))</f>
        <v>0</v>
      </c>
      <c r="E39" s="119">
        <f>IF(FIRE1123a_working!E39="-","-",ROUND(FIRE1123a_working!E39,0))</f>
        <v>0</v>
      </c>
      <c r="F39" s="120">
        <f>IF(FIRE1123a_working!F39="-","-",ROUND(FIRE1123a_working!F39,3))</f>
        <v>0.16200000000000001</v>
      </c>
      <c r="G39" s="61" t="s">
        <v>106</v>
      </c>
      <c r="H39" s="59">
        <f>ROUND(FIRE1123a_working!H39,0)</f>
        <v>2</v>
      </c>
      <c r="I39" s="59">
        <f>ROUND(FIRE1123a_working!I39,0)</f>
        <v>9</v>
      </c>
      <c r="J39" s="59">
        <f>IF(FIRE1123a_working!J39="-","-",ROUND(FIRE1123a_working!J39,0))</f>
        <v>0</v>
      </c>
      <c r="K39" s="59">
        <f>IF(FIRE1123a_working!K39="-","-",ROUND(FIRE1123a_working!K39,0))</f>
        <v>0</v>
      </c>
      <c r="L39" s="60">
        <f>IF(FIRE1123a_working!L39="-","-",ROUND(FIRE1123a_working!L39,3))</f>
        <v>0.81799999999999995</v>
      </c>
      <c r="M39" s="61" t="s">
        <v>106</v>
      </c>
      <c r="N39" s="59">
        <f>ROUND(FIRE1123a_working!N39,0)</f>
        <v>4</v>
      </c>
      <c r="O39" s="59">
        <f>ROUND(FIRE1123a_working!O39,0)</f>
        <v>2</v>
      </c>
      <c r="P39" s="59">
        <f>IF(FIRE1123a_working!P39="-","-",ROUND(FIRE1123a_working!P39,0))</f>
        <v>0</v>
      </c>
      <c r="Q39" s="59">
        <f>IF(FIRE1123a_working!Q39="-","-",ROUND(FIRE1123a_working!Q39,0))</f>
        <v>0</v>
      </c>
      <c r="R39" s="60">
        <f>IF(FIRE1123a_working!R39="-","-",ROUND(FIRE1123a_working!R39,3))</f>
        <v>0.33300000000000002</v>
      </c>
      <c r="S39" s="61" t="s">
        <v>106</v>
      </c>
      <c r="T39" s="56">
        <f>ROUND(FIRE1123a_working!T39,0)</f>
        <v>63</v>
      </c>
      <c r="U39" s="56">
        <f>ROUND(FIRE1123a_working!U39,0)</f>
        <v>22</v>
      </c>
      <c r="V39" s="56">
        <f>IF(FIRE1123a_working!V39="-","-",ROUND(FIRE1123a_working!V39,0))</f>
        <v>0</v>
      </c>
      <c r="W39" s="56">
        <f>IF(FIRE1123a_working!W39="-","-",ROUND(FIRE1123a_working!W39,0))</f>
        <v>0</v>
      </c>
      <c r="X39" s="57">
        <f>IF(FIRE1123a_working!X39="-","-",ROUND(FIRE1123a_working!X39,3))</f>
        <v>0.25900000000000001</v>
      </c>
      <c r="Y39" s="62"/>
      <c r="Z39" s="62"/>
      <c r="AA39" s="62"/>
      <c r="AB39" s="62"/>
    </row>
    <row r="40" spans="1:28" s="31" customFormat="1" ht="15" customHeight="1" x14ac:dyDescent="0.4">
      <c r="A40" s="95" t="s">
        <v>25</v>
      </c>
      <c r="B40" s="119">
        <f>ROUND(FIRE1123a_working!B40,0)</f>
        <v>41</v>
      </c>
      <c r="C40" s="119">
        <f>ROUND(FIRE1123a_working!C40,0)</f>
        <v>8</v>
      </c>
      <c r="D40" s="119">
        <f>IF(FIRE1123a_working!D40="-","-",ROUND(FIRE1123a_working!D40,0))</f>
        <v>0</v>
      </c>
      <c r="E40" s="119">
        <f>IF(FIRE1123a_working!E40="-","-",ROUND(FIRE1123a_working!E40,0))</f>
        <v>0</v>
      </c>
      <c r="F40" s="120">
        <f>IF(FIRE1123a_working!F40="-","-",ROUND(FIRE1123a_working!F40,3))</f>
        <v>0.16300000000000001</v>
      </c>
      <c r="G40" s="61" t="s">
        <v>106</v>
      </c>
      <c r="H40" s="59">
        <f>ROUND(FIRE1123a_working!H40,0)</f>
        <v>7</v>
      </c>
      <c r="I40" s="59">
        <f>ROUND(FIRE1123a_working!I40,0)</f>
        <v>4</v>
      </c>
      <c r="J40" s="59">
        <f>IF(FIRE1123a_working!J40="-","-",ROUND(FIRE1123a_working!J40,0))</f>
        <v>0</v>
      </c>
      <c r="K40" s="59">
        <f>IF(FIRE1123a_working!K40="-","-",ROUND(FIRE1123a_working!K40,0))</f>
        <v>0</v>
      </c>
      <c r="L40" s="60">
        <f>IF(FIRE1123a_working!L40="-","-",ROUND(FIRE1123a_working!L40,3))</f>
        <v>0.36399999999999999</v>
      </c>
      <c r="M40" s="61" t="s">
        <v>106</v>
      </c>
      <c r="N40" s="59">
        <f>ROUND(FIRE1123a_working!N40,0)</f>
        <v>2</v>
      </c>
      <c r="O40" s="59">
        <f>ROUND(FIRE1123a_working!O40,0)</f>
        <v>2</v>
      </c>
      <c r="P40" s="59">
        <f>IF(FIRE1123a_working!P40="-","-",ROUND(FIRE1123a_working!P40,0))</f>
        <v>0</v>
      </c>
      <c r="Q40" s="59">
        <f>IF(FIRE1123a_working!Q40="-","-",ROUND(FIRE1123a_working!Q40,0))</f>
        <v>0</v>
      </c>
      <c r="R40" s="60">
        <f>IF(FIRE1123a_working!R40="-","-",ROUND(FIRE1123a_working!R40,3))</f>
        <v>0.5</v>
      </c>
      <c r="S40" s="61" t="s">
        <v>106</v>
      </c>
      <c r="T40" s="56">
        <f>ROUND(FIRE1123a_working!T40,0)</f>
        <v>50</v>
      </c>
      <c r="U40" s="56">
        <f>ROUND(FIRE1123a_working!U40,0)</f>
        <v>14</v>
      </c>
      <c r="V40" s="56">
        <f>IF(FIRE1123a_working!V40="-","-",ROUND(FIRE1123a_working!V40,0))</f>
        <v>0</v>
      </c>
      <c r="W40" s="56">
        <f>IF(FIRE1123a_working!W40="-","-",ROUND(FIRE1123a_working!W40,0))</f>
        <v>0</v>
      </c>
      <c r="X40" s="57">
        <f>IF(FIRE1123a_working!X40="-","-",ROUND(FIRE1123a_working!X40,3))</f>
        <v>0.219</v>
      </c>
      <c r="Y40" s="62"/>
      <c r="Z40" s="62"/>
      <c r="AA40" s="62"/>
      <c r="AB40" s="62"/>
    </row>
    <row r="41" spans="1:28" s="31" customFormat="1" ht="15" customHeight="1" x14ac:dyDescent="0.4">
      <c r="A41" s="95" t="s">
        <v>72</v>
      </c>
      <c r="B41" s="119">
        <f>ROUND(FIRE1123a_working!B41,0)</f>
        <v>0</v>
      </c>
      <c r="C41" s="119">
        <f>ROUND(FIRE1123a_working!C41,0)</f>
        <v>0</v>
      </c>
      <c r="D41" s="119">
        <f>IF(FIRE1123a_working!D41="-","-",ROUND(FIRE1123a_working!D41,0))</f>
        <v>0</v>
      </c>
      <c r="E41" s="119">
        <f>IF(FIRE1123a_working!E41="-","-",ROUND(FIRE1123a_working!E41,0))</f>
        <v>0</v>
      </c>
      <c r="F41" s="120" t="str">
        <f>IF(FIRE1123a_working!F41="-","-",ROUND(FIRE1123a_working!F41,3))</f>
        <v>-</v>
      </c>
      <c r="G41" s="61" t="s">
        <v>106</v>
      </c>
      <c r="H41" s="59">
        <f>ROUND(FIRE1123a_working!H41,0)</f>
        <v>0</v>
      </c>
      <c r="I41" s="59">
        <f>ROUND(FIRE1123a_working!I41,0)</f>
        <v>0</v>
      </c>
      <c r="J41" s="59">
        <f>IF(FIRE1123a_working!J41="-","-",ROUND(FIRE1123a_working!J41,0))</f>
        <v>0</v>
      </c>
      <c r="K41" s="59">
        <f>IF(FIRE1123a_working!K41="-","-",ROUND(FIRE1123a_working!K41,0))</f>
        <v>0</v>
      </c>
      <c r="L41" s="60" t="str">
        <f>IF(FIRE1123a_working!L41="-","-",ROUND(FIRE1123a_working!L41,3))</f>
        <v>-</v>
      </c>
      <c r="M41" s="61" t="s">
        <v>106</v>
      </c>
      <c r="N41" s="59">
        <f>ROUND(FIRE1123a_working!N41,0)</f>
        <v>0</v>
      </c>
      <c r="O41" s="59">
        <f>ROUND(FIRE1123a_working!O41,0)</f>
        <v>0</v>
      </c>
      <c r="P41" s="59">
        <f>IF(FIRE1123a_working!P41="-","-",ROUND(FIRE1123a_working!P41,0))</f>
        <v>0</v>
      </c>
      <c r="Q41" s="59">
        <f>IF(FIRE1123a_working!Q41="-","-",ROUND(FIRE1123a_working!Q41,0))</f>
        <v>0</v>
      </c>
      <c r="R41" s="60" t="str">
        <f>IF(FIRE1123a_working!R41="-","-",ROUND(FIRE1123a_working!R41,3))</f>
        <v>-</v>
      </c>
      <c r="S41" s="61" t="s">
        <v>106</v>
      </c>
      <c r="T41" s="56">
        <f>ROUND(FIRE1123a_working!T41,0)</f>
        <v>0</v>
      </c>
      <c r="U41" s="56">
        <f>ROUND(FIRE1123a_working!U41,0)</f>
        <v>0</v>
      </c>
      <c r="V41" s="56">
        <f>IF(FIRE1123a_working!V41="-","-",ROUND(FIRE1123a_working!V41,0))</f>
        <v>0</v>
      </c>
      <c r="W41" s="56">
        <f>IF(FIRE1123a_working!W41="-","-",ROUND(FIRE1123a_working!W41,0))</f>
        <v>0</v>
      </c>
      <c r="X41" s="57" t="str">
        <f>IF(FIRE1123a_working!X41="-","-",ROUND(FIRE1123a_working!X41,3))</f>
        <v>-</v>
      </c>
      <c r="Y41" s="62"/>
      <c r="Z41" s="62"/>
      <c r="AA41" s="62"/>
      <c r="AB41" s="62"/>
    </row>
    <row r="42" spans="1:28" s="31" customFormat="1" ht="15" customHeight="1" x14ac:dyDescent="0.4">
      <c r="A42" s="95" t="s">
        <v>26</v>
      </c>
      <c r="B42" s="119">
        <f>ROUND(FIRE1123a_working!B42,0)</f>
        <v>0</v>
      </c>
      <c r="C42" s="119">
        <f>ROUND(FIRE1123a_working!C42,0)</f>
        <v>0</v>
      </c>
      <c r="D42" s="119">
        <f>IF(FIRE1123a_working!D42="-","-",ROUND(FIRE1123a_working!D42,0))</f>
        <v>0</v>
      </c>
      <c r="E42" s="119">
        <f>IF(FIRE1123a_working!E42="-","-",ROUND(FIRE1123a_working!E42,0))</f>
        <v>0</v>
      </c>
      <c r="F42" s="120" t="str">
        <f>IF(FIRE1123a_working!F42="-","-",ROUND(FIRE1123a_working!F42,3))</f>
        <v>-</v>
      </c>
      <c r="G42" s="61" t="s">
        <v>106</v>
      </c>
      <c r="H42" s="59">
        <f>ROUND(FIRE1123a_working!H42,0)</f>
        <v>0</v>
      </c>
      <c r="I42" s="59">
        <f>ROUND(FIRE1123a_working!I42,0)</f>
        <v>0</v>
      </c>
      <c r="J42" s="59">
        <f>IF(FIRE1123a_working!J42="-","-",ROUND(FIRE1123a_working!J42,0))</f>
        <v>0</v>
      </c>
      <c r="K42" s="59">
        <f>IF(FIRE1123a_working!K42="-","-",ROUND(FIRE1123a_working!K42,0))</f>
        <v>0</v>
      </c>
      <c r="L42" s="60" t="str">
        <f>IF(FIRE1123a_working!L42="-","-",ROUND(FIRE1123a_working!L42,3))</f>
        <v>-</v>
      </c>
      <c r="M42" s="61" t="s">
        <v>106</v>
      </c>
      <c r="N42" s="59">
        <f>ROUND(FIRE1123a_working!N42,0)</f>
        <v>0</v>
      </c>
      <c r="O42" s="59">
        <f>ROUND(FIRE1123a_working!O42,0)</f>
        <v>0</v>
      </c>
      <c r="P42" s="59">
        <f>IF(FIRE1123a_working!P42="-","-",ROUND(FIRE1123a_working!P42,0))</f>
        <v>0</v>
      </c>
      <c r="Q42" s="59">
        <f>IF(FIRE1123a_working!Q42="-","-",ROUND(FIRE1123a_working!Q42,0))</f>
        <v>0</v>
      </c>
      <c r="R42" s="60" t="str">
        <f>IF(FIRE1123a_working!R42="-","-",ROUND(FIRE1123a_working!R42,3))</f>
        <v>-</v>
      </c>
      <c r="S42" s="61" t="s">
        <v>106</v>
      </c>
      <c r="T42" s="56">
        <f>ROUND(FIRE1123a_working!T42,0)</f>
        <v>0</v>
      </c>
      <c r="U42" s="56">
        <f>ROUND(FIRE1123a_working!U42,0)</f>
        <v>0</v>
      </c>
      <c r="V42" s="56">
        <f>IF(FIRE1123a_working!V42="-","-",ROUND(FIRE1123a_working!V42,0))</f>
        <v>0</v>
      </c>
      <c r="W42" s="56">
        <f>IF(FIRE1123a_working!W42="-","-",ROUND(FIRE1123a_working!W42,0))</f>
        <v>0</v>
      </c>
      <c r="X42" s="57" t="str">
        <f>IF(FIRE1123a_working!X42="-","-",ROUND(FIRE1123a_working!X42,3))</f>
        <v>-</v>
      </c>
      <c r="Y42" s="62"/>
      <c r="Z42" s="62"/>
      <c r="AA42" s="62"/>
      <c r="AB42" s="62"/>
    </row>
    <row r="43" spans="1:28" s="31" customFormat="1" ht="15" customHeight="1" x14ac:dyDescent="0.4">
      <c r="A43" s="95" t="s">
        <v>27</v>
      </c>
      <c r="B43" s="119">
        <f>ROUND(FIRE1123a_working!B43,0)</f>
        <v>21</v>
      </c>
      <c r="C43" s="119">
        <f>ROUND(FIRE1123a_working!C43,0)</f>
        <v>6</v>
      </c>
      <c r="D43" s="119">
        <f>IF(FIRE1123a_working!D43="-","-",ROUND(FIRE1123a_working!D43,0))</f>
        <v>0</v>
      </c>
      <c r="E43" s="119">
        <f>IF(FIRE1123a_working!E43="-","-",ROUND(FIRE1123a_working!E43,0))</f>
        <v>0</v>
      </c>
      <c r="F43" s="120">
        <f>IF(FIRE1123a_working!F43="-","-",ROUND(FIRE1123a_working!F43,3))</f>
        <v>0.222</v>
      </c>
      <c r="G43" s="61" t="s">
        <v>106</v>
      </c>
      <c r="H43" s="59">
        <f>ROUND(FIRE1123a_working!H43,0)</f>
        <v>0</v>
      </c>
      <c r="I43" s="59">
        <f>ROUND(FIRE1123a_working!I43,0)</f>
        <v>0</v>
      </c>
      <c r="J43" s="59">
        <f>IF(FIRE1123a_working!J43="-","-",ROUND(FIRE1123a_working!J43,0))</f>
        <v>0</v>
      </c>
      <c r="K43" s="59">
        <f>IF(FIRE1123a_working!K43="-","-",ROUND(FIRE1123a_working!K43,0))</f>
        <v>0</v>
      </c>
      <c r="L43" s="60" t="str">
        <f>IF(FIRE1123a_working!L43="-","-",ROUND(FIRE1123a_working!L43,3))</f>
        <v>-</v>
      </c>
      <c r="M43" s="61" t="s">
        <v>106</v>
      </c>
      <c r="N43" s="59">
        <f>ROUND(FIRE1123a_working!N43,0)</f>
        <v>0</v>
      </c>
      <c r="O43" s="59">
        <f>ROUND(FIRE1123a_working!O43,0)</f>
        <v>0</v>
      </c>
      <c r="P43" s="59">
        <f>IF(FIRE1123a_working!P43="-","-",ROUND(FIRE1123a_working!P43,0))</f>
        <v>0</v>
      </c>
      <c r="Q43" s="59">
        <f>IF(FIRE1123a_working!Q43="-","-",ROUND(FIRE1123a_working!Q43,0))</f>
        <v>0</v>
      </c>
      <c r="R43" s="60" t="str">
        <f>IF(FIRE1123a_working!R43="-","-",ROUND(FIRE1123a_working!R43,3))</f>
        <v>-</v>
      </c>
      <c r="S43" s="61" t="s">
        <v>106</v>
      </c>
      <c r="T43" s="56">
        <f>ROUND(FIRE1123a_working!T43,0)</f>
        <v>21</v>
      </c>
      <c r="U43" s="56">
        <f>ROUND(FIRE1123a_working!U43,0)</f>
        <v>6</v>
      </c>
      <c r="V43" s="56">
        <f>IF(FIRE1123a_working!V43="-","-",ROUND(FIRE1123a_working!V43,0))</f>
        <v>0</v>
      </c>
      <c r="W43" s="56">
        <f>IF(FIRE1123a_working!W43="-","-",ROUND(FIRE1123a_working!W43,0))</f>
        <v>0</v>
      </c>
      <c r="X43" s="57">
        <f>IF(FIRE1123a_working!X43="-","-",ROUND(FIRE1123a_working!X43,3))</f>
        <v>0.222</v>
      </c>
      <c r="Y43" s="62"/>
      <c r="Z43" s="62"/>
      <c r="AA43" s="62"/>
      <c r="AB43" s="62"/>
    </row>
    <row r="44" spans="1:28" s="31" customFormat="1" ht="15" customHeight="1" x14ac:dyDescent="0.4">
      <c r="A44" s="95" t="s">
        <v>28</v>
      </c>
      <c r="B44" s="119">
        <f>ROUND(FIRE1123a_working!B44,0)</f>
        <v>0</v>
      </c>
      <c r="C44" s="119">
        <f>ROUND(FIRE1123a_working!C44,0)</f>
        <v>0</v>
      </c>
      <c r="D44" s="119">
        <f>IF(FIRE1123a_working!D44="-","-",ROUND(FIRE1123a_working!D44,0))</f>
        <v>0</v>
      </c>
      <c r="E44" s="119">
        <f>IF(FIRE1123a_working!E44="-","-",ROUND(FIRE1123a_working!E44,0))</f>
        <v>0</v>
      </c>
      <c r="F44" s="120" t="str">
        <f>IF(FIRE1123a_working!F44="-","-",ROUND(FIRE1123a_working!F44,3))</f>
        <v>-</v>
      </c>
      <c r="G44" s="61" t="s">
        <v>106</v>
      </c>
      <c r="H44" s="59">
        <f>ROUND(FIRE1123a_working!H44,0)</f>
        <v>0</v>
      </c>
      <c r="I44" s="59">
        <f>ROUND(FIRE1123a_working!I44,0)</f>
        <v>0</v>
      </c>
      <c r="J44" s="59">
        <f>IF(FIRE1123a_working!J44="-","-",ROUND(FIRE1123a_working!J44,0))</f>
        <v>0</v>
      </c>
      <c r="K44" s="59">
        <f>IF(FIRE1123a_working!K44="-","-",ROUND(FIRE1123a_working!K44,0))</f>
        <v>0</v>
      </c>
      <c r="L44" s="60" t="str">
        <f>IF(FIRE1123a_working!L44="-","-",ROUND(FIRE1123a_working!L44,3))</f>
        <v>-</v>
      </c>
      <c r="M44" s="61" t="s">
        <v>106</v>
      </c>
      <c r="N44" s="59">
        <f>ROUND(FIRE1123a_working!N44,0)</f>
        <v>0</v>
      </c>
      <c r="O44" s="59">
        <f>ROUND(FIRE1123a_working!O44,0)</f>
        <v>0</v>
      </c>
      <c r="P44" s="59">
        <f>IF(FIRE1123a_working!P44="-","-",ROUND(FIRE1123a_working!P44,0))</f>
        <v>0</v>
      </c>
      <c r="Q44" s="59">
        <f>IF(FIRE1123a_working!Q44="-","-",ROUND(FIRE1123a_working!Q44,0))</f>
        <v>0</v>
      </c>
      <c r="R44" s="60" t="str">
        <f>IF(FIRE1123a_working!R44="-","-",ROUND(FIRE1123a_working!R44,3))</f>
        <v>-</v>
      </c>
      <c r="S44" s="61" t="s">
        <v>106</v>
      </c>
      <c r="T44" s="56">
        <f>ROUND(FIRE1123a_working!T44,0)</f>
        <v>0</v>
      </c>
      <c r="U44" s="56">
        <f>ROUND(FIRE1123a_working!U44,0)</f>
        <v>0</v>
      </c>
      <c r="V44" s="56">
        <f>IF(FIRE1123a_working!V44="-","-",ROUND(FIRE1123a_working!V44,0))</f>
        <v>0</v>
      </c>
      <c r="W44" s="56">
        <f>IF(FIRE1123a_working!W44="-","-",ROUND(FIRE1123a_working!W44,0))</f>
        <v>0</v>
      </c>
      <c r="X44" s="57" t="str">
        <f>IF(FIRE1123a_working!X44="-","-",ROUND(FIRE1123a_working!X44,3))</f>
        <v>-</v>
      </c>
      <c r="Y44" s="62"/>
      <c r="Z44" s="62"/>
      <c r="AA44" s="62"/>
      <c r="AB44" s="62"/>
    </row>
    <row r="45" spans="1:28" s="31" customFormat="1" ht="15" customHeight="1" x14ac:dyDescent="0.4">
      <c r="A45" s="69" t="s">
        <v>29</v>
      </c>
      <c r="B45" s="119">
        <f>ROUND(FIRE1123a_working!B45,0)</f>
        <v>16</v>
      </c>
      <c r="C45" s="119">
        <f>ROUND(FIRE1123a_working!C45,0)</f>
        <v>7</v>
      </c>
      <c r="D45" s="119">
        <f>IF(FIRE1123a_working!D45="-","-",ROUND(FIRE1123a_working!D45,0))</f>
        <v>0</v>
      </c>
      <c r="E45" s="119">
        <f>IF(FIRE1123a_working!E45="-","-",ROUND(FIRE1123a_working!E45,0))</f>
        <v>0</v>
      </c>
      <c r="F45" s="120">
        <f>IF(FIRE1123a_working!F45="-","-",ROUND(FIRE1123a_working!F45,3))</f>
        <v>0.30399999999999999</v>
      </c>
      <c r="G45" s="61" t="s">
        <v>106</v>
      </c>
      <c r="H45" s="59">
        <f>ROUND(FIRE1123a_working!H45,0)</f>
        <v>0</v>
      </c>
      <c r="I45" s="59">
        <f>ROUND(FIRE1123a_working!I45,0)</f>
        <v>0</v>
      </c>
      <c r="J45" s="59">
        <f>IF(FIRE1123a_working!J45="-","-",ROUND(FIRE1123a_working!J45,0))</f>
        <v>0</v>
      </c>
      <c r="K45" s="59">
        <f>IF(FIRE1123a_working!K45="-","-",ROUND(FIRE1123a_working!K45,0))</f>
        <v>0</v>
      </c>
      <c r="L45" s="60" t="str">
        <f>IF(FIRE1123a_working!L45="-","-",ROUND(FIRE1123a_working!L45,3))</f>
        <v>-</v>
      </c>
      <c r="M45" s="61" t="s">
        <v>106</v>
      </c>
      <c r="N45" s="59">
        <f>ROUND(FIRE1123a_working!N45,0)</f>
        <v>4</v>
      </c>
      <c r="O45" s="59">
        <f>ROUND(FIRE1123a_working!O45,0)</f>
        <v>0</v>
      </c>
      <c r="P45" s="59">
        <f>IF(FIRE1123a_working!P45="-","-",ROUND(FIRE1123a_working!P45,0))</f>
        <v>0</v>
      </c>
      <c r="Q45" s="59">
        <f>IF(FIRE1123a_working!Q45="-","-",ROUND(FIRE1123a_working!Q45,0))</f>
        <v>0</v>
      </c>
      <c r="R45" s="60">
        <f>IF(FIRE1123a_working!R45="-","-",ROUND(FIRE1123a_working!R45,3))</f>
        <v>0</v>
      </c>
      <c r="S45" s="61" t="s">
        <v>106</v>
      </c>
      <c r="T45" s="56">
        <f>ROUND(FIRE1123a_working!T45,0)</f>
        <v>20</v>
      </c>
      <c r="U45" s="56">
        <f>ROUND(FIRE1123a_working!U45,0)</f>
        <v>7</v>
      </c>
      <c r="V45" s="56">
        <f>IF(FIRE1123a_working!V45="-","-",ROUND(FIRE1123a_working!V45,0))</f>
        <v>0</v>
      </c>
      <c r="W45" s="56">
        <f>IF(FIRE1123a_working!W45="-","-",ROUND(FIRE1123a_working!W45,0))</f>
        <v>0</v>
      </c>
      <c r="X45" s="57">
        <f>IF(FIRE1123a_working!X45="-","-",ROUND(FIRE1123a_working!X45,3))</f>
        <v>0.25900000000000001</v>
      </c>
      <c r="Y45" s="62"/>
      <c r="Z45" s="62"/>
      <c r="AA45" s="62"/>
      <c r="AB45" s="62"/>
    </row>
    <row r="46" spans="1:28" s="31" customFormat="1" ht="15" customHeight="1" x14ac:dyDescent="0.4">
      <c r="A46" s="69" t="s">
        <v>30</v>
      </c>
      <c r="B46" s="119">
        <f>ROUND(FIRE1123a_working!B46,0)</f>
        <v>0</v>
      </c>
      <c r="C46" s="119">
        <f>ROUND(FIRE1123a_working!C46,0)</f>
        <v>0</v>
      </c>
      <c r="D46" s="119">
        <f>IF(FIRE1123a_working!D46="-","-",ROUND(FIRE1123a_working!D46,0))</f>
        <v>0</v>
      </c>
      <c r="E46" s="119">
        <f>IF(FIRE1123a_working!E46="-","-",ROUND(FIRE1123a_working!E46,0))</f>
        <v>0</v>
      </c>
      <c r="F46" s="120" t="str">
        <f>IF(FIRE1123a_working!F46="-","-",ROUND(FIRE1123a_working!F46,3))</f>
        <v>-</v>
      </c>
      <c r="G46" s="61" t="s">
        <v>106</v>
      </c>
      <c r="H46" s="59">
        <f>ROUND(FIRE1123a_working!H46,0)</f>
        <v>0</v>
      </c>
      <c r="I46" s="59">
        <f>ROUND(FIRE1123a_working!I46,0)</f>
        <v>0</v>
      </c>
      <c r="J46" s="59">
        <f>IF(FIRE1123a_working!J46="-","-",ROUND(FIRE1123a_working!J46,0))</f>
        <v>0</v>
      </c>
      <c r="K46" s="59">
        <f>IF(FIRE1123a_working!K46="-","-",ROUND(FIRE1123a_working!K46,0))</f>
        <v>0</v>
      </c>
      <c r="L46" s="60" t="str">
        <f>IF(FIRE1123a_working!L46="-","-",ROUND(FIRE1123a_working!L46,3))</f>
        <v>-</v>
      </c>
      <c r="M46" s="61" t="s">
        <v>106</v>
      </c>
      <c r="N46" s="59">
        <f>ROUND(FIRE1123a_working!N46,0)</f>
        <v>0</v>
      </c>
      <c r="O46" s="59">
        <f>ROUND(FIRE1123a_working!O46,0)</f>
        <v>0</v>
      </c>
      <c r="P46" s="59">
        <f>IF(FIRE1123a_working!P46="-","-",ROUND(FIRE1123a_working!P46,0))</f>
        <v>0</v>
      </c>
      <c r="Q46" s="59">
        <f>IF(FIRE1123a_working!Q46="-","-",ROUND(FIRE1123a_working!Q46,0))</f>
        <v>0</v>
      </c>
      <c r="R46" s="60" t="str">
        <f>IF(FIRE1123a_working!R46="-","-",ROUND(FIRE1123a_working!R46,3))</f>
        <v>-</v>
      </c>
      <c r="S46" s="61" t="s">
        <v>106</v>
      </c>
      <c r="T46" s="56">
        <f>ROUND(FIRE1123a_working!T46,0)</f>
        <v>0</v>
      </c>
      <c r="U46" s="56">
        <f>ROUND(FIRE1123a_working!U46,0)</f>
        <v>0</v>
      </c>
      <c r="V46" s="56">
        <f>IF(FIRE1123a_working!V46="-","-",ROUND(FIRE1123a_working!V46,0))</f>
        <v>0</v>
      </c>
      <c r="W46" s="56">
        <f>IF(FIRE1123a_working!W46="-","-",ROUND(FIRE1123a_working!W46,0))</f>
        <v>0</v>
      </c>
      <c r="X46" s="57" t="str">
        <f>IF(FIRE1123a_working!X46="-","-",ROUND(FIRE1123a_working!X46,3))</f>
        <v>-</v>
      </c>
      <c r="Y46" s="62"/>
      <c r="Z46" s="62"/>
      <c r="AA46" s="62"/>
      <c r="AB46" s="62"/>
    </row>
    <row r="47" spans="1:28" s="31" customFormat="1" ht="15" customHeight="1" x14ac:dyDescent="0.4">
      <c r="A47" s="69" t="s">
        <v>31</v>
      </c>
      <c r="B47" s="119">
        <f>ROUND(FIRE1123a_working!B47,0)</f>
        <v>0</v>
      </c>
      <c r="C47" s="119">
        <f>ROUND(FIRE1123a_working!C47,0)</f>
        <v>0</v>
      </c>
      <c r="D47" s="119">
        <f>IF(FIRE1123a_working!D47="-","-",ROUND(FIRE1123a_working!D47,0))</f>
        <v>0</v>
      </c>
      <c r="E47" s="119">
        <f>IF(FIRE1123a_working!E47="-","-",ROUND(FIRE1123a_working!E47,0))</f>
        <v>0</v>
      </c>
      <c r="F47" s="120" t="str">
        <f>IF(FIRE1123a_working!F47="-","-",ROUND(FIRE1123a_working!F47,3))</f>
        <v>-</v>
      </c>
      <c r="G47" s="61" t="s">
        <v>106</v>
      </c>
      <c r="H47" s="59">
        <f>ROUND(FIRE1123a_working!H47,0)</f>
        <v>0</v>
      </c>
      <c r="I47" s="59">
        <f>ROUND(FIRE1123a_working!I47,0)</f>
        <v>0</v>
      </c>
      <c r="J47" s="59">
        <f>IF(FIRE1123a_working!J47="-","-",ROUND(FIRE1123a_working!J47,0))</f>
        <v>0</v>
      </c>
      <c r="K47" s="59">
        <f>IF(FIRE1123a_working!K47="-","-",ROUND(FIRE1123a_working!K47,0))</f>
        <v>0</v>
      </c>
      <c r="L47" s="60" t="str">
        <f>IF(FIRE1123a_working!L47="-","-",ROUND(FIRE1123a_working!L47,3))</f>
        <v>-</v>
      </c>
      <c r="M47" s="61" t="s">
        <v>106</v>
      </c>
      <c r="N47" s="59">
        <f>ROUND(FIRE1123a_working!N47,0)</f>
        <v>2</v>
      </c>
      <c r="O47" s="59">
        <f>ROUND(FIRE1123a_working!O47,0)</f>
        <v>1</v>
      </c>
      <c r="P47" s="59">
        <f>IF(FIRE1123a_working!P47="-","-",ROUND(FIRE1123a_working!P47,0))</f>
        <v>0</v>
      </c>
      <c r="Q47" s="59">
        <f>IF(FIRE1123a_working!Q47="-","-",ROUND(FIRE1123a_working!Q47,0))</f>
        <v>0</v>
      </c>
      <c r="R47" s="60">
        <f>IF(FIRE1123a_working!R47="-","-",ROUND(FIRE1123a_working!R47,3))</f>
        <v>0.33300000000000002</v>
      </c>
      <c r="S47" s="61" t="s">
        <v>106</v>
      </c>
      <c r="T47" s="56">
        <f>ROUND(FIRE1123a_working!T47,0)</f>
        <v>2</v>
      </c>
      <c r="U47" s="56">
        <f>ROUND(FIRE1123a_working!U47,0)</f>
        <v>1</v>
      </c>
      <c r="V47" s="56">
        <f>IF(FIRE1123a_working!V47="-","-",ROUND(FIRE1123a_working!V47,0))</f>
        <v>0</v>
      </c>
      <c r="W47" s="56">
        <f>IF(FIRE1123a_working!W47="-","-",ROUND(FIRE1123a_working!W47,0))</f>
        <v>0</v>
      </c>
      <c r="X47" s="57">
        <f>IF(FIRE1123a_working!X47="-","-",ROUND(FIRE1123a_working!X47,3))</f>
        <v>0.33300000000000002</v>
      </c>
      <c r="Y47" s="62"/>
      <c r="Z47" s="62"/>
      <c r="AA47" s="62"/>
      <c r="AB47" s="62"/>
    </row>
    <row r="48" spans="1:28" s="31" customFormat="1" ht="15" customHeight="1" x14ac:dyDescent="0.4">
      <c r="A48" s="69" t="s">
        <v>32</v>
      </c>
      <c r="B48" s="119">
        <f>ROUND(FIRE1123a_working!B48,0)</f>
        <v>39</v>
      </c>
      <c r="C48" s="119">
        <f>ROUND(FIRE1123a_working!C48,0)</f>
        <v>4</v>
      </c>
      <c r="D48" s="119">
        <f>IF(FIRE1123a_working!D48="-","-",ROUND(FIRE1123a_working!D48,0))</f>
        <v>0</v>
      </c>
      <c r="E48" s="119">
        <f>IF(FIRE1123a_working!E48="-","-",ROUND(FIRE1123a_working!E48,0))</f>
        <v>0</v>
      </c>
      <c r="F48" s="120">
        <f>IF(FIRE1123a_working!F48="-","-",ROUND(FIRE1123a_working!F48,3))</f>
        <v>9.2999999999999999E-2</v>
      </c>
      <c r="G48" s="61" t="s">
        <v>106</v>
      </c>
      <c r="H48" s="59">
        <f>ROUND(FIRE1123a_working!H48,0)</f>
        <v>2</v>
      </c>
      <c r="I48" s="59">
        <f>ROUND(FIRE1123a_working!I48,0)</f>
        <v>3</v>
      </c>
      <c r="J48" s="59">
        <f>IF(FIRE1123a_working!J48="-","-",ROUND(FIRE1123a_working!J48,0))</f>
        <v>0</v>
      </c>
      <c r="K48" s="59">
        <f>IF(FIRE1123a_working!K48="-","-",ROUND(FIRE1123a_working!K48,0))</f>
        <v>0</v>
      </c>
      <c r="L48" s="60">
        <f>IF(FIRE1123a_working!L48="-","-",ROUND(FIRE1123a_working!L48,3))</f>
        <v>0.6</v>
      </c>
      <c r="M48" s="61" t="s">
        <v>106</v>
      </c>
      <c r="N48" s="59">
        <f>ROUND(FIRE1123a_working!N48,0)</f>
        <v>3</v>
      </c>
      <c r="O48" s="59">
        <f>ROUND(FIRE1123a_working!O48,0)</f>
        <v>8</v>
      </c>
      <c r="P48" s="59">
        <f>IF(FIRE1123a_working!P48="-","-",ROUND(FIRE1123a_working!P48,0))</f>
        <v>0</v>
      </c>
      <c r="Q48" s="59">
        <f>IF(FIRE1123a_working!Q48="-","-",ROUND(FIRE1123a_working!Q48,0))</f>
        <v>0</v>
      </c>
      <c r="R48" s="60">
        <f>IF(FIRE1123a_working!R48="-","-",ROUND(FIRE1123a_working!R48,3))</f>
        <v>0.72699999999999998</v>
      </c>
      <c r="S48" s="61" t="s">
        <v>106</v>
      </c>
      <c r="T48" s="56">
        <f>ROUND(FIRE1123a_working!T48,0)</f>
        <v>44</v>
      </c>
      <c r="U48" s="56">
        <f>ROUND(FIRE1123a_working!U48,0)</f>
        <v>15</v>
      </c>
      <c r="V48" s="56">
        <f>IF(FIRE1123a_working!V48="-","-",ROUND(FIRE1123a_working!V48,0))</f>
        <v>0</v>
      </c>
      <c r="W48" s="56">
        <f>IF(FIRE1123a_working!W48="-","-",ROUND(FIRE1123a_working!W48,0))</f>
        <v>0</v>
      </c>
      <c r="X48" s="57">
        <f>IF(FIRE1123a_working!X48="-","-",ROUND(FIRE1123a_working!X48,3))</f>
        <v>0.254</v>
      </c>
      <c r="Y48" s="62"/>
      <c r="Z48" s="62"/>
      <c r="AA48" s="62"/>
      <c r="AB48" s="62"/>
    </row>
    <row r="49" spans="1:30" s="31" customFormat="1" ht="15" customHeight="1" x14ac:dyDescent="0.4">
      <c r="A49" s="69" t="s">
        <v>33</v>
      </c>
      <c r="B49" s="119">
        <f>ROUND(FIRE1123a_working!B49,0)</f>
        <v>23</v>
      </c>
      <c r="C49" s="119">
        <f>ROUND(FIRE1123a_working!C49,0)</f>
        <v>4</v>
      </c>
      <c r="D49" s="119">
        <f>IF(FIRE1123a_working!D49="-","-",ROUND(FIRE1123a_working!D49,0))</f>
        <v>0</v>
      </c>
      <c r="E49" s="119">
        <f>IF(FIRE1123a_working!E49="-","-",ROUND(FIRE1123a_working!E49,0))</f>
        <v>0</v>
      </c>
      <c r="F49" s="120">
        <f>IF(FIRE1123a_working!F49="-","-",ROUND(FIRE1123a_working!F49,3))</f>
        <v>0.14799999999999999</v>
      </c>
      <c r="G49" s="61" t="s">
        <v>106</v>
      </c>
      <c r="H49" s="59">
        <f>ROUND(FIRE1123a_working!H49,0)</f>
        <v>0</v>
      </c>
      <c r="I49" s="59">
        <f>ROUND(FIRE1123a_working!I49,0)</f>
        <v>0</v>
      </c>
      <c r="J49" s="59">
        <f>IF(FIRE1123a_working!J49="-","-",ROUND(FIRE1123a_working!J49,0))</f>
        <v>0</v>
      </c>
      <c r="K49" s="59">
        <f>IF(FIRE1123a_working!K49="-","-",ROUND(FIRE1123a_working!K49,0))</f>
        <v>0</v>
      </c>
      <c r="L49" s="60" t="str">
        <f>IF(FIRE1123a_working!L49="-","-",ROUND(FIRE1123a_working!L49,3))</f>
        <v>-</v>
      </c>
      <c r="M49" s="61" t="s">
        <v>106</v>
      </c>
      <c r="N49" s="59">
        <f>ROUND(FIRE1123a_working!N49,0)</f>
        <v>0</v>
      </c>
      <c r="O49" s="59">
        <f>ROUND(FIRE1123a_working!O49,0)</f>
        <v>0</v>
      </c>
      <c r="P49" s="59">
        <f>IF(FIRE1123a_working!P49="-","-",ROUND(FIRE1123a_working!P49,0))</f>
        <v>0</v>
      </c>
      <c r="Q49" s="59">
        <f>IF(FIRE1123a_working!Q49="-","-",ROUND(FIRE1123a_working!Q49,0))</f>
        <v>0</v>
      </c>
      <c r="R49" s="60" t="str">
        <f>IF(FIRE1123a_working!R49="-","-",ROUND(FIRE1123a_working!R49,3))</f>
        <v>-</v>
      </c>
      <c r="S49" s="61" t="s">
        <v>106</v>
      </c>
      <c r="T49" s="56">
        <f>ROUND(FIRE1123a_working!T49,0)</f>
        <v>23</v>
      </c>
      <c r="U49" s="56">
        <f>ROUND(FIRE1123a_working!U49,0)</f>
        <v>4</v>
      </c>
      <c r="V49" s="56">
        <f>IF(FIRE1123a_working!V49="-","-",ROUND(FIRE1123a_working!V49,0))</f>
        <v>0</v>
      </c>
      <c r="W49" s="56">
        <f>IF(FIRE1123a_working!W49="-","-",ROUND(FIRE1123a_working!W49,0))</f>
        <v>0</v>
      </c>
      <c r="X49" s="57">
        <f>IF(FIRE1123a_working!X49="-","-",ROUND(FIRE1123a_working!X49,3))</f>
        <v>0.14799999999999999</v>
      </c>
      <c r="Y49" s="62"/>
      <c r="Z49" s="62"/>
      <c r="AA49" s="62"/>
      <c r="AB49" s="62"/>
    </row>
    <row r="50" spans="1:30" s="31" customFormat="1" ht="14.5" customHeight="1" x14ac:dyDescent="0.4">
      <c r="A50" s="69" t="s">
        <v>34</v>
      </c>
      <c r="B50" s="119">
        <f>ROUND(FIRE1123a_working!B50,0)</f>
        <v>0</v>
      </c>
      <c r="C50" s="119">
        <f>ROUND(FIRE1123a_working!C50,0)</f>
        <v>0</v>
      </c>
      <c r="D50" s="119">
        <f>IF(FIRE1123a_working!D50="-","-",ROUND(FIRE1123a_working!D50,0))</f>
        <v>0</v>
      </c>
      <c r="E50" s="119">
        <f>IF(FIRE1123a_working!E50="-","-",ROUND(FIRE1123a_working!E50,0))</f>
        <v>0</v>
      </c>
      <c r="F50" s="120" t="str">
        <f>IF(FIRE1123a_working!F50="-","-",ROUND(FIRE1123a_working!F50,3))</f>
        <v>-</v>
      </c>
      <c r="G50" s="61" t="s">
        <v>106</v>
      </c>
      <c r="H50" s="59">
        <f>ROUND(FIRE1123a_working!H50,0)</f>
        <v>0</v>
      </c>
      <c r="I50" s="59">
        <f>ROUND(FIRE1123a_working!I50,0)</f>
        <v>0</v>
      </c>
      <c r="J50" s="59">
        <f>IF(FIRE1123a_working!J50="-","-",ROUND(FIRE1123a_working!J50,0))</f>
        <v>0</v>
      </c>
      <c r="K50" s="59">
        <f>IF(FIRE1123a_working!K50="-","-",ROUND(FIRE1123a_working!K50,0))</f>
        <v>0</v>
      </c>
      <c r="L50" s="60" t="str">
        <f>IF(FIRE1123a_working!L50="-","-",ROUND(FIRE1123a_working!L50,3))</f>
        <v>-</v>
      </c>
      <c r="M50" s="61" t="s">
        <v>106</v>
      </c>
      <c r="N50" s="59">
        <f>ROUND(FIRE1123a_working!N50,0)</f>
        <v>4</v>
      </c>
      <c r="O50" s="59">
        <f>ROUND(FIRE1123a_working!O50,0)</f>
        <v>0</v>
      </c>
      <c r="P50" s="59">
        <f>IF(FIRE1123a_working!P50="-","-",ROUND(FIRE1123a_working!P50,0))</f>
        <v>0</v>
      </c>
      <c r="Q50" s="59">
        <f>IF(FIRE1123a_working!Q50="-","-",ROUND(FIRE1123a_working!Q50,0))</f>
        <v>0</v>
      </c>
      <c r="R50" s="60">
        <f>IF(FIRE1123a_working!R50="-","-",ROUND(FIRE1123a_working!R50,3))</f>
        <v>0</v>
      </c>
      <c r="S50" s="61" t="s">
        <v>106</v>
      </c>
      <c r="T50" s="56">
        <f>ROUND(FIRE1123a_working!T50,0)</f>
        <v>4</v>
      </c>
      <c r="U50" s="56">
        <f>ROUND(FIRE1123a_working!U50,0)</f>
        <v>0</v>
      </c>
      <c r="V50" s="56">
        <f>IF(FIRE1123a_working!V50="-","-",ROUND(FIRE1123a_working!V50,0))</f>
        <v>0</v>
      </c>
      <c r="W50" s="56">
        <f>IF(FIRE1123a_working!W50="-","-",ROUND(FIRE1123a_working!W50,0))</f>
        <v>0</v>
      </c>
      <c r="X50" s="57">
        <f>IF(FIRE1123a_working!X50="-","-",ROUND(FIRE1123a_working!X50,3))</f>
        <v>0</v>
      </c>
      <c r="Y50" s="62"/>
      <c r="Z50" s="62"/>
      <c r="AA50" s="62"/>
      <c r="AB50" s="62"/>
    </row>
    <row r="51" spans="1:30" s="31" customFormat="1" ht="15" customHeight="1" x14ac:dyDescent="0.4">
      <c r="A51" s="69" t="s">
        <v>35</v>
      </c>
      <c r="B51" s="119">
        <f>ROUND(FIRE1123a_working!B51,0)</f>
        <v>71</v>
      </c>
      <c r="C51" s="119">
        <f>ROUND(FIRE1123a_working!C51,0)</f>
        <v>6</v>
      </c>
      <c r="D51" s="119">
        <f>IF(FIRE1123a_working!D51="-","-",ROUND(FIRE1123a_working!D51,0))</f>
        <v>0</v>
      </c>
      <c r="E51" s="119">
        <f>IF(FIRE1123a_working!E51="-","-",ROUND(FIRE1123a_working!E51,0))</f>
        <v>0</v>
      </c>
      <c r="F51" s="120">
        <f>IF(FIRE1123a_working!F51="-","-",ROUND(FIRE1123a_working!F51,3))</f>
        <v>7.8E-2</v>
      </c>
      <c r="G51" s="61" t="s">
        <v>106</v>
      </c>
      <c r="H51" s="59">
        <f>ROUND(FIRE1123a_working!H51,0)</f>
        <v>2</v>
      </c>
      <c r="I51" s="59">
        <f>ROUND(FIRE1123a_working!I51,0)</f>
        <v>3</v>
      </c>
      <c r="J51" s="59">
        <f>IF(FIRE1123a_working!J51="-","-",ROUND(FIRE1123a_working!J51,0))</f>
        <v>0</v>
      </c>
      <c r="K51" s="59">
        <f>IF(FIRE1123a_working!K51="-","-",ROUND(FIRE1123a_working!K51,0))</f>
        <v>0</v>
      </c>
      <c r="L51" s="60">
        <f>IF(FIRE1123a_working!L51="-","-",ROUND(FIRE1123a_working!L51,3))</f>
        <v>0.6</v>
      </c>
      <c r="M51" s="61" t="s">
        <v>106</v>
      </c>
      <c r="N51" s="59">
        <f>ROUND(FIRE1123a_working!N51,0)</f>
        <v>0</v>
      </c>
      <c r="O51" s="59">
        <f>ROUND(FIRE1123a_working!O51,0)</f>
        <v>0</v>
      </c>
      <c r="P51" s="59">
        <f>IF(FIRE1123a_working!P51="-","-",ROUND(FIRE1123a_working!P51,0))</f>
        <v>0</v>
      </c>
      <c r="Q51" s="59">
        <f>IF(FIRE1123a_working!Q51="-","-",ROUND(FIRE1123a_working!Q51,0))</f>
        <v>0</v>
      </c>
      <c r="R51" s="60" t="str">
        <f>IF(FIRE1123a_working!R51="-","-",ROUND(FIRE1123a_working!R51,3))</f>
        <v>-</v>
      </c>
      <c r="S51" s="61" t="s">
        <v>106</v>
      </c>
      <c r="T51" s="56">
        <f>ROUND(FIRE1123a_working!T51,0)</f>
        <v>73</v>
      </c>
      <c r="U51" s="56">
        <f>ROUND(FIRE1123a_working!U51,0)</f>
        <v>9</v>
      </c>
      <c r="V51" s="56">
        <f>IF(FIRE1123a_working!V51="-","-",ROUND(FIRE1123a_working!V51,0))</f>
        <v>0</v>
      </c>
      <c r="W51" s="56">
        <f>IF(FIRE1123a_working!W51="-","-",ROUND(FIRE1123a_working!W51,0))</f>
        <v>0</v>
      </c>
      <c r="X51" s="57">
        <f>IF(FIRE1123a_working!X51="-","-",ROUND(FIRE1123a_working!X51,3))</f>
        <v>0.11</v>
      </c>
      <c r="Y51" s="62"/>
      <c r="Z51" s="62"/>
      <c r="AA51" s="62"/>
      <c r="AB51" s="62"/>
    </row>
    <row r="52" spans="1:30" s="31" customFormat="1" ht="15" customHeight="1" x14ac:dyDescent="0.4">
      <c r="A52" s="69" t="s">
        <v>95</v>
      </c>
      <c r="B52" s="119">
        <f>ROUND(FIRE1123a_working!B52,0)</f>
        <v>76</v>
      </c>
      <c r="C52" s="119">
        <f>ROUND(FIRE1123a_working!C52,0)</f>
        <v>11</v>
      </c>
      <c r="D52" s="119">
        <f>IF(FIRE1123a_working!D52="-","-",ROUND(FIRE1123a_working!D52,0))</f>
        <v>0</v>
      </c>
      <c r="E52" s="119">
        <f>IF(FIRE1123a_working!E52="-","-",ROUND(FIRE1123a_working!E52,0))</f>
        <v>0</v>
      </c>
      <c r="F52" s="120">
        <f>IF(FIRE1123a_working!F52="-","-",ROUND(FIRE1123a_working!F52,3))</f>
        <v>0.126</v>
      </c>
      <c r="G52" s="61" t="s">
        <v>106</v>
      </c>
      <c r="H52" s="59">
        <f>ROUND(FIRE1123a_working!H52,0)</f>
        <v>0</v>
      </c>
      <c r="I52" s="59">
        <f>ROUND(FIRE1123a_working!I52,0)</f>
        <v>3</v>
      </c>
      <c r="J52" s="59">
        <f>IF(FIRE1123a_working!J52="-","-",ROUND(FIRE1123a_working!J52,0))</f>
        <v>0</v>
      </c>
      <c r="K52" s="59">
        <f>IF(FIRE1123a_working!K52="-","-",ROUND(FIRE1123a_working!K52,0))</f>
        <v>0</v>
      </c>
      <c r="L52" s="60">
        <f>IF(FIRE1123a_working!L52="-","-",ROUND(FIRE1123a_working!L52,3))</f>
        <v>1</v>
      </c>
      <c r="M52" s="61" t="s">
        <v>106</v>
      </c>
      <c r="N52" s="59">
        <f>ROUND(FIRE1123a_working!N52,0)</f>
        <v>3</v>
      </c>
      <c r="O52" s="59">
        <f>ROUND(FIRE1123a_working!O52,0)</f>
        <v>2</v>
      </c>
      <c r="P52" s="59">
        <f>IF(FIRE1123a_working!P52="-","-",ROUND(FIRE1123a_working!P52,0))</f>
        <v>0</v>
      </c>
      <c r="Q52" s="59">
        <f>IF(FIRE1123a_working!Q52="-","-",ROUND(FIRE1123a_working!Q52,0))</f>
        <v>0</v>
      </c>
      <c r="R52" s="60">
        <f>IF(FIRE1123a_working!R52="-","-",ROUND(FIRE1123a_working!R52,3))</f>
        <v>0.4</v>
      </c>
      <c r="S52" s="61" t="s">
        <v>106</v>
      </c>
      <c r="T52" s="56">
        <f>ROUND(FIRE1123a_working!T52,0)</f>
        <v>79</v>
      </c>
      <c r="U52" s="56">
        <f>ROUND(FIRE1123a_working!U52,0)</f>
        <v>16</v>
      </c>
      <c r="V52" s="56">
        <f>IF(FIRE1123a_working!V52="-","-",ROUND(FIRE1123a_working!V52,0))</f>
        <v>0</v>
      </c>
      <c r="W52" s="56">
        <f>IF(FIRE1123a_working!W52="-","-",ROUND(FIRE1123a_working!W52,0))</f>
        <v>0</v>
      </c>
      <c r="X52" s="57">
        <f>IF(FIRE1123a_working!X52="-","-",ROUND(FIRE1123a_working!X52,3))</f>
        <v>0.16800000000000001</v>
      </c>
      <c r="Y52" s="62"/>
      <c r="Z52" s="62"/>
      <c r="AA52" s="62"/>
      <c r="AB52" s="62"/>
    </row>
    <row r="53" spans="1:30" s="31" customFormat="1" ht="15" customHeight="1" x14ac:dyDescent="0.4">
      <c r="A53" s="69" t="s">
        <v>36</v>
      </c>
      <c r="B53" s="119">
        <f>ROUND(FIRE1123a_working!B53,0)</f>
        <v>0</v>
      </c>
      <c r="C53" s="119">
        <f>ROUND(FIRE1123a_working!C53,0)</f>
        <v>0</v>
      </c>
      <c r="D53" s="119">
        <f>IF(FIRE1123a_working!D53="-","-",ROUND(FIRE1123a_working!D53,0))</f>
        <v>0</v>
      </c>
      <c r="E53" s="119">
        <f>IF(FIRE1123a_working!E53="-","-",ROUND(FIRE1123a_working!E53,0))</f>
        <v>0</v>
      </c>
      <c r="F53" s="120" t="str">
        <f>IF(FIRE1123a_working!F53="-","-",ROUND(FIRE1123a_working!F53,3))</f>
        <v>-</v>
      </c>
      <c r="G53" s="61" t="s">
        <v>106</v>
      </c>
      <c r="H53" s="59">
        <f>ROUND(FIRE1123a_working!H53,0)</f>
        <v>0</v>
      </c>
      <c r="I53" s="59">
        <f>ROUND(FIRE1123a_working!I53,0)</f>
        <v>0</v>
      </c>
      <c r="J53" s="59">
        <f>IF(FIRE1123a_working!J53="-","-",ROUND(FIRE1123a_working!J53,0))</f>
        <v>0</v>
      </c>
      <c r="K53" s="59">
        <f>IF(FIRE1123a_working!K53="-","-",ROUND(FIRE1123a_working!K53,0))</f>
        <v>0</v>
      </c>
      <c r="L53" s="60" t="str">
        <f>IF(FIRE1123a_working!L53="-","-",ROUND(FIRE1123a_working!L53,3))</f>
        <v>-</v>
      </c>
      <c r="M53" s="61" t="s">
        <v>106</v>
      </c>
      <c r="N53" s="59">
        <f>ROUND(FIRE1123a_working!N53,0)</f>
        <v>0</v>
      </c>
      <c r="O53" s="59">
        <f>ROUND(FIRE1123a_working!O53,0)</f>
        <v>0</v>
      </c>
      <c r="P53" s="59">
        <f>IF(FIRE1123a_working!P53="-","-",ROUND(FIRE1123a_working!P53,0))</f>
        <v>0</v>
      </c>
      <c r="Q53" s="59">
        <f>IF(FIRE1123a_working!Q53="-","-",ROUND(FIRE1123a_working!Q53,0))</f>
        <v>0</v>
      </c>
      <c r="R53" s="60" t="str">
        <f>IF(FIRE1123a_working!R53="-","-",ROUND(FIRE1123a_working!R53,3))</f>
        <v>-</v>
      </c>
      <c r="S53" s="61" t="s">
        <v>106</v>
      </c>
      <c r="T53" s="56">
        <f>ROUND(FIRE1123a_working!T53,0)</f>
        <v>0</v>
      </c>
      <c r="U53" s="56">
        <f>ROUND(FIRE1123a_working!U53,0)</f>
        <v>0</v>
      </c>
      <c r="V53" s="56">
        <f>IF(FIRE1123a_working!V53="-","-",ROUND(FIRE1123a_working!V53,0))</f>
        <v>0</v>
      </c>
      <c r="W53" s="56">
        <f>IF(FIRE1123a_working!W53="-","-",ROUND(FIRE1123a_working!W53,0))</f>
        <v>0</v>
      </c>
      <c r="X53" s="57" t="str">
        <f>IF(FIRE1123a_working!X53="-","-",ROUND(FIRE1123a_working!X53,3))</f>
        <v>-</v>
      </c>
      <c r="Y53" s="62"/>
      <c r="Z53" s="62"/>
      <c r="AA53" s="62"/>
      <c r="AB53" s="62"/>
    </row>
    <row r="54" spans="1:30" s="31" customFormat="1" ht="15" customHeight="1" x14ac:dyDescent="0.4">
      <c r="A54" s="69" t="s">
        <v>37</v>
      </c>
      <c r="B54" s="119">
        <f>ROUND(FIRE1123a_working!B54,0)</f>
        <v>0</v>
      </c>
      <c r="C54" s="119">
        <f>ROUND(FIRE1123a_working!C54,0)</f>
        <v>0</v>
      </c>
      <c r="D54" s="119">
        <f>IF(FIRE1123a_working!D54="-","-",ROUND(FIRE1123a_working!D54,0))</f>
        <v>0</v>
      </c>
      <c r="E54" s="119">
        <f>IF(FIRE1123a_working!E54="-","-",ROUND(FIRE1123a_working!E54,0))</f>
        <v>0</v>
      </c>
      <c r="F54" s="120" t="str">
        <f>IF(FIRE1123a_working!F54="-","-",ROUND(FIRE1123a_working!F54,3))</f>
        <v>-</v>
      </c>
      <c r="G54" s="61" t="s">
        <v>106</v>
      </c>
      <c r="H54" s="59">
        <f>ROUND(FIRE1123a_working!H54,0)</f>
        <v>0</v>
      </c>
      <c r="I54" s="59">
        <f>ROUND(FIRE1123a_working!I54,0)</f>
        <v>0</v>
      </c>
      <c r="J54" s="59">
        <f>IF(FIRE1123a_working!J54="-","-",ROUND(FIRE1123a_working!J54,0))</f>
        <v>0</v>
      </c>
      <c r="K54" s="59">
        <f>IF(FIRE1123a_working!K54="-","-",ROUND(FIRE1123a_working!K54,0))</f>
        <v>0</v>
      </c>
      <c r="L54" s="60" t="str">
        <f>IF(FIRE1123a_working!L54="-","-",ROUND(FIRE1123a_working!L54,3))</f>
        <v>-</v>
      </c>
      <c r="M54" s="61" t="s">
        <v>106</v>
      </c>
      <c r="N54" s="59">
        <f>ROUND(FIRE1123a_working!N54,0)</f>
        <v>1</v>
      </c>
      <c r="O54" s="59">
        <f>ROUND(FIRE1123a_working!O54,0)</f>
        <v>1</v>
      </c>
      <c r="P54" s="59">
        <f>IF(FIRE1123a_working!P54="-","-",ROUND(FIRE1123a_working!P54,0))</f>
        <v>0</v>
      </c>
      <c r="Q54" s="59">
        <f>IF(FIRE1123a_working!Q54="-","-",ROUND(FIRE1123a_working!Q54,0))</f>
        <v>0</v>
      </c>
      <c r="R54" s="60">
        <f>IF(FIRE1123a_working!R54="-","-",ROUND(FIRE1123a_working!R54,3))</f>
        <v>0.5</v>
      </c>
      <c r="S54" s="61" t="s">
        <v>106</v>
      </c>
      <c r="T54" s="56">
        <f>ROUND(FIRE1123a_working!T54,0)</f>
        <v>1</v>
      </c>
      <c r="U54" s="56">
        <f>ROUND(FIRE1123a_working!U54,0)</f>
        <v>1</v>
      </c>
      <c r="V54" s="56">
        <f>IF(FIRE1123a_working!V54="-","-",ROUND(FIRE1123a_working!V54,0))</f>
        <v>0</v>
      </c>
      <c r="W54" s="56">
        <f>IF(FIRE1123a_working!W54="-","-",ROUND(FIRE1123a_working!W54,0))</f>
        <v>0</v>
      </c>
      <c r="X54" s="57">
        <f>IF(FIRE1123a_working!X54="-","-",ROUND(FIRE1123a_working!X54,3))</f>
        <v>0.5</v>
      </c>
      <c r="Y54" s="62"/>
      <c r="Z54" s="62"/>
      <c r="AA54" s="62"/>
      <c r="AB54" s="62"/>
    </row>
    <row r="55" spans="1:30" s="31" customFormat="1" ht="15" customHeight="1" x14ac:dyDescent="0.4">
      <c r="A55" s="69" t="s">
        <v>38</v>
      </c>
      <c r="B55" s="119">
        <f>ROUND(FIRE1123a_working!B55,0)</f>
        <v>0</v>
      </c>
      <c r="C55" s="119">
        <f>ROUND(FIRE1123a_working!C55,0)</f>
        <v>0</v>
      </c>
      <c r="D55" s="122">
        <f>IF(FIRE1123a_working!D55="-","-",ROUND(FIRE1123a_working!D55,0))</f>
        <v>0</v>
      </c>
      <c r="E55" s="122">
        <f>IF(FIRE1123a_working!E55="-","-",ROUND(FIRE1123a_working!E55,0))</f>
        <v>0</v>
      </c>
      <c r="F55" s="120" t="str">
        <f>IF(FIRE1123a_working!F55="-","-",ROUND(FIRE1123a_working!F55,3))</f>
        <v>-</v>
      </c>
      <c r="G55" s="61" t="s">
        <v>106</v>
      </c>
      <c r="H55" s="59">
        <f>ROUND(FIRE1123a_working!H55,0)</f>
        <v>0</v>
      </c>
      <c r="I55" s="59">
        <f>ROUND(FIRE1123a_working!I55,0)</f>
        <v>0</v>
      </c>
      <c r="J55" s="88">
        <f>IF(FIRE1123a_working!J55="-","-",ROUND(FIRE1123a_working!J55,0))</f>
        <v>0</v>
      </c>
      <c r="K55" s="88">
        <f>IF(FIRE1123a_working!K55="-","-",ROUND(FIRE1123a_working!K55,0))</f>
        <v>0</v>
      </c>
      <c r="L55" s="60" t="str">
        <f>IF(FIRE1123a_working!L55="-","-",ROUND(FIRE1123a_working!L55,3))</f>
        <v>-</v>
      </c>
      <c r="M55" s="61" t="s">
        <v>106</v>
      </c>
      <c r="N55" s="59">
        <f>ROUND(FIRE1123a_working!N55,0)</f>
        <v>0</v>
      </c>
      <c r="O55" s="59">
        <f>ROUND(FIRE1123a_working!O55,0)</f>
        <v>0</v>
      </c>
      <c r="P55" s="88">
        <f>IF(FIRE1123a_working!P55="-","-",ROUND(FIRE1123a_working!P55,0))</f>
        <v>0</v>
      </c>
      <c r="Q55" s="88">
        <f>IF(FIRE1123a_working!Q55="-","-",ROUND(FIRE1123a_working!Q55,0))</f>
        <v>0</v>
      </c>
      <c r="R55" s="60" t="str">
        <f>IF(FIRE1123a_working!R55="-","-",ROUND(FIRE1123a_working!R55,3))</f>
        <v>-</v>
      </c>
      <c r="S55" s="61" t="s">
        <v>106</v>
      </c>
      <c r="T55" s="56">
        <f>ROUND(FIRE1123a_working!T55,0)</f>
        <v>0</v>
      </c>
      <c r="U55" s="56">
        <f>ROUND(FIRE1123a_working!U55,0)</f>
        <v>0</v>
      </c>
      <c r="V55" s="89">
        <f>IF(FIRE1123a_working!V55="-","-",ROUND(FIRE1123a_working!V55,0))</f>
        <v>0</v>
      </c>
      <c r="W55" s="89">
        <f>IF(FIRE1123a_working!W55="-","-",ROUND(FIRE1123a_working!W55,0))</f>
        <v>0</v>
      </c>
      <c r="X55" s="57" t="str">
        <f>IF(FIRE1123a_working!X55="-","-",ROUND(FIRE1123a_working!X55,3))</f>
        <v>-</v>
      </c>
      <c r="Y55" s="62"/>
      <c r="Z55" s="62"/>
      <c r="AA55" s="62"/>
      <c r="AB55" s="62"/>
    </row>
    <row r="56" spans="1:30" s="31" customFormat="1" ht="15" customHeight="1" thickBot="1" x14ac:dyDescent="0.45">
      <c r="A56" s="109" t="s">
        <v>39</v>
      </c>
      <c r="B56" s="123">
        <f>ROUND(FIRE1123a_working!B56,0)</f>
        <v>34</v>
      </c>
      <c r="C56" s="123">
        <f>ROUND(FIRE1123a_working!C56,0)</f>
        <v>7</v>
      </c>
      <c r="D56" s="123">
        <f>IF(FIRE1123a_working!D56="-","-",ROUND(FIRE1123a_working!D56,0))</f>
        <v>0</v>
      </c>
      <c r="E56" s="123">
        <f>IF(FIRE1123a_working!E56="-","-",ROUND(FIRE1123a_working!E56,0))</f>
        <v>0</v>
      </c>
      <c r="F56" s="124">
        <f>IF(FIRE1123a_working!F56="-","-",ROUND(FIRE1123a_working!F56,3))</f>
        <v>0.17100000000000001</v>
      </c>
      <c r="G56" s="65" t="s">
        <v>106</v>
      </c>
      <c r="H56" s="63">
        <f>ROUND(FIRE1123a_working!H56,0)</f>
        <v>0</v>
      </c>
      <c r="I56" s="63">
        <f>ROUND(FIRE1123a_working!I56,0)</f>
        <v>3</v>
      </c>
      <c r="J56" s="63">
        <f>IF(FIRE1123a_working!J56="-","-",ROUND(FIRE1123a_working!J56,0))</f>
        <v>0</v>
      </c>
      <c r="K56" s="63">
        <f>IF(FIRE1123a_working!K56="-","-",ROUND(FIRE1123a_working!K56,0))</f>
        <v>0</v>
      </c>
      <c r="L56" s="64">
        <f>IF(FIRE1123a_working!L56="-","-",ROUND(FIRE1123a_working!L56,3))</f>
        <v>1</v>
      </c>
      <c r="M56" s="65" t="s">
        <v>106</v>
      </c>
      <c r="N56" s="63">
        <f>ROUND(FIRE1123a_working!N56,0)</f>
        <v>18</v>
      </c>
      <c r="O56" s="63">
        <f>ROUND(FIRE1123a_working!O56,0)</f>
        <v>11</v>
      </c>
      <c r="P56" s="63">
        <f>IF(FIRE1123a_working!P56="-","-",ROUND(FIRE1123a_working!P56,0))</f>
        <v>0</v>
      </c>
      <c r="Q56" s="63">
        <f>IF(FIRE1123a_working!Q56="-","-",ROUND(FIRE1123a_working!Q56,0))</f>
        <v>0</v>
      </c>
      <c r="R56" s="64">
        <f>IF(FIRE1123a_working!R56="-","-",ROUND(FIRE1123a_working!R56,3))</f>
        <v>0.379</v>
      </c>
      <c r="S56" s="65" t="s">
        <v>106</v>
      </c>
      <c r="T56" s="66">
        <f>ROUND(FIRE1123a_working!T56,0)</f>
        <v>52</v>
      </c>
      <c r="U56" s="66">
        <f>ROUND(FIRE1123a_working!U56,0)</f>
        <v>21</v>
      </c>
      <c r="V56" s="66">
        <f>IF(FIRE1123a_working!V56="-","-",ROUND(FIRE1123a_working!V56,0))</f>
        <v>0</v>
      </c>
      <c r="W56" s="66">
        <f>IF(FIRE1123a_working!W56="-","-",ROUND(FIRE1123a_working!W56,0))</f>
        <v>0</v>
      </c>
      <c r="X56" s="67">
        <f>IF(FIRE1123a_working!X56="-","-",ROUND(FIRE1123a_working!X56,3))</f>
        <v>0.28799999999999998</v>
      </c>
      <c r="Y56" s="62"/>
      <c r="Z56" s="62"/>
      <c r="AA56" s="62"/>
      <c r="AB56" s="62"/>
      <c r="AC56" s="62"/>
      <c r="AD56" s="60"/>
    </row>
    <row r="57" spans="1:30" s="31" customFormat="1" ht="30" customHeight="1" x14ac:dyDescent="0.35">
      <c r="A57" s="69" t="s">
        <v>73</v>
      </c>
      <c r="B57" s="69"/>
      <c r="C57" s="69"/>
      <c r="D57" s="69"/>
      <c r="E57" s="69"/>
      <c r="F57" s="69"/>
      <c r="G57" s="39"/>
      <c r="H57" s="39"/>
      <c r="I57" s="39"/>
      <c r="J57" s="39"/>
      <c r="K57" s="39"/>
      <c r="L57" s="39"/>
      <c r="M57" s="39"/>
      <c r="N57" s="39"/>
      <c r="O57" s="39"/>
      <c r="P57" s="39"/>
      <c r="Q57" s="39"/>
      <c r="R57" s="39"/>
      <c r="S57" s="39"/>
      <c r="T57" s="39"/>
      <c r="U57" s="39"/>
      <c r="V57" s="39"/>
      <c r="W57" s="39"/>
      <c r="X57" s="39"/>
      <c r="Y57" s="62"/>
      <c r="Z57" s="62"/>
      <c r="AA57" s="62"/>
      <c r="AB57" s="39"/>
    </row>
    <row r="58" spans="1:30" s="31" customFormat="1" ht="12.75" customHeight="1" x14ac:dyDescent="0.35">
      <c r="A58" s="68" t="s">
        <v>107</v>
      </c>
      <c r="B58" s="68"/>
      <c r="C58" s="68"/>
      <c r="D58" s="68"/>
      <c r="E58" s="68"/>
      <c r="F58" s="68"/>
    </row>
    <row r="59" spans="1:30" s="31" customFormat="1" x14ac:dyDescent="0.35">
      <c r="A59" s="69" t="s">
        <v>115</v>
      </c>
      <c r="B59" s="69"/>
      <c r="C59" s="69"/>
      <c r="D59" s="69"/>
      <c r="E59" s="69"/>
      <c r="F59" s="39"/>
      <c r="G59" s="39"/>
      <c r="H59" s="39"/>
      <c r="I59" s="39"/>
      <c r="J59" s="39"/>
      <c r="K59" s="39"/>
      <c r="L59" s="39"/>
      <c r="M59" s="39"/>
      <c r="N59" s="39"/>
      <c r="O59" s="39"/>
      <c r="P59" s="39"/>
      <c r="Q59" s="39"/>
      <c r="R59" s="39"/>
      <c r="S59" s="39"/>
      <c r="T59" s="39"/>
      <c r="U59" s="39"/>
      <c r="V59" s="39"/>
      <c r="W59" s="39"/>
      <c r="X59" s="39"/>
      <c r="Y59" s="62"/>
      <c r="Z59" s="62"/>
      <c r="AA59" s="62"/>
      <c r="AB59" s="39"/>
    </row>
    <row r="60" spans="1:30" s="31" customFormat="1" ht="30" customHeight="1" x14ac:dyDescent="0.4">
      <c r="A60" s="113" t="s">
        <v>75</v>
      </c>
      <c r="B60" s="69"/>
      <c r="C60" s="69"/>
      <c r="D60" s="69"/>
      <c r="E60" s="69"/>
      <c r="F60" s="39"/>
      <c r="G60" s="39"/>
      <c r="H60" s="39"/>
      <c r="I60" s="39"/>
      <c r="J60" s="39"/>
      <c r="K60" s="39"/>
      <c r="L60" s="39"/>
      <c r="M60" s="39"/>
      <c r="N60" s="39"/>
      <c r="O60" s="39"/>
      <c r="P60" s="39"/>
      <c r="Q60" s="39"/>
      <c r="R60" s="39"/>
      <c r="S60" s="39"/>
      <c r="T60" s="39"/>
      <c r="U60" s="39"/>
      <c r="V60" s="39"/>
      <c r="W60" s="39"/>
      <c r="X60" s="39"/>
      <c r="Y60" s="62"/>
      <c r="Z60" s="62"/>
      <c r="AA60" s="62"/>
      <c r="AB60" s="39"/>
    </row>
    <row r="61" spans="1:30" s="31" customFormat="1" ht="15" customHeight="1" x14ac:dyDescent="0.35">
      <c r="A61" s="69" t="s">
        <v>116</v>
      </c>
      <c r="B61" s="69"/>
      <c r="C61" s="69"/>
      <c r="D61" s="69"/>
      <c r="E61" s="69"/>
      <c r="F61" s="39"/>
      <c r="G61" s="39"/>
      <c r="H61" s="39"/>
      <c r="I61" s="39"/>
      <c r="J61" s="39"/>
      <c r="K61" s="39"/>
      <c r="L61" s="39"/>
      <c r="M61" s="39"/>
      <c r="N61" s="39"/>
      <c r="O61" s="39"/>
      <c r="P61" s="39"/>
      <c r="Q61" s="39"/>
      <c r="R61" s="39"/>
      <c r="S61" s="39"/>
      <c r="T61" s="39"/>
      <c r="U61" s="39"/>
      <c r="V61" s="39"/>
      <c r="W61" s="39"/>
      <c r="X61" s="39"/>
      <c r="Y61" s="62"/>
      <c r="Z61" s="62"/>
      <c r="AA61" s="62"/>
      <c r="AB61" s="39"/>
    </row>
    <row r="62" spans="1:30" s="31" customFormat="1" ht="15" customHeight="1" x14ac:dyDescent="0.35">
      <c r="A62" s="69" t="s">
        <v>108</v>
      </c>
      <c r="B62" s="69"/>
      <c r="C62" s="69"/>
      <c r="D62" s="69"/>
      <c r="E62" s="69"/>
      <c r="F62" s="39"/>
      <c r="G62" s="39"/>
      <c r="H62" s="39"/>
      <c r="I62" s="39"/>
      <c r="J62" s="39"/>
      <c r="K62" s="39"/>
      <c r="L62" s="39"/>
      <c r="M62" s="39"/>
      <c r="N62" s="39"/>
      <c r="O62" s="39"/>
      <c r="P62" s="39"/>
      <c r="Q62" s="39"/>
      <c r="R62" s="39"/>
      <c r="S62" s="39"/>
      <c r="T62" s="39"/>
      <c r="U62" s="39"/>
      <c r="V62" s="39"/>
      <c r="W62" s="39"/>
      <c r="X62" s="39"/>
      <c r="Y62" s="62"/>
      <c r="Z62" s="62"/>
      <c r="AA62" s="62"/>
      <c r="AB62" s="39"/>
    </row>
    <row r="63" spans="1:30" s="31" customFormat="1" ht="15" customHeight="1" x14ac:dyDescent="0.35">
      <c r="A63" s="71" t="s">
        <v>109</v>
      </c>
      <c r="B63" s="75"/>
      <c r="C63" s="75"/>
      <c r="D63" s="75"/>
      <c r="E63" s="75"/>
      <c r="F63" s="72"/>
      <c r="G63" s="72"/>
      <c r="H63" s="72"/>
      <c r="I63" s="72"/>
      <c r="J63" s="72"/>
      <c r="K63" s="72"/>
      <c r="L63" s="72"/>
      <c r="M63" s="72"/>
      <c r="N63" s="72"/>
      <c r="O63" s="72"/>
      <c r="P63" s="72"/>
      <c r="Q63" s="72"/>
      <c r="R63" s="72"/>
      <c r="S63" s="72"/>
      <c r="T63" s="72"/>
      <c r="U63" s="72"/>
      <c r="V63" s="72"/>
      <c r="W63" s="72"/>
      <c r="X63" s="72"/>
      <c r="Y63" s="62"/>
      <c r="Z63" s="62"/>
      <c r="AA63" s="62"/>
      <c r="AB63" s="39"/>
    </row>
    <row r="64" spans="1:30" s="74" customFormat="1" x14ac:dyDescent="0.35">
      <c r="A64" s="125" t="s">
        <v>76</v>
      </c>
      <c r="B64" s="125"/>
      <c r="C64" s="125"/>
      <c r="D64" s="125"/>
      <c r="E64" s="125"/>
      <c r="F64" s="73"/>
      <c r="G64" s="73"/>
      <c r="H64" s="73"/>
      <c r="I64" s="73"/>
      <c r="J64" s="73"/>
      <c r="K64" s="73"/>
      <c r="L64" s="73"/>
      <c r="M64" s="73"/>
      <c r="N64" s="73"/>
      <c r="O64" s="73"/>
      <c r="P64" s="73"/>
      <c r="Q64" s="73"/>
      <c r="R64" s="73"/>
      <c r="S64" s="73"/>
      <c r="T64" s="73"/>
      <c r="U64" s="73"/>
      <c r="V64" s="73"/>
      <c r="W64" s="73"/>
      <c r="X64" s="73"/>
      <c r="Y64" s="73"/>
      <c r="Z64" s="73"/>
      <c r="AA64" s="73"/>
      <c r="AB64" s="73"/>
    </row>
    <row r="65" spans="1:28" s="31" customFormat="1" ht="15" customHeight="1" x14ac:dyDescent="0.35">
      <c r="A65" s="75" t="s">
        <v>110</v>
      </c>
      <c r="B65" s="75"/>
      <c r="C65" s="75"/>
      <c r="D65" s="75"/>
      <c r="E65" s="75"/>
      <c r="F65" s="72"/>
      <c r="G65" s="72"/>
      <c r="H65" s="72"/>
      <c r="I65" s="72"/>
      <c r="J65" s="72"/>
      <c r="K65" s="72"/>
      <c r="L65" s="72"/>
      <c r="M65" s="72"/>
      <c r="N65" s="72"/>
      <c r="O65" s="72"/>
      <c r="P65" s="72"/>
      <c r="Q65" s="72"/>
      <c r="R65" s="72"/>
      <c r="S65" s="72"/>
      <c r="T65" s="72"/>
      <c r="U65" s="72"/>
      <c r="V65" s="72"/>
      <c r="W65" s="72"/>
      <c r="X65" s="72"/>
      <c r="Y65" s="62"/>
      <c r="Z65" s="62"/>
      <c r="AA65" s="62"/>
      <c r="AB65" s="39"/>
    </row>
    <row r="66" spans="1:28" s="31" customFormat="1" ht="15" customHeight="1" x14ac:dyDescent="0.35">
      <c r="A66" s="71" t="s">
        <v>111</v>
      </c>
      <c r="B66" s="75"/>
      <c r="C66" s="75"/>
      <c r="D66" s="75"/>
      <c r="E66" s="75"/>
      <c r="F66" s="72"/>
      <c r="G66" s="72"/>
      <c r="H66" s="72"/>
      <c r="I66" s="72"/>
      <c r="J66" s="72"/>
      <c r="K66" s="72"/>
      <c r="L66" s="72"/>
      <c r="M66" s="72"/>
      <c r="N66" s="72"/>
      <c r="O66" s="72"/>
      <c r="P66" s="72"/>
      <c r="Q66" s="72"/>
      <c r="R66" s="72"/>
      <c r="S66" s="72"/>
      <c r="T66" s="72"/>
      <c r="U66" s="72"/>
      <c r="V66" s="72"/>
      <c r="W66" s="72"/>
      <c r="X66" s="72"/>
      <c r="Y66" s="62"/>
      <c r="Z66" s="62"/>
      <c r="AA66" s="62"/>
      <c r="AB66" s="39"/>
    </row>
    <row r="67" spans="1:28" s="31" customFormat="1" ht="15" customHeight="1" x14ac:dyDescent="0.35">
      <c r="A67" s="71" t="s">
        <v>112</v>
      </c>
      <c r="B67" s="75"/>
      <c r="C67" s="75"/>
      <c r="D67" s="75"/>
      <c r="E67" s="75"/>
      <c r="F67" s="72"/>
      <c r="G67" s="72"/>
      <c r="H67" s="72"/>
      <c r="I67" s="72"/>
      <c r="J67" s="72"/>
      <c r="K67" s="72"/>
      <c r="L67" s="72"/>
      <c r="M67" s="72"/>
      <c r="N67" s="72"/>
      <c r="O67" s="72"/>
      <c r="P67" s="72"/>
      <c r="Q67" s="72"/>
      <c r="R67" s="72"/>
      <c r="S67" s="72"/>
      <c r="T67" s="72"/>
      <c r="U67" s="72"/>
      <c r="V67" s="72"/>
      <c r="W67" s="72"/>
      <c r="X67" s="72"/>
      <c r="Y67" s="62"/>
      <c r="Z67" s="62"/>
      <c r="AA67" s="62"/>
      <c r="AB67" s="39"/>
    </row>
    <row r="68" spans="1:28" s="31" customFormat="1" ht="30" customHeight="1" x14ac:dyDescent="0.4">
      <c r="A68" s="76" t="s">
        <v>74</v>
      </c>
      <c r="B68" s="75"/>
      <c r="C68" s="75"/>
      <c r="D68" s="75"/>
      <c r="E68" s="75"/>
      <c r="F68" s="72"/>
      <c r="G68" s="72"/>
      <c r="H68" s="72"/>
      <c r="I68" s="72"/>
      <c r="J68" s="72"/>
      <c r="K68" s="72"/>
      <c r="L68" s="72"/>
      <c r="M68" s="72"/>
      <c r="N68" s="72"/>
      <c r="O68" s="72"/>
      <c r="P68" s="72"/>
      <c r="Q68" s="72"/>
      <c r="R68" s="72"/>
      <c r="S68" s="72"/>
      <c r="T68" s="72"/>
      <c r="U68" s="72"/>
      <c r="V68" s="72"/>
      <c r="W68" s="72"/>
      <c r="X68" s="72"/>
      <c r="Y68" s="62"/>
      <c r="Z68" s="62"/>
      <c r="AA68" s="62"/>
      <c r="AB68" s="39"/>
    </row>
    <row r="69" spans="1:28" s="31" customFormat="1" x14ac:dyDescent="0.35">
      <c r="A69" s="77" t="s">
        <v>113</v>
      </c>
      <c r="B69" s="75"/>
      <c r="C69" s="75"/>
      <c r="D69" s="75"/>
      <c r="E69" s="75"/>
      <c r="F69" s="72"/>
      <c r="G69" s="72"/>
      <c r="H69" s="72"/>
      <c r="I69" s="72"/>
      <c r="J69" s="72"/>
      <c r="K69" s="72"/>
      <c r="L69" s="72"/>
      <c r="M69" s="72"/>
      <c r="N69" s="72"/>
      <c r="O69" s="72"/>
      <c r="P69" s="72"/>
      <c r="Q69" s="72"/>
      <c r="R69" s="72"/>
      <c r="S69" s="72"/>
      <c r="T69" s="72"/>
      <c r="U69" s="72"/>
      <c r="V69" s="72"/>
      <c r="W69" s="72"/>
      <c r="X69" s="72"/>
      <c r="Y69" s="62"/>
      <c r="Z69" s="62"/>
      <c r="AA69" s="62"/>
      <c r="AB69" s="39"/>
    </row>
    <row r="70" spans="1:28" s="31" customFormat="1" ht="30" customHeight="1" x14ac:dyDescent="0.35">
      <c r="A70" s="69" t="s">
        <v>45</v>
      </c>
      <c r="B70" s="75"/>
      <c r="C70" s="75"/>
      <c r="D70" s="75"/>
      <c r="E70" s="75"/>
      <c r="F70" s="72"/>
      <c r="G70" s="72"/>
      <c r="H70" s="72"/>
      <c r="I70" s="72"/>
      <c r="J70" s="72"/>
      <c r="K70" s="72"/>
      <c r="L70" s="72"/>
      <c r="M70" s="72"/>
      <c r="N70" s="72"/>
      <c r="O70" s="72"/>
      <c r="P70" s="72"/>
      <c r="Q70" s="72"/>
      <c r="R70" s="72"/>
      <c r="S70" s="72"/>
      <c r="T70" s="72"/>
      <c r="U70" s="72"/>
      <c r="V70" s="72"/>
      <c r="W70" s="72"/>
      <c r="X70" s="72"/>
      <c r="Y70" s="62"/>
      <c r="Z70" s="62"/>
      <c r="AA70" s="62"/>
      <c r="AB70" s="39"/>
    </row>
    <row r="71" spans="1:28" s="31" customFormat="1" x14ac:dyDescent="0.35">
      <c r="A71" s="22" t="s">
        <v>46</v>
      </c>
      <c r="B71" s="72"/>
      <c r="C71" s="72"/>
      <c r="D71" s="72"/>
      <c r="E71" s="72"/>
      <c r="F71" s="72"/>
      <c r="G71" s="72"/>
      <c r="H71" s="72"/>
      <c r="I71" s="72"/>
      <c r="J71" s="72"/>
      <c r="K71" s="72"/>
      <c r="L71" s="72"/>
      <c r="M71" s="72"/>
      <c r="N71" s="72"/>
      <c r="O71" s="72"/>
      <c r="P71" s="72"/>
      <c r="Q71" s="72"/>
      <c r="R71" s="72"/>
      <c r="S71" s="72"/>
      <c r="T71" s="72"/>
      <c r="U71" s="72"/>
      <c r="V71" s="72"/>
      <c r="W71" s="72"/>
      <c r="X71" s="72"/>
      <c r="Y71" s="62"/>
      <c r="Z71" s="62"/>
      <c r="AA71" s="62"/>
      <c r="AB71" s="39"/>
    </row>
    <row r="72" spans="1:28" s="31" customFormat="1" ht="19.399999999999999" customHeight="1" x14ac:dyDescent="0.35">
      <c r="A72" s="69" t="s">
        <v>47</v>
      </c>
      <c r="B72" s="72"/>
      <c r="C72" s="72"/>
      <c r="D72" s="72"/>
      <c r="E72" s="72"/>
      <c r="F72" s="72"/>
      <c r="G72" s="72"/>
      <c r="H72" s="72"/>
      <c r="I72" s="72"/>
      <c r="J72" s="72"/>
      <c r="K72" s="72"/>
      <c r="L72" s="72"/>
      <c r="M72" s="72"/>
      <c r="N72" s="72"/>
      <c r="O72" s="72"/>
      <c r="P72" s="72"/>
      <c r="Q72" s="72"/>
      <c r="R72" s="72"/>
      <c r="S72" s="72"/>
      <c r="T72" s="72"/>
      <c r="U72" s="72"/>
      <c r="V72" s="72"/>
      <c r="W72" s="72"/>
      <c r="X72" s="72"/>
      <c r="Y72" s="62"/>
      <c r="Z72" s="62"/>
      <c r="AA72" s="62"/>
      <c r="AB72" s="39"/>
    </row>
    <row r="73" spans="1:28" s="31" customFormat="1" x14ac:dyDescent="0.35">
      <c r="A73" s="69" t="s">
        <v>48</v>
      </c>
      <c r="B73" s="72"/>
      <c r="C73" s="72"/>
      <c r="D73" s="72"/>
      <c r="E73" s="72"/>
      <c r="F73" s="72"/>
      <c r="G73" s="72"/>
      <c r="H73" s="72"/>
      <c r="I73" s="72"/>
      <c r="J73" s="72"/>
      <c r="K73" s="72"/>
      <c r="L73" s="72"/>
      <c r="M73" s="72"/>
      <c r="N73" s="72"/>
      <c r="O73" s="72"/>
      <c r="P73" s="72"/>
      <c r="Q73" s="72"/>
      <c r="R73" s="72"/>
      <c r="S73" s="72"/>
      <c r="T73" s="72"/>
      <c r="U73" s="72"/>
      <c r="V73" s="72"/>
      <c r="W73" s="72"/>
      <c r="X73" s="72"/>
      <c r="Y73" s="62"/>
      <c r="Z73" s="62"/>
      <c r="AA73" s="62"/>
      <c r="AB73" s="39"/>
    </row>
    <row r="74" spans="1:28" s="31" customFormat="1" x14ac:dyDescent="0.35">
      <c r="A74" s="22" t="s">
        <v>49</v>
      </c>
      <c r="B74" s="72"/>
      <c r="C74" s="72"/>
      <c r="D74" s="72"/>
      <c r="E74" s="72"/>
      <c r="F74" s="72"/>
      <c r="G74" s="72"/>
      <c r="H74" s="72"/>
      <c r="I74" s="72"/>
      <c r="J74" s="72"/>
      <c r="K74" s="72"/>
      <c r="L74" s="72"/>
      <c r="M74" s="72"/>
      <c r="N74" s="72"/>
      <c r="O74" s="72"/>
      <c r="P74" s="72"/>
      <c r="Q74" s="72"/>
      <c r="R74" s="72"/>
      <c r="S74" s="72"/>
      <c r="T74" s="72"/>
      <c r="U74" s="72"/>
      <c r="V74" s="72"/>
      <c r="W74" s="72"/>
      <c r="X74" s="72"/>
      <c r="Y74" s="62"/>
      <c r="Z74" s="62"/>
      <c r="AA74" s="62"/>
      <c r="AB74" s="39"/>
    </row>
    <row r="75" spans="1:28" s="31" customFormat="1" x14ac:dyDescent="0.35">
      <c r="A75" s="43" t="s">
        <v>63</v>
      </c>
      <c r="B75" s="72"/>
      <c r="C75" s="72"/>
      <c r="D75" s="72"/>
      <c r="E75" s="72"/>
      <c r="F75" s="72"/>
      <c r="G75" s="72"/>
      <c r="H75" s="72"/>
      <c r="I75" s="72"/>
      <c r="J75" s="72"/>
      <c r="K75" s="72"/>
      <c r="L75" s="72"/>
      <c r="M75" s="72"/>
      <c r="N75" s="72"/>
      <c r="O75" s="72"/>
      <c r="P75" s="72"/>
      <c r="Q75" s="72"/>
      <c r="R75" s="72"/>
      <c r="S75" s="72"/>
      <c r="T75" s="72"/>
      <c r="U75" s="72"/>
      <c r="V75" s="72"/>
      <c r="W75" s="72"/>
      <c r="X75" s="72"/>
      <c r="Y75" s="62"/>
      <c r="Z75" s="62"/>
      <c r="AA75" s="62"/>
      <c r="AB75" s="39"/>
    </row>
    <row r="76" spans="1:28" s="31" customFormat="1" ht="21" customHeight="1" x14ac:dyDescent="0.35">
      <c r="A76" s="70"/>
      <c r="B76" s="72"/>
      <c r="C76" s="72"/>
      <c r="D76" s="72"/>
      <c r="E76" s="72"/>
      <c r="F76" s="72"/>
      <c r="G76" s="72"/>
      <c r="H76" s="72"/>
      <c r="I76" s="72"/>
      <c r="J76" s="72"/>
      <c r="K76" s="72"/>
      <c r="L76" s="72"/>
      <c r="M76" s="72"/>
      <c r="N76" s="72"/>
      <c r="O76" s="72"/>
      <c r="P76" s="72"/>
      <c r="Q76" s="72"/>
      <c r="R76" s="72"/>
      <c r="S76" s="72"/>
      <c r="T76" s="72"/>
      <c r="U76" s="72"/>
      <c r="V76" s="72"/>
      <c r="W76" s="72"/>
      <c r="X76" s="72"/>
      <c r="Y76" s="62"/>
      <c r="Z76" s="62"/>
      <c r="AA76" s="62"/>
      <c r="AB76" s="39"/>
    </row>
    <row r="77" spans="1:28" s="31" customFormat="1" x14ac:dyDescent="0.35">
      <c r="A77" s="70"/>
      <c r="B77" s="72"/>
      <c r="C77" s="72"/>
      <c r="D77" s="72"/>
      <c r="E77" s="72"/>
      <c r="F77" s="72"/>
      <c r="G77" s="72"/>
      <c r="H77" s="72"/>
      <c r="I77" s="72"/>
      <c r="J77" s="72"/>
      <c r="K77" s="72"/>
      <c r="L77" s="72"/>
      <c r="M77" s="72"/>
      <c r="N77" s="72"/>
      <c r="O77" s="72"/>
      <c r="P77" s="72"/>
      <c r="Q77" s="72"/>
      <c r="R77" s="72"/>
      <c r="S77" s="72"/>
      <c r="T77" s="72"/>
      <c r="U77" s="72"/>
      <c r="V77" s="72"/>
      <c r="W77" s="72"/>
      <c r="X77" s="72"/>
      <c r="Y77" s="62"/>
      <c r="Z77" s="62"/>
      <c r="AA77" s="62"/>
      <c r="AB77" s="39"/>
    </row>
    <row r="78" spans="1:28" s="31" customFormat="1" x14ac:dyDescent="0.35">
      <c r="A78" s="70"/>
      <c r="B78" s="72"/>
      <c r="C78" s="72"/>
      <c r="D78" s="72"/>
      <c r="E78" s="72"/>
      <c r="F78" s="72"/>
      <c r="G78" s="72"/>
      <c r="H78" s="72"/>
      <c r="I78" s="72"/>
      <c r="J78" s="72"/>
      <c r="K78" s="72"/>
      <c r="L78" s="72"/>
      <c r="M78" s="72"/>
      <c r="N78" s="72"/>
      <c r="O78" s="72"/>
      <c r="P78" s="72"/>
      <c r="Q78" s="72"/>
      <c r="R78" s="72"/>
      <c r="S78" s="72"/>
      <c r="T78" s="72"/>
      <c r="U78" s="72"/>
      <c r="V78" s="72"/>
      <c r="W78" s="72"/>
      <c r="X78" s="72"/>
      <c r="Y78" s="62"/>
      <c r="Z78" s="62"/>
      <c r="AA78" s="62"/>
      <c r="AB78" s="39"/>
    </row>
    <row r="79" spans="1:28" s="31" customFormat="1" x14ac:dyDescent="0.35">
      <c r="A79" s="70"/>
      <c r="B79" s="72"/>
      <c r="C79" s="72"/>
      <c r="D79" s="72"/>
      <c r="E79" s="72"/>
      <c r="F79" s="72"/>
      <c r="G79" s="72"/>
      <c r="H79" s="72"/>
      <c r="I79" s="72"/>
      <c r="J79" s="72"/>
      <c r="K79" s="72"/>
      <c r="L79" s="72"/>
      <c r="M79" s="72"/>
      <c r="N79" s="72"/>
      <c r="O79" s="72"/>
      <c r="P79" s="72"/>
      <c r="Q79" s="72"/>
      <c r="R79" s="72"/>
      <c r="S79" s="72"/>
      <c r="T79" s="72"/>
      <c r="U79" s="72"/>
      <c r="V79" s="72"/>
      <c r="W79" s="72"/>
      <c r="X79" s="72"/>
      <c r="Y79" s="62"/>
      <c r="Z79" s="62"/>
      <c r="AA79" s="62"/>
      <c r="AB79" s="39"/>
    </row>
    <row r="80" spans="1:28" s="31" customFormat="1" ht="27" customHeight="1" x14ac:dyDescent="0.35">
      <c r="A80" s="70"/>
      <c r="B80" s="72"/>
      <c r="C80" s="72"/>
      <c r="D80" s="72"/>
      <c r="E80" s="72"/>
      <c r="F80" s="72"/>
      <c r="G80" s="72"/>
      <c r="H80" s="72"/>
      <c r="I80" s="72"/>
      <c r="J80" s="72"/>
      <c r="K80" s="72"/>
      <c r="L80" s="72"/>
      <c r="M80" s="72"/>
      <c r="N80" s="72"/>
      <c r="O80" s="72"/>
      <c r="P80" s="72"/>
      <c r="Q80" s="72"/>
      <c r="R80" s="72"/>
      <c r="S80" s="72"/>
      <c r="T80" s="72"/>
      <c r="U80" s="72"/>
      <c r="V80" s="72"/>
      <c r="W80" s="72"/>
      <c r="X80" s="72"/>
      <c r="Y80" s="62"/>
      <c r="Z80" s="62"/>
      <c r="AA80" s="62"/>
      <c r="AB80" s="39"/>
    </row>
    <row r="81" spans="1:28" s="31" customFormat="1" x14ac:dyDescent="0.35">
      <c r="A81" s="70"/>
      <c r="B81" s="72"/>
      <c r="C81" s="72"/>
      <c r="D81" s="72"/>
      <c r="E81" s="72"/>
      <c r="F81" s="72"/>
      <c r="G81" s="72"/>
      <c r="H81" s="72"/>
      <c r="I81" s="72"/>
      <c r="J81" s="72"/>
      <c r="K81" s="72"/>
      <c r="L81" s="72"/>
      <c r="M81" s="72"/>
      <c r="N81" s="72"/>
      <c r="O81" s="72"/>
      <c r="P81" s="72"/>
      <c r="Q81" s="72"/>
      <c r="R81" s="72"/>
      <c r="S81" s="72"/>
      <c r="T81" s="72"/>
      <c r="U81" s="72"/>
      <c r="V81" s="72"/>
      <c r="W81" s="72"/>
      <c r="X81" s="72"/>
      <c r="Y81" s="62"/>
      <c r="Z81" s="62"/>
      <c r="AA81" s="62"/>
      <c r="AB81" s="39"/>
    </row>
    <row r="82" spans="1:28" s="31" customFormat="1" x14ac:dyDescent="0.35">
      <c r="A82" s="70"/>
      <c r="B82" s="72"/>
      <c r="C82" s="72"/>
      <c r="D82" s="72"/>
      <c r="E82" s="72"/>
      <c r="F82" s="72"/>
      <c r="G82" s="72"/>
      <c r="H82" s="72"/>
      <c r="I82" s="72"/>
      <c r="J82" s="72"/>
      <c r="K82" s="72"/>
      <c r="L82" s="72"/>
      <c r="M82" s="72"/>
      <c r="N82" s="72"/>
      <c r="O82" s="72"/>
      <c r="P82" s="72"/>
      <c r="Q82" s="72"/>
      <c r="R82" s="72"/>
      <c r="S82" s="72"/>
      <c r="T82" s="72"/>
      <c r="U82" s="72"/>
      <c r="V82" s="72"/>
      <c r="W82" s="72"/>
      <c r="X82" s="72"/>
      <c r="Y82" s="62"/>
      <c r="Z82" s="62"/>
      <c r="AA82" s="62"/>
      <c r="AB82" s="39"/>
    </row>
    <row r="83" spans="1:28" s="31" customFormat="1" x14ac:dyDescent="0.35">
      <c r="A83" s="70"/>
      <c r="B83" s="72"/>
      <c r="C83" s="72"/>
      <c r="D83" s="72"/>
      <c r="E83" s="72"/>
      <c r="F83" s="72"/>
      <c r="G83" s="72"/>
      <c r="H83" s="72"/>
      <c r="I83" s="72"/>
      <c r="J83" s="72"/>
      <c r="K83" s="72"/>
      <c r="L83" s="72"/>
      <c r="M83" s="72"/>
      <c r="N83" s="72"/>
      <c r="O83" s="72"/>
      <c r="P83" s="72"/>
      <c r="Q83" s="72"/>
      <c r="R83" s="72"/>
      <c r="S83" s="72"/>
      <c r="T83" s="72"/>
      <c r="U83" s="72"/>
      <c r="V83" s="72"/>
      <c r="W83" s="72"/>
      <c r="X83" s="72"/>
      <c r="Y83" s="62"/>
      <c r="Z83" s="62"/>
      <c r="AA83" s="62"/>
      <c r="AB83" s="39"/>
    </row>
    <row r="84" spans="1:28" s="31" customFormat="1" ht="24.75" customHeight="1" x14ac:dyDescent="0.35">
      <c r="A84" s="39"/>
      <c r="B84" s="39"/>
      <c r="C84" s="39"/>
      <c r="D84" s="39"/>
      <c r="E84" s="39"/>
      <c r="F84" s="39"/>
      <c r="G84" s="39"/>
      <c r="H84" s="39"/>
      <c r="I84" s="39"/>
      <c r="J84" s="39"/>
      <c r="K84" s="39"/>
      <c r="L84" s="39"/>
      <c r="M84" s="39"/>
      <c r="N84" s="39"/>
      <c r="O84" s="39"/>
      <c r="P84" s="39"/>
      <c r="Q84" s="39"/>
      <c r="R84" s="39"/>
      <c r="S84" s="39"/>
      <c r="T84" s="39"/>
      <c r="U84" s="39"/>
      <c r="V84" s="39"/>
      <c r="W84" s="39"/>
      <c r="X84" s="39"/>
      <c r="Y84" s="62"/>
      <c r="Z84" s="62"/>
      <c r="AA84" s="62"/>
    </row>
    <row r="85" spans="1:28" s="31" customFormat="1" ht="15" customHeight="1" x14ac:dyDescent="0.35">
      <c r="A85" s="22"/>
      <c r="B85" s="22"/>
      <c r="C85" s="22"/>
      <c r="D85" s="22"/>
      <c r="E85" s="22"/>
      <c r="F85" s="39"/>
      <c r="G85" s="39"/>
      <c r="H85" s="39"/>
      <c r="I85" s="39"/>
      <c r="J85" s="39"/>
      <c r="K85" s="39"/>
      <c r="L85" s="39"/>
      <c r="M85" s="39"/>
      <c r="N85" s="39"/>
      <c r="O85" s="39"/>
      <c r="P85" s="39"/>
      <c r="Q85" s="39"/>
      <c r="R85" s="39"/>
      <c r="S85" s="39"/>
      <c r="T85" s="39"/>
      <c r="U85" s="39"/>
      <c r="V85" s="39"/>
      <c r="W85" s="39"/>
      <c r="X85" s="39"/>
      <c r="Y85" s="62"/>
      <c r="Z85" s="62"/>
      <c r="AA85" s="62"/>
    </row>
    <row r="86" spans="1:28" s="31" customFormat="1" ht="29.25" customHeight="1" x14ac:dyDescent="0.35">
      <c r="A86" s="39"/>
      <c r="B86" s="39"/>
      <c r="C86" s="39"/>
      <c r="D86" s="39"/>
      <c r="E86" s="39"/>
      <c r="F86" s="39"/>
      <c r="G86" s="39"/>
      <c r="H86" s="39"/>
      <c r="I86" s="39"/>
      <c r="J86" s="39"/>
      <c r="K86" s="39"/>
      <c r="L86" s="39"/>
      <c r="M86" s="39"/>
      <c r="N86" s="39"/>
      <c r="O86" s="39"/>
      <c r="P86" s="39"/>
      <c r="Q86" s="39"/>
      <c r="R86" s="39"/>
      <c r="S86" s="39"/>
      <c r="T86" s="39"/>
      <c r="U86" s="39"/>
      <c r="V86" s="39"/>
      <c r="W86" s="39"/>
      <c r="X86" s="39"/>
      <c r="Y86" s="62"/>
      <c r="Z86" s="62"/>
      <c r="AA86" s="62"/>
    </row>
    <row r="87" spans="1:28" s="31" customFormat="1" ht="21.75" customHeight="1" x14ac:dyDescent="0.35">
      <c r="A87" s="39"/>
      <c r="B87" s="39"/>
      <c r="C87" s="39"/>
      <c r="D87" s="39"/>
      <c r="E87" s="39"/>
      <c r="F87" s="39"/>
      <c r="G87" s="39"/>
      <c r="H87" s="39"/>
      <c r="I87" s="39"/>
      <c r="J87" s="39"/>
      <c r="K87" s="39"/>
      <c r="L87" s="39"/>
      <c r="M87" s="39"/>
      <c r="O87" s="78"/>
      <c r="P87" s="78"/>
      <c r="Q87" s="78"/>
      <c r="R87" s="78"/>
      <c r="S87" s="78"/>
      <c r="U87" s="78"/>
      <c r="V87" s="78"/>
      <c r="W87" s="78"/>
      <c r="X87" s="79"/>
      <c r="Y87" s="62"/>
      <c r="Z87" s="62"/>
      <c r="AA87" s="62"/>
    </row>
    <row r="88" spans="1:28" s="31" customFormat="1" x14ac:dyDescent="0.35">
      <c r="A88" s="22"/>
      <c r="B88" s="22"/>
      <c r="C88" s="39"/>
      <c r="D88" s="39"/>
      <c r="E88" s="39"/>
      <c r="F88" s="39"/>
      <c r="G88" s="39"/>
      <c r="H88" s="39"/>
      <c r="I88" s="39"/>
      <c r="J88" s="39"/>
      <c r="K88" s="39"/>
      <c r="L88" s="39"/>
      <c r="M88" s="39"/>
      <c r="N88" s="39"/>
      <c r="O88" s="39"/>
      <c r="P88" s="39"/>
      <c r="Q88" s="39"/>
      <c r="R88" s="39"/>
      <c r="T88" s="78"/>
      <c r="U88" s="78"/>
      <c r="V88" s="78"/>
      <c r="W88" s="78"/>
      <c r="X88" s="79"/>
      <c r="Y88" s="62"/>
      <c r="Z88" s="62"/>
      <c r="AA88" s="62"/>
    </row>
    <row r="89" spans="1:28" x14ac:dyDescent="0.35">
      <c r="A89" s="43"/>
      <c r="Y89" s="62"/>
      <c r="Z89" s="62"/>
      <c r="AA89" s="62"/>
    </row>
    <row r="105" spans="28:29" x14ac:dyDescent="0.35">
      <c r="AC105" s="31"/>
    </row>
    <row r="106" spans="28:29" x14ac:dyDescent="0.35">
      <c r="AC106" s="31"/>
    </row>
    <row r="107" spans="28:29" x14ac:dyDescent="0.35">
      <c r="AB107" s="39">
        <v>2024</v>
      </c>
      <c r="AC107" s="31"/>
    </row>
    <row r="108" spans="28:29" x14ac:dyDescent="0.35">
      <c r="AB108" s="39">
        <v>2023</v>
      </c>
      <c r="AC108" s="31"/>
    </row>
    <row r="109" spans="28:29" x14ac:dyDescent="0.35">
      <c r="AB109" s="39">
        <v>2022</v>
      </c>
      <c r="AC109" s="31"/>
    </row>
    <row r="110" spans="28:29" x14ac:dyDescent="0.35">
      <c r="AB110" s="39">
        <v>2021</v>
      </c>
      <c r="AC110" s="31"/>
    </row>
    <row r="111" spans="28:29" x14ac:dyDescent="0.35">
      <c r="AB111" s="39">
        <v>2020</v>
      </c>
      <c r="AC111" s="31"/>
    </row>
    <row r="112" spans="28:29" x14ac:dyDescent="0.35">
      <c r="AB112" s="39">
        <v>2019</v>
      </c>
      <c r="AC112" s="31"/>
    </row>
    <row r="113" spans="28:29" x14ac:dyDescent="0.35">
      <c r="AB113" s="31"/>
      <c r="AC113" s="31"/>
    </row>
    <row r="115" spans="28:29" x14ac:dyDescent="0.35">
      <c r="AB115" s="31"/>
      <c r="AC115" s="31"/>
    </row>
    <row r="117" spans="28:29" x14ac:dyDescent="0.35">
      <c r="AB117" s="31"/>
      <c r="AC117" s="31"/>
    </row>
    <row r="118" spans="28:29" x14ac:dyDescent="0.35">
      <c r="AB118" s="31"/>
      <c r="AC118" s="31"/>
    </row>
    <row r="119" spans="28:29" x14ac:dyDescent="0.35">
      <c r="AB119" s="31"/>
      <c r="AC119" s="31"/>
    </row>
    <row r="120" spans="28:29" x14ac:dyDescent="0.35">
      <c r="AB120" s="31"/>
      <c r="AC120" s="31"/>
    </row>
    <row r="121" spans="28:29" x14ac:dyDescent="0.35">
      <c r="AB121" s="31"/>
      <c r="AC121" s="31"/>
    </row>
  </sheetData>
  <dataValidations count="1">
    <dataValidation type="list" allowBlank="1" showInputMessage="1" showErrorMessage="1" sqref="A3" xr:uid="{FCD91934-1DC6-4B62-A34A-E5D45C575BD6}">
      <formula1>$AB$107:$AB$112</formula1>
    </dataValidation>
  </dataValidations>
  <hyperlinks>
    <hyperlink ref="A71" r:id="rId1" xr:uid="{E0259A8B-D09B-4A84-AC4F-6CD9EA58DC4D}"/>
    <hyperlink ref="A74" r:id="rId2" xr:uid="{A131DD5C-9508-49DF-A883-F01ABBF4CCF3}"/>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41E2B46B-9865-4398-8076-66CC83345A48}"/>
    <hyperlink ref="A58:F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9B4786B7-C684-44A7-B992-7C2148BE30DF}"/>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5401-B861-4E4E-B73D-73AF84060FEC}">
  <dimension ref="A1:I494"/>
  <sheetViews>
    <sheetView workbookViewId="0"/>
  </sheetViews>
  <sheetFormatPr defaultColWidth="9.15234375" defaultRowHeight="15" x14ac:dyDescent="0.35"/>
  <cols>
    <col min="1" max="1" width="34.3828125" style="102" customWidth="1"/>
    <col min="2" max="2" width="35.15234375" style="102" customWidth="1"/>
    <col min="3" max="3" width="22.15234375" style="102" customWidth="1"/>
    <col min="4" max="4" width="34.3046875" style="102" customWidth="1"/>
    <col min="5" max="5" width="36.69140625" style="102" customWidth="1"/>
    <col min="6" max="6" width="14.84375" style="102" bestFit="1" customWidth="1"/>
    <col min="7" max="7" width="25.84375" style="102" customWidth="1"/>
    <col min="8" max="8" width="32.53515625" style="102" bestFit="1" customWidth="1"/>
    <col min="9" max="16384" width="9.15234375" style="102"/>
  </cols>
  <sheetData>
    <row r="1" spans="1:9" x14ac:dyDescent="0.35">
      <c r="A1" s="102" t="s">
        <v>77</v>
      </c>
      <c r="B1" s="102" t="s">
        <v>78</v>
      </c>
      <c r="C1" s="102" t="s">
        <v>79</v>
      </c>
      <c r="D1" s="102" t="s">
        <v>80</v>
      </c>
      <c r="E1" s="102" t="s">
        <v>81</v>
      </c>
      <c r="F1" s="102" t="s">
        <v>82</v>
      </c>
      <c r="G1" s="102" t="s">
        <v>83</v>
      </c>
      <c r="H1" s="102" t="s">
        <v>84</v>
      </c>
      <c r="I1" s="102" t="s">
        <v>85</v>
      </c>
    </row>
    <row r="2" spans="1:9" x14ac:dyDescent="0.35">
      <c r="A2" s="103" t="s">
        <v>97</v>
      </c>
      <c r="B2" s="103" t="s">
        <v>1</v>
      </c>
      <c r="C2" s="103" t="s">
        <v>143</v>
      </c>
      <c r="D2" s="103" t="s">
        <v>86</v>
      </c>
      <c r="E2" s="103" t="s">
        <v>87</v>
      </c>
      <c r="F2" s="103" t="s">
        <v>144</v>
      </c>
      <c r="G2" s="103" t="s">
        <v>145</v>
      </c>
      <c r="H2" s="103" t="s">
        <v>42</v>
      </c>
      <c r="I2" s="103">
        <v>4</v>
      </c>
    </row>
    <row r="3" spans="1:9" x14ac:dyDescent="0.35">
      <c r="A3" s="103" t="s">
        <v>97</v>
      </c>
      <c r="B3" s="103" t="s">
        <v>1</v>
      </c>
      <c r="C3" s="103" t="s">
        <v>143</v>
      </c>
      <c r="D3" s="103" t="s">
        <v>86</v>
      </c>
      <c r="E3" s="103" t="s">
        <v>87</v>
      </c>
      <c r="F3" s="103" t="s">
        <v>144</v>
      </c>
      <c r="G3" s="103" t="s">
        <v>145</v>
      </c>
      <c r="H3" s="103" t="s">
        <v>43</v>
      </c>
      <c r="I3" s="103">
        <v>2</v>
      </c>
    </row>
    <row r="4" spans="1:9" x14ac:dyDescent="0.35">
      <c r="A4" s="103" t="s">
        <v>97</v>
      </c>
      <c r="B4" s="103" t="s">
        <v>1</v>
      </c>
      <c r="C4" s="103" t="s">
        <v>143</v>
      </c>
      <c r="D4" s="103" t="s">
        <v>86</v>
      </c>
      <c r="E4" s="103" t="s">
        <v>87</v>
      </c>
      <c r="F4" s="103" t="s">
        <v>144</v>
      </c>
      <c r="G4" s="103" t="s">
        <v>146</v>
      </c>
      <c r="H4" s="103" t="s">
        <v>42</v>
      </c>
      <c r="I4" s="103">
        <v>4</v>
      </c>
    </row>
    <row r="5" spans="1:9" x14ac:dyDescent="0.35">
      <c r="A5" s="103" t="s">
        <v>97</v>
      </c>
      <c r="B5" s="103" t="s">
        <v>1</v>
      </c>
      <c r="C5" s="103" t="s">
        <v>143</v>
      </c>
      <c r="D5" s="103" t="s">
        <v>86</v>
      </c>
      <c r="E5" s="103" t="s">
        <v>87</v>
      </c>
      <c r="F5" s="103" t="s">
        <v>144</v>
      </c>
      <c r="G5" s="103" t="s">
        <v>146</v>
      </c>
      <c r="H5" s="103" t="s">
        <v>43</v>
      </c>
      <c r="I5" s="103">
        <v>12</v>
      </c>
    </row>
    <row r="6" spans="1:9" x14ac:dyDescent="0.35">
      <c r="A6" s="103" t="s">
        <v>97</v>
      </c>
      <c r="B6" s="103" t="s">
        <v>1</v>
      </c>
      <c r="C6" s="103" t="s">
        <v>143</v>
      </c>
      <c r="D6" s="103" t="s">
        <v>86</v>
      </c>
      <c r="E6" s="103" t="s">
        <v>87</v>
      </c>
      <c r="F6" s="103" t="s">
        <v>144</v>
      </c>
      <c r="G6" s="103" t="s">
        <v>88</v>
      </c>
      <c r="H6" s="103" t="s">
        <v>42</v>
      </c>
      <c r="I6" s="103">
        <v>16</v>
      </c>
    </row>
    <row r="7" spans="1:9" x14ac:dyDescent="0.35">
      <c r="A7" s="103" t="s">
        <v>97</v>
      </c>
      <c r="B7" s="103" t="s">
        <v>2</v>
      </c>
      <c r="C7" s="103" t="s">
        <v>147</v>
      </c>
      <c r="D7" s="103" t="s">
        <v>86</v>
      </c>
      <c r="E7" s="103" t="s">
        <v>89</v>
      </c>
      <c r="F7" s="103" t="s">
        <v>144</v>
      </c>
      <c r="G7" s="103" t="s">
        <v>146</v>
      </c>
      <c r="H7" s="103" t="s">
        <v>42</v>
      </c>
      <c r="I7" s="103">
        <v>1</v>
      </c>
    </row>
    <row r="8" spans="1:9" x14ac:dyDescent="0.35">
      <c r="A8" s="103" t="s">
        <v>97</v>
      </c>
      <c r="B8" s="103" t="s">
        <v>3</v>
      </c>
      <c r="C8" s="103" t="s">
        <v>148</v>
      </c>
      <c r="D8" s="103" t="s">
        <v>86</v>
      </c>
      <c r="E8" s="103" t="s">
        <v>87</v>
      </c>
      <c r="F8" s="103" t="s">
        <v>144</v>
      </c>
      <c r="G8" s="103" t="s">
        <v>146</v>
      </c>
      <c r="H8" s="103" t="s">
        <v>43</v>
      </c>
      <c r="I8" s="103">
        <v>1</v>
      </c>
    </row>
    <row r="9" spans="1:9" x14ac:dyDescent="0.35">
      <c r="A9" s="103" t="s">
        <v>97</v>
      </c>
      <c r="B9" s="103" t="s">
        <v>4</v>
      </c>
      <c r="C9" s="103" t="s">
        <v>149</v>
      </c>
      <c r="D9" s="103" t="s">
        <v>86</v>
      </c>
      <c r="E9" s="103" t="s">
        <v>89</v>
      </c>
      <c r="F9" s="103" t="s">
        <v>144</v>
      </c>
      <c r="G9" s="103" t="s">
        <v>88</v>
      </c>
      <c r="H9" s="103" t="s">
        <v>42</v>
      </c>
      <c r="I9" s="103">
        <v>25</v>
      </c>
    </row>
    <row r="10" spans="1:9" x14ac:dyDescent="0.35">
      <c r="A10" s="103" t="s">
        <v>97</v>
      </c>
      <c r="B10" s="103" t="s">
        <v>4</v>
      </c>
      <c r="C10" s="103" t="s">
        <v>149</v>
      </c>
      <c r="D10" s="103" t="s">
        <v>86</v>
      </c>
      <c r="E10" s="103" t="s">
        <v>89</v>
      </c>
      <c r="F10" s="103" t="s">
        <v>144</v>
      </c>
      <c r="G10" s="103" t="s">
        <v>88</v>
      </c>
      <c r="H10" s="103" t="s">
        <v>43</v>
      </c>
      <c r="I10" s="103">
        <v>3</v>
      </c>
    </row>
    <row r="11" spans="1:9" x14ac:dyDescent="0.35">
      <c r="A11" s="103" t="s">
        <v>97</v>
      </c>
      <c r="B11" s="103" t="s">
        <v>8</v>
      </c>
      <c r="C11" s="103" t="s">
        <v>153</v>
      </c>
      <c r="D11" s="103" t="s">
        <v>86</v>
      </c>
      <c r="E11" s="103" t="s">
        <v>90</v>
      </c>
      <c r="F11" s="103" t="s">
        <v>144</v>
      </c>
      <c r="G11" s="103" t="s">
        <v>146</v>
      </c>
      <c r="H11" s="103" t="s">
        <v>42</v>
      </c>
      <c r="I11" s="103">
        <v>3</v>
      </c>
    </row>
    <row r="12" spans="1:9" x14ac:dyDescent="0.35">
      <c r="A12" s="103" t="s">
        <v>97</v>
      </c>
      <c r="B12" s="103" t="s">
        <v>8</v>
      </c>
      <c r="C12" s="103" t="s">
        <v>153</v>
      </c>
      <c r="D12" s="103" t="s">
        <v>86</v>
      </c>
      <c r="E12" s="103" t="s">
        <v>90</v>
      </c>
      <c r="F12" s="103" t="s">
        <v>144</v>
      </c>
      <c r="G12" s="103" t="s">
        <v>146</v>
      </c>
      <c r="H12" s="103" t="s">
        <v>43</v>
      </c>
      <c r="I12" s="103">
        <v>1</v>
      </c>
    </row>
    <row r="13" spans="1:9" x14ac:dyDescent="0.35">
      <c r="A13" s="103" t="s">
        <v>97</v>
      </c>
      <c r="B13" s="103" t="s">
        <v>9</v>
      </c>
      <c r="C13" s="103" t="s">
        <v>154</v>
      </c>
      <c r="D13" s="103" t="s">
        <v>86</v>
      </c>
      <c r="E13" s="103" t="s">
        <v>90</v>
      </c>
      <c r="F13" s="103" t="s">
        <v>144</v>
      </c>
      <c r="G13" s="103" t="s">
        <v>88</v>
      </c>
      <c r="H13" s="103" t="s">
        <v>42</v>
      </c>
      <c r="I13" s="103">
        <v>1</v>
      </c>
    </row>
    <row r="14" spans="1:9" x14ac:dyDescent="0.35">
      <c r="A14" s="103" t="s">
        <v>97</v>
      </c>
      <c r="B14" s="103" t="s">
        <v>9</v>
      </c>
      <c r="C14" s="103" t="s">
        <v>154</v>
      </c>
      <c r="D14" s="103" t="s">
        <v>86</v>
      </c>
      <c r="E14" s="103" t="s">
        <v>90</v>
      </c>
      <c r="F14" s="103" t="s">
        <v>144</v>
      </c>
      <c r="G14" s="103" t="s">
        <v>88</v>
      </c>
      <c r="H14" s="103" t="s">
        <v>43</v>
      </c>
      <c r="I14" s="103">
        <v>2</v>
      </c>
    </row>
    <row r="15" spans="1:9" x14ac:dyDescent="0.35">
      <c r="A15" s="103" t="s">
        <v>97</v>
      </c>
      <c r="B15" s="103" t="s">
        <v>91</v>
      </c>
      <c r="C15" s="103" t="s">
        <v>156</v>
      </c>
      <c r="D15" s="103" t="s">
        <v>86</v>
      </c>
      <c r="E15" s="103" t="s">
        <v>90</v>
      </c>
      <c r="F15" s="103" t="s">
        <v>144</v>
      </c>
      <c r="G15" s="103" t="s">
        <v>146</v>
      </c>
      <c r="H15" s="103" t="s">
        <v>42</v>
      </c>
      <c r="I15" s="103">
        <v>2</v>
      </c>
    </row>
    <row r="16" spans="1:9" x14ac:dyDescent="0.35">
      <c r="A16" s="103" t="s">
        <v>97</v>
      </c>
      <c r="B16" s="103" t="s">
        <v>91</v>
      </c>
      <c r="C16" s="103" t="s">
        <v>156</v>
      </c>
      <c r="D16" s="103" t="s">
        <v>86</v>
      </c>
      <c r="E16" s="103" t="s">
        <v>90</v>
      </c>
      <c r="F16" s="103" t="s">
        <v>144</v>
      </c>
      <c r="G16" s="103" t="s">
        <v>146</v>
      </c>
      <c r="H16" s="103" t="s">
        <v>43</v>
      </c>
      <c r="I16" s="103">
        <v>2</v>
      </c>
    </row>
    <row r="17" spans="1:9" x14ac:dyDescent="0.35">
      <c r="A17" s="103" t="s">
        <v>97</v>
      </c>
      <c r="B17" s="103" t="s">
        <v>91</v>
      </c>
      <c r="C17" s="103" t="s">
        <v>156</v>
      </c>
      <c r="D17" s="103" t="s">
        <v>86</v>
      </c>
      <c r="E17" s="103" t="s">
        <v>90</v>
      </c>
      <c r="F17" s="103" t="s">
        <v>144</v>
      </c>
      <c r="G17" s="103" t="s">
        <v>88</v>
      </c>
      <c r="H17" s="103" t="s">
        <v>42</v>
      </c>
      <c r="I17" s="103">
        <v>9</v>
      </c>
    </row>
    <row r="18" spans="1:9" x14ac:dyDescent="0.35">
      <c r="A18" s="103" t="s">
        <v>97</v>
      </c>
      <c r="B18" s="103" t="s">
        <v>91</v>
      </c>
      <c r="C18" s="103" t="s">
        <v>156</v>
      </c>
      <c r="D18" s="103" t="s">
        <v>86</v>
      </c>
      <c r="E18" s="103" t="s">
        <v>90</v>
      </c>
      <c r="F18" s="103" t="s">
        <v>144</v>
      </c>
      <c r="G18" s="103" t="s">
        <v>88</v>
      </c>
      <c r="H18" s="103" t="s">
        <v>43</v>
      </c>
      <c r="I18" s="103">
        <v>5</v>
      </c>
    </row>
    <row r="19" spans="1:9" x14ac:dyDescent="0.35">
      <c r="A19" s="103" t="s">
        <v>97</v>
      </c>
      <c r="B19" s="103" t="s">
        <v>11</v>
      </c>
      <c r="C19" s="103" t="s">
        <v>158</v>
      </c>
      <c r="D19" s="103" t="s">
        <v>86</v>
      </c>
      <c r="E19" s="103" t="s">
        <v>90</v>
      </c>
      <c r="F19" s="103" t="s">
        <v>144</v>
      </c>
      <c r="G19" s="103" t="s">
        <v>146</v>
      </c>
      <c r="H19" s="103" t="s">
        <v>43</v>
      </c>
      <c r="I19" s="103">
        <v>1</v>
      </c>
    </row>
    <row r="20" spans="1:9" x14ac:dyDescent="0.35">
      <c r="A20" s="103" t="s">
        <v>97</v>
      </c>
      <c r="B20" s="103" t="s">
        <v>11</v>
      </c>
      <c r="C20" s="103" t="s">
        <v>158</v>
      </c>
      <c r="D20" s="103" t="s">
        <v>86</v>
      </c>
      <c r="E20" s="103" t="s">
        <v>90</v>
      </c>
      <c r="F20" s="103" t="s">
        <v>144</v>
      </c>
      <c r="G20" s="103" t="s">
        <v>88</v>
      </c>
      <c r="H20" s="103" t="s">
        <v>42</v>
      </c>
      <c r="I20" s="103">
        <v>6</v>
      </c>
    </row>
    <row r="21" spans="1:9" x14ac:dyDescent="0.35">
      <c r="A21" s="103" t="s">
        <v>97</v>
      </c>
      <c r="B21" s="103" t="s">
        <v>11</v>
      </c>
      <c r="C21" s="103" t="s">
        <v>158</v>
      </c>
      <c r="D21" s="103" t="s">
        <v>86</v>
      </c>
      <c r="E21" s="103" t="s">
        <v>90</v>
      </c>
      <c r="F21" s="103" t="s">
        <v>144</v>
      </c>
      <c r="G21" s="103" t="s">
        <v>88</v>
      </c>
      <c r="H21" s="103" t="s">
        <v>43</v>
      </c>
      <c r="I21" s="103">
        <v>6</v>
      </c>
    </row>
    <row r="22" spans="1:9" x14ac:dyDescent="0.35">
      <c r="A22" s="103" t="s">
        <v>97</v>
      </c>
      <c r="B22" s="103" t="s">
        <v>12</v>
      </c>
      <c r="C22" s="103" t="s">
        <v>159</v>
      </c>
      <c r="D22" s="103" t="s">
        <v>86</v>
      </c>
      <c r="E22" s="103" t="s">
        <v>89</v>
      </c>
      <c r="F22" s="103" t="s">
        <v>144</v>
      </c>
      <c r="G22" s="103" t="s">
        <v>146</v>
      </c>
      <c r="H22" s="103" t="s">
        <v>43</v>
      </c>
      <c r="I22" s="103">
        <v>2</v>
      </c>
    </row>
    <row r="23" spans="1:9" x14ac:dyDescent="0.35">
      <c r="A23" s="103" t="s">
        <v>97</v>
      </c>
      <c r="B23" s="103" t="s">
        <v>13</v>
      </c>
      <c r="C23" s="103" t="s">
        <v>160</v>
      </c>
      <c r="D23" s="103" t="s">
        <v>86</v>
      </c>
      <c r="E23" s="103" t="s">
        <v>89</v>
      </c>
      <c r="F23" s="103" t="s">
        <v>144</v>
      </c>
      <c r="G23" s="103" t="s">
        <v>146</v>
      </c>
      <c r="H23" s="103" t="s">
        <v>42</v>
      </c>
      <c r="I23" s="103">
        <v>1</v>
      </c>
    </row>
    <row r="24" spans="1:9" x14ac:dyDescent="0.35">
      <c r="A24" s="103" t="s">
        <v>97</v>
      </c>
      <c r="B24" s="103" t="s">
        <v>13</v>
      </c>
      <c r="C24" s="103" t="s">
        <v>160</v>
      </c>
      <c r="D24" s="103" t="s">
        <v>86</v>
      </c>
      <c r="E24" s="103" t="s">
        <v>89</v>
      </c>
      <c r="F24" s="103" t="s">
        <v>144</v>
      </c>
      <c r="G24" s="103" t="s">
        <v>146</v>
      </c>
      <c r="H24" s="103" t="s">
        <v>43</v>
      </c>
      <c r="I24" s="103">
        <v>2</v>
      </c>
    </row>
    <row r="25" spans="1:9" x14ac:dyDescent="0.35">
      <c r="A25" s="103" t="s">
        <v>97</v>
      </c>
      <c r="B25" s="103" t="s">
        <v>13</v>
      </c>
      <c r="C25" s="103" t="s">
        <v>160</v>
      </c>
      <c r="D25" s="103" t="s">
        <v>86</v>
      </c>
      <c r="E25" s="103" t="s">
        <v>89</v>
      </c>
      <c r="F25" s="103" t="s">
        <v>144</v>
      </c>
      <c r="G25" s="103" t="s">
        <v>88</v>
      </c>
      <c r="H25" s="103" t="s">
        <v>42</v>
      </c>
      <c r="I25" s="103">
        <v>6</v>
      </c>
    </row>
    <row r="26" spans="1:9" x14ac:dyDescent="0.35">
      <c r="A26" s="103" t="s">
        <v>97</v>
      </c>
      <c r="B26" s="103" t="s">
        <v>13</v>
      </c>
      <c r="C26" s="103" t="s">
        <v>160</v>
      </c>
      <c r="D26" s="103" t="s">
        <v>86</v>
      </c>
      <c r="E26" s="103" t="s">
        <v>89</v>
      </c>
      <c r="F26" s="103" t="s">
        <v>144</v>
      </c>
      <c r="G26" s="103" t="s">
        <v>88</v>
      </c>
      <c r="H26" s="103" t="s">
        <v>43</v>
      </c>
      <c r="I26" s="103">
        <v>1</v>
      </c>
    </row>
    <row r="27" spans="1:9" x14ac:dyDescent="0.35">
      <c r="A27" s="103" t="s">
        <v>97</v>
      </c>
      <c r="B27" s="103" t="s">
        <v>15</v>
      </c>
      <c r="C27" s="103" t="s">
        <v>162</v>
      </c>
      <c r="D27" s="103" t="s">
        <v>40</v>
      </c>
      <c r="E27" s="103" t="s">
        <v>87</v>
      </c>
      <c r="F27" s="103" t="s">
        <v>144</v>
      </c>
      <c r="G27" s="103" t="s">
        <v>146</v>
      </c>
      <c r="H27" s="103" t="s">
        <v>42</v>
      </c>
      <c r="I27" s="103">
        <v>1</v>
      </c>
    </row>
    <row r="28" spans="1:9" x14ac:dyDescent="0.35">
      <c r="A28" s="103" t="s">
        <v>97</v>
      </c>
      <c r="B28" s="103" t="s">
        <v>15</v>
      </c>
      <c r="C28" s="103" t="s">
        <v>162</v>
      </c>
      <c r="D28" s="103" t="s">
        <v>40</v>
      </c>
      <c r="E28" s="103" t="s">
        <v>87</v>
      </c>
      <c r="F28" s="103" t="s">
        <v>144</v>
      </c>
      <c r="G28" s="103" t="s">
        <v>146</v>
      </c>
      <c r="H28" s="103" t="s">
        <v>43</v>
      </c>
      <c r="I28" s="103">
        <v>6</v>
      </c>
    </row>
    <row r="29" spans="1:9" x14ac:dyDescent="0.35">
      <c r="A29" s="103" t="s">
        <v>97</v>
      </c>
      <c r="B29" s="103" t="s">
        <v>15</v>
      </c>
      <c r="C29" s="103" t="s">
        <v>162</v>
      </c>
      <c r="D29" s="103" t="s">
        <v>40</v>
      </c>
      <c r="E29" s="103" t="s">
        <v>87</v>
      </c>
      <c r="F29" s="103" t="s">
        <v>144</v>
      </c>
      <c r="G29" s="103" t="s">
        <v>88</v>
      </c>
      <c r="H29" s="103" t="s">
        <v>42</v>
      </c>
      <c r="I29" s="103">
        <v>166</v>
      </c>
    </row>
    <row r="30" spans="1:9" x14ac:dyDescent="0.35">
      <c r="A30" s="103" t="s">
        <v>97</v>
      </c>
      <c r="B30" s="103" t="s">
        <v>15</v>
      </c>
      <c r="C30" s="103" t="s">
        <v>162</v>
      </c>
      <c r="D30" s="103" t="s">
        <v>40</v>
      </c>
      <c r="E30" s="103" t="s">
        <v>87</v>
      </c>
      <c r="F30" s="103" t="s">
        <v>144</v>
      </c>
      <c r="G30" s="103" t="s">
        <v>88</v>
      </c>
      <c r="H30" s="103" t="s">
        <v>43</v>
      </c>
      <c r="I30" s="103">
        <v>23</v>
      </c>
    </row>
    <row r="31" spans="1:9" x14ac:dyDescent="0.35">
      <c r="A31" s="103" t="s">
        <v>97</v>
      </c>
      <c r="B31" s="103" t="s">
        <v>16</v>
      </c>
      <c r="C31" s="103" t="s">
        <v>163</v>
      </c>
      <c r="D31" s="103" t="s">
        <v>40</v>
      </c>
      <c r="E31" s="103" t="s">
        <v>87</v>
      </c>
      <c r="F31" s="103" t="s">
        <v>144</v>
      </c>
      <c r="G31" s="103" t="s">
        <v>146</v>
      </c>
      <c r="H31" s="103" t="s">
        <v>42</v>
      </c>
      <c r="I31" s="103">
        <v>5</v>
      </c>
    </row>
    <row r="32" spans="1:9" x14ac:dyDescent="0.35">
      <c r="A32" s="103" t="s">
        <v>97</v>
      </c>
      <c r="B32" s="103" t="s">
        <v>16</v>
      </c>
      <c r="C32" s="103" t="s">
        <v>163</v>
      </c>
      <c r="D32" s="103" t="s">
        <v>40</v>
      </c>
      <c r="E32" s="103" t="s">
        <v>87</v>
      </c>
      <c r="F32" s="103" t="s">
        <v>144</v>
      </c>
      <c r="G32" s="103" t="s">
        <v>146</v>
      </c>
      <c r="H32" s="103" t="s">
        <v>43</v>
      </c>
      <c r="I32" s="103">
        <v>5</v>
      </c>
    </row>
    <row r="33" spans="1:9" x14ac:dyDescent="0.35">
      <c r="A33" s="103" t="s">
        <v>97</v>
      </c>
      <c r="B33" s="103" t="s">
        <v>16</v>
      </c>
      <c r="C33" s="103" t="s">
        <v>163</v>
      </c>
      <c r="D33" s="103" t="s">
        <v>40</v>
      </c>
      <c r="E33" s="103" t="s">
        <v>87</v>
      </c>
      <c r="F33" s="103" t="s">
        <v>144</v>
      </c>
      <c r="G33" s="103" t="s">
        <v>88</v>
      </c>
      <c r="H33" s="103" t="s">
        <v>42</v>
      </c>
      <c r="I33" s="103">
        <v>113</v>
      </c>
    </row>
    <row r="34" spans="1:9" x14ac:dyDescent="0.35">
      <c r="A34" s="103" t="s">
        <v>97</v>
      </c>
      <c r="B34" s="103" t="s">
        <v>16</v>
      </c>
      <c r="C34" s="103" t="s">
        <v>163</v>
      </c>
      <c r="D34" s="103" t="s">
        <v>40</v>
      </c>
      <c r="E34" s="103" t="s">
        <v>87</v>
      </c>
      <c r="F34" s="103" t="s">
        <v>144</v>
      </c>
      <c r="G34" s="103" t="s">
        <v>88</v>
      </c>
      <c r="H34" s="103" t="s">
        <v>43</v>
      </c>
      <c r="I34" s="103">
        <v>17</v>
      </c>
    </row>
    <row r="35" spans="1:9" x14ac:dyDescent="0.35">
      <c r="A35" s="103" t="s">
        <v>97</v>
      </c>
      <c r="B35" s="103" t="s">
        <v>17</v>
      </c>
      <c r="C35" s="103" t="s">
        <v>166</v>
      </c>
      <c r="D35" s="103" t="s">
        <v>86</v>
      </c>
      <c r="E35" s="103" t="s">
        <v>87</v>
      </c>
      <c r="F35" s="103" t="s">
        <v>144</v>
      </c>
      <c r="G35" s="103" t="s">
        <v>146</v>
      </c>
      <c r="H35" s="103" t="s">
        <v>42</v>
      </c>
      <c r="I35" s="103">
        <v>1</v>
      </c>
    </row>
    <row r="36" spans="1:9" x14ac:dyDescent="0.35">
      <c r="A36" s="103" t="s">
        <v>97</v>
      </c>
      <c r="B36" s="103" t="s">
        <v>17</v>
      </c>
      <c r="C36" s="103" t="s">
        <v>166</v>
      </c>
      <c r="D36" s="103" t="s">
        <v>86</v>
      </c>
      <c r="E36" s="103" t="s">
        <v>87</v>
      </c>
      <c r="F36" s="103" t="s">
        <v>144</v>
      </c>
      <c r="G36" s="103" t="s">
        <v>88</v>
      </c>
      <c r="H36" s="103" t="s">
        <v>42</v>
      </c>
      <c r="I36" s="103">
        <v>14</v>
      </c>
    </row>
    <row r="37" spans="1:9" x14ac:dyDescent="0.35">
      <c r="A37" s="103" t="s">
        <v>97</v>
      </c>
      <c r="B37" s="103" t="s">
        <v>17</v>
      </c>
      <c r="C37" s="103" t="s">
        <v>166</v>
      </c>
      <c r="D37" s="103" t="s">
        <v>86</v>
      </c>
      <c r="E37" s="103" t="s">
        <v>87</v>
      </c>
      <c r="F37" s="103" t="s">
        <v>144</v>
      </c>
      <c r="G37" s="103" t="s">
        <v>88</v>
      </c>
      <c r="H37" s="103" t="s">
        <v>43</v>
      </c>
      <c r="I37" s="103">
        <v>4</v>
      </c>
    </row>
    <row r="38" spans="1:9" x14ac:dyDescent="0.35">
      <c r="A38" s="103" t="s">
        <v>97</v>
      </c>
      <c r="B38" s="103" t="s">
        <v>18</v>
      </c>
      <c r="C38" s="103" t="s">
        <v>167</v>
      </c>
      <c r="D38" s="103" t="s">
        <v>86</v>
      </c>
      <c r="E38" s="103" t="s">
        <v>89</v>
      </c>
      <c r="F38" s="103" t="s">
        <v>144</v>
      </c>
      <c r="G38" s="103" t="s">
        <v>146</v>
      </c>
      <c r="H38" s="103" t="s">
        <v>42</v>
      </c>
      <c r="I38" s="103">
        <v>5</v>
      </c>
    </row>
    <row r="39" spans="1:9" x14ac:dyDescent="0.35">
      <c r="A39" s="103" t="s">
        <v>97</v>
      </c>
      <c r="B39" s="103" t="s">
        <v>18</v>
      </c>
      <c r="C39" s="103" t="s">
        <v>167</v>
      </c>
      <c r="D39" s="103" t="s">
        <v>86</v>
      </c>
      <c r="E39" s="103" t="s">
        <v>89</v>
      </c>
      <c r="F39" s="103" t="s">
        <v>144</v>
      </c>
      <c r="G39" s="103" t="s">
        <v>146</v>
      </c>
      <c r="H39" s="103" t="s">
        <v>43</v>
      </c>
      <c r="I39" s="103">
        <v>16</v>
      </c>
    </row>
    <row r="40" spans="1:9" x14ac:dyDescent="0.35">
      <c r="A40" s="103" t="s">
        <v>97</v>
      </c>
      <c r="B40" s="103" t="s">
        <v>20</v>
      </c>
      <c r="C40" s="103" t="s">
        <v>168</v>
      </c>
      <c r="D40" s="103" t="s">
        <v>86</v>
      </c>
      <c r="E40" s="103" t="s">
        <v>89</v>
      </c>
      <c r="F40" s="103" t="s">
        <v>144</v>
      </c>
      <c r="G40" s="103" t="s">
        <v>146</v>
      </c>
      <c r="H40" s="103" t="s">
        <v>42</v>
      </c>
      <c r="I40" s="103">
        <v>5</v>
      </c>
    </row>
    <row r="41" spans="1:9" x14ac:dyDescent="0.35">
      <c r="A41" s="103" t="s">
        <v>97</v>
      </c>
      <c r="B41" s="103" t="s">
        <v>20</v>
      </c>
      <c r="C41" s="103" t="s">
        <v>168</v>
      </c>
      <c r="D41" s="103" t="s">
        <v>86</v>
      </c>
      <c r="E41" s="103" t="s">
        <v>89</v>
      </c>
      <c r="F41" s="103" t="s">
        <v>144</v>
      </c>
      <c r="G41" s="103" t="s">
        <v>146</v>
      </c>
      <c r="H41" s="103" t="s">
        <v>43</v>
      </c>
      <c r="I41" s="103">
        <v>5</v>
      </c>
    </row>
    <row r="42" spans="1:9" x14ac:dyDescent="0.35">
      <c r="A42" s="103" t="s">
        <v>97</v>
      </c>
      <c r="B42" s="103" t="s">
        <v>21</v>
      </c>
      <c r="C42" s="103" t="s">
        <v>169</v>
      </c>
      <c r="D42" s="103" t="s">
        <v>86</v>
      </c>
      <c r="E42" s="103" t="s">
        <v>87</v>
      </c>
      <c r="F42" s="103" t="s">
        <v>144</v>
      </c>
      <c r="G42" s="103" t="s">
        <v>146</v>
      </c>
      <c r="H42" s="103" t="s">
        <v>43</v>
      </c>
      <c r="I42" s="103">
        <v>3</v>
      </c>
    </row>
    <row r="43" spans="1:9" x14ac:dyDescent="0.35">
      <c r="A43" s="103" t="s">
        <v>97</v>
      </c>
      <c r="B43" s="103" t="s">
        <v>22</v>
      </c>
      <c r="C43" s="103" t="s">
        <v>170</v>
      </c>
      <c r="D43" s="103" t="s">
        <v>86</v>
      </c>
      <c r="E43" s="103" t="s">
        <v>89</v>
      </c>
      <c r="F43" s="103" t="s">
        <v>144</v>
      </c>
      <c r="G43" s="103" t="s">
        <v>146</v>
      </c>
      <c r="H43" s="103" t="s">
        <v>43</v>
      </c>
      <c r="I43" s="103">
        <v>2</v>
      </c>
    </row>
    <row r="44" spans="1:9" x14ac:dyDescent="0.35">
      <c r="A44" s="103" t="s">
        <v>97</v>
      </c>
      <c r="B44" s="103" t="s">
        <v>24</v>
      </c>
      <c r="C44" s="103" t="s">
        <v>172</v>
      </c>
      <c r="D44" s="103" t="s">
        <v>40</v>
      </c>
      <c r="E44" s="103" t="s">
        <v>87</v>
      </c>
      <c r="F44" s="103" t="s">
        <v>144</v>
      </c>
      <c r="G44" s="103" t="s">
        <v>146</v>
      </c>
      <c r="H44" s="103" t="s">
        <v>42</v>
      </c>
      <c r="I44" s="103">
        <v>7</v>
      </c>
    </row>
    <row r="45" spans="1:9" x14ac:dyDescent="0.35">
      <c r="A45" s="103" t="s">
        <v>97</v>
      </c>
      <c r="B45" s="103" t="s">
        <v>24</v>
      </c>
      <c r="C45" s="103" t="s">
        <v>172</v>
      </c>
      <c r="D45" s="103" t="s">
        <v>40</v>
      </c>
      <c r="E45" s="103" t="s">
        <v>87</v>
      </c>
      <c r="F45" s="103" t="s">
        <v>144</v>
      </c>
      <c r="G45" s="103" t="s">
        <v>146</v>
      </c>
      <c r="H45" s="103" t="s">
        <v>43</v>
      </c>
      <c r="I45" s="103">
        <v>4</v>
      </c>
    </row>
    <row r="46" spans="1:9" x14ac:dyDescent="0.35">
      <c r="A46" s="103" t="s">
        <v>97</v>
      </c>
      <c r="B46" s="103" t="s">
        <v>25</v>
      </c>
      <c r="C46" s="103" t="s">
        <v>173</v>
      </c>
      <c r="D46" s="103" t="s">
        <v>86</v>
      </c>
      <c r="E46" s="103" t="s">
        <v>90</v>
      </c>
      <c r="F46" s="103" t="s">
        <v>144</v>
      </c>
      <c r="G46" s="103" t="s">
        <v>88</v>
      </c>
      <c r="H46" s="103" t="s">
        <v>42</v>
      </c>
      <c r="I46" s="103">
        <v>10</v>
      </c>
    </row>
    <row r="47" spans="1:9" x14ac:dyDescent="0.35">
      <c r="A47" s="103" t="s">
        <v>97</v>
      </c>
      <c r="B47" s="103" t="s">
        <v>25</v>
      </c>
      <c r="C47" s="103" t="s">
        <v>173</v>
      </c>
      <c r="D47" s="103" t="s">
        <v>86</v>
      </c>
      <c r="E47" s="103" t="s">
        <v>90</v>
      </c>
      <c r="F47" s="103" t="s">
        <v>144</v>
      </c>
      <c r="G47" s="103" t="s">
        <v>88</v>
      </c>
      <c r="H47" s="103" t="s">
        <v>43</v>
      </c>
      <c r="I47" s="103">
        <v>4</v>
      </c>
    </row>
    <row r="48" spans="1:9" x14ac:dyDescent="0.35">
      <c r="A48" s="103" t="s">
        <v>97</v>
      </c>
      <c r="B48" s="103" t="s">
        <v>28</v>
      </c>
      <c r="C48" s="103" t="s">
        <v>176</v>
      </c>
      <c r="D48" s="103" t="s">
        <v>86</v>
      </c>
      <c r="E48" s="103" t="s">
        <v>90</v>
      </c>
      <c r="F48" s="103" t="s">
        <v>144</v>
      </c>
      <c r="G48" s="103" t="s">
        <v>146</v>
      </c>
      <c r="H48" s="103" t="s">
        <v>42</v>
      </c>
      <c r="I48" s="103">
        <v>2</v>
      </c>
    </row>
    <row r="49" spans="1:9" x14ac:dyDescent="0.35">
      <c r="A49" s="103" t="s">
        <v>97</v>
      </c>
      <c r="B49" s="103" t="s">
        <v>29</v>
      </c>
      <c r="C49" s="103" t="s">
        <v>177</v>
      </c>
      <c r="D49" s="103" t="s">
        <v>86</v>
      </c>
      <c r="E49" s="103" t="s">
        <v>87</v>
      </c>
      <c r="F49" s="103" t="s">
        <v>144</v>
      </c>
      <c r="G49" s="103" t="s">
        <v>146</v>
      </c>
      <c r="H49" s="103" t="s">
        <v>42</v>
      </c>
      <c r="I49" s="103">
        <v>1</v>
      </c>
    </row>
    <row r="50" spans="1:9" x14ac:dyDescent="0.35">
      <c r="A50" s="103" t="s">
        <v>97</v>
      </c>
      <c r="B50" s="103" t="s">
        <v>29</v>
      </c>
      <c r="C50" s="103" t="s">
        <v>177</v>
      </c>
      <c r="D50" s="103" t="s">
        <v>86</v>
      </c>
      <c r="E50" s="103" t="s">
        <v>87</v>
      </c>
      <c r="F50" s="103" t="s">
        <v>144</v>
      </c>
      <c r="G50" s="103" t="s">
        <v>88</v>
      </c>
      <c r="H50" s="103" t="s">
        <v>42</v>
      </c>
      <c r="I50" s="103">
        <v>6</v>
      </c>
    </row>
    <row r="51" spans="1:9" x14ac:dyDescent="0.35">
      <c r="A51" s="103" t="s">
        <v>97</v>
      </c>
      <c r="B51" s="103" t="s">
        <v>29</v>
      </c>
      <c r="C51" s="103" t="s">
        <v>177</v>
      </c>
      <c r="D51" s="103" t="s">
        <v>86</v>
      </c>
      <c r="E51" s="103" t="s">
        <v>87</v>
      </c>
      <c r="F51" s="103" t="s">
        <v>144</v>
      </c>
      <c r="G51" s="103" t="s">
        <v>88</v>
      </c>
      <c r="H51" s="103" t="s">
        <v>43</v>
      </c>
      <c r="I51" s="103">
        <v>5</v>
      </c>
    </row>
    <row r="52" spans="1:9" x14ac:dyDescent="0.35">
      <c r="A52" s="103" t="s">
        <v>97</v>
      </c>
      <c r="B52" s="103" t="s">
        <v>30</v>
      </c>
      <c r="C52" s="103" t="s">
        <v>178</v>
      </c>
      <c r="D52" s="103" t="s">
        <v>86</v>
      </c>
      <c r="E52" s="103" t="s">
        <v>90</v>
      </c>
      <c r="F52" s="103" t="s">
        <v>144</v>
      </c>
      <c r="G52" s="103" t="s">
        <v>146</v>
      </c>
      <c r="H52" s="103" t="s">
        <v>43</v>
      </c>
      <c r="I52" s="103">
        <v>1</v>
      </c>
    </row>
    <row r="53" spans="1:9" x14ac:dyDescent="0.35">
      <c r="A53" s="103" t="s">
        <v>97</v>
      </c>
      <c r="B53" s="103" t="s">
        <v>32</v>
      </c>
      <c r="C53" s="103" t="s">
        <v>180</v>
      </c>
      <c r="D53" s="103" t="s">
        <v>40</v>
      </c>
      <c r="E53" s="103" t="s">
        <v>87</v>
      </c>
      <c r="F53" s="103" t="s">
        <v>144</v>
      </c>
      <c r="G53" s="103" t="s">
        <v>146</v>
      </c>
      <c r="H53" s="103" t="s">
        <v>42</v>
      </c>
      <c r="I53" s="103">
        <v>5</v>
      </c>
    </row>
    <row r="54" spans="1:9" x14ac:dyDescent="0.35">
      <c r="A54" s="103" t="s">
        <v>97</v>
      </c>
      <c r="B54" s="103" t="s">
        <v>33</v>
      </c>
      <c r="C54" s="103" t="s">
        <v>181</v>
      </c>
      <c r="D54" s="103" t="s">
        <v>86</v>
      </c>
      <c r="E54" s="103" t="s">
        <v>89</v>
      </c>
      <c r="F54" s="103" t="s">
        <v>144</v>
      </c>
      <c r="G54" s="103" t="s">
        <v>146</v>
      </c>
      <c r="H54" s="103" t="s">
        <v>42</v>
      </c>
      <c r="I54" s="103">
        <v>1</v>
      </c>
    </row>
    <row r="55" spans="1:9" x14ac:dyDescent="0.35">
      <c r="A55" s="103" t="s">
        <v>97</v>
      </c>
      <c r="B55" s="103" t="s">
        <v>33</v>
      </c>
      <c r="C55" s="103" t="s">
        <v>181</v>
      </c>
      <c r="D55" s="103" t="s">
        <v>86</v>
      </c>
      <c r="E55" s="103" t="s">
        <v>89</v>
      </c>
      <c r="F55" s="103" t="s">
        <v>144</v>
      </c>
      <c r="G55" s="103" t="s">
        <v>88</v>
      </c>
      <c r="H55" s="103" t="s">
        <v>42</v>
      </c>
      <c r="I55" s="103">
        <v>19</v>
      </c>
    </row>
    <row r="56" spans="1:9" x14ac:dyDescent="0.35">
      <c r="A56" s="103" t="s">
        <v>97</v>
      </c>
      <c r="B56" s="103" t="s">
        <v>33</v>
      </c>
      <c r="C56" s="103" t="s">
        <v>181</v>
      </c>
      <c r="D56" s="103" t="s">
        <v>86</v>
      </c>
      <c r="E56" s="103" t="s">
        <v>89</v>
      </c>
      <c r="F56" s="103" t="s">
        <v>144</v>
      </c>
      <c r="G56" s="103" t="s">
        <v>88</v>
      </c>
      <c r="H56" s="103" t="s">
        <v>43</v>
      </c>
      <c r="I56" s="103">
        <v>1</v>
      </c>
    </row>
    <row r="57" spans="1:9" x14ac:dyDescent="0.35">
      <c r="A57" s="103" t="s">
        <v>97</v>
      </c>
      <c r="B57" s="103" t="s">
        <v>34</v>
      </c>
      <c r="C57" s="103" t="s">
        <v>182</v>
      </c>
      <c r="D57" s="103" t="s">
        <v>86</v>
      </c>
      <c r="E57" s="103" t="s">
        <v>90</v>
      </c>
      <c r="F57" s="103" t="s">
        <v>144</v>
      </c>
      <c r="G57" s="103" t="s">
        <v>146</v>
      </c>
      <c r="H57" s="103" t="s">
        <v>42</v>
      </c>
      <c r="I57" s="103">
        <v>2</v>
      </c>
    </row>
    <row r="58" spans="1:9" x14ac:dyDescent="0.35">
      <c r="A58" s="103" t="s">
        <v>97</v>
      </c>
      <c r="B58" s="103" t="s">
        <v>34</v>
      </c>
      <c r="C58" s="103" t="s">
        <v>182</v>
      </c>
      <c r="D58" s="103" t="s">
        <v>86</v>
      </c>
      <c r="E58" s="103" t="s">
        <v>90</v>
      </c>
      <c r="F58" s="103" t="s">
        <v>144</v>
      </c>
      <c r="G58" s="103" t="s">
        <v>146</v>
      </c>
      <c r="H58" s="103" t="s">
        <v>43</v>
      </c>
      <c r="I58" s="103">
        <v>2</v>
      </c>
    </row>
    <row r="59" spans="1:9" x14ac:dyDescent="0.35">
      <c r="A59" s="103" t="s">
        <v>97</v>
      </c>
      <c r="B59" s="103" t="s">
        <v>34</v>
      </c>
      <c r="C59" s="103" t="s">
        <v>182</v>
      </c>
      <c r="D59" s="103" t="s">
        <v>86</v>
      </c>
      <c r="E59" s="103" t="s">
        <v>90</v>
      </c>
      <c r="F59" s="103" t="s">
        <v>144</v>
      </c>
      <c r="G59" s="103" t="s">
        <v>88</v>
      </c>
      <c r="H59" s="103" t="s">
        <v>42</v>
      </c>
      <c r="I59" s="103">
        <v>1</v>
      </c>
    </row>
    <row r="60" spans="1:9" x14ac:dyDescent="0.35">
      <c r="A60" s="103" t="s">
        <v>97</v>
      </c>
      <c r="B60" s="103" t="s">
        <v>37</v>
      </c>
      <c r="C60" s="103" t="s">
        <v>186</v>
      </c>
      <c r="D60" s="103" t="s">
        <v>40</v>
      </c>
      <c r="E60" s="103" t="s">
        <v>87</v>
      </c>
      <c r="F60" s="103" t="s">
        <v>144</v>
      </c>
      <c r="G60" s="103" t="s">
        <v>146</v>
      </c>
      <c r="H60" s="103" t="s">
        <v>42</v>
      </c>
      <c r="I60" s="103">
        <v>1</v>
      </c>
    </row>
    <row r="61" spans="1:9" x14ac:dyDescent="0.35">
      <c r="A61" s="103" t="s">
        <v>97</v>
      </c>
      <c r="B61" s="103" t="s">
        <v>37</v>
      </c>
      <c r="C61" s="103" t="s">
        <v>186</v>
      </c>
      <c r="D61" s="103" t="s">
        <v>40</v>
      </c>
      <c r="E61" s="103" t="s">
        <v>87</v>
      </c>
      <c r="F61" s="103" t="s">
        <v>144</v>
      </c>
      <c r="G61" s="103" t="s">
        <v>146</v>
      </c>
      <c r="H61" s="103" t="s">
        <v>43</v>
      </c>
      <c r="I61" s="103">
        <v>1</v>
      </c>
    </row>
    <row r="62" spans="1:9" x14ac:dyDescent="0.35">
      <c r="A62" s="103" t="s">
        <v>97</v>
      </c>
      <c r="B62" s="103" t="s">
        <v>39</v>
      </c>
      <c r="C62" s="103" t="s">
        <v>188</v>
      </c>
      <c r="D62" s="103" t="s">
        <v>40</v>
      </c>
      <c r="E62" s="103" t="s">
        <v>87</v>
      </c>
      <c r="F62" s="103" t="s">
        <v>144</v>
      </c>
      <c r="G62" s="103" t="s">
        <v>145</v>
      </c>
      <c r="H62" s="103" t="s">
        <v>42</v>
      </c>
      <c r="I62" s="103">
        <v>3</v>
      </c>
    </row>
    <row r="63" spans="1:9" x14ac:dyDescent="0.35">
      <c r="A63" s="103" t="s">
        <v>97</v>
      </c>
      <c r="B63" s="103" t="s">
        <v>39</v>
      </c>
      <c r="C63" s="103" t="s">
        <v>188</v>
      </c>
      <c r="D63" s="103" t="s">
        <v>40</v>
      </c>
      <c r="E63" s="103" t="s">
        <v>87</v>
      </c>
      <c r="F63" s="103" t="s">
        <v>144</v>
      </c>
      <c r="G63" s="103" t="s">
        <v>145</v>
      </c>
      <c r="H63" s="103" t="s">
        <v>43</v>
      </c>
      <c r="I63" s="103">
        <v>3</v>
      </c>
    </row>
    <row r="64" spans="1:9" x14ac:dyDescent="0.35">
      <c r="A64" s="103" t="s">
        <v>97</v>
      </c>
      <c r="B64" s="103" t="s">
        <v>39</v>
      </c>
      <c r="C64" s="103" t="s">
        <v>188</v>
      </c>
      <c r="D64" s="103" t="s">
        <v>40</v>
      </c>
      <c r="E64" s="103" t="s">
        <v>87</v>
      </c>
      <c r="F64" s="103" t="s">
        <v>144</v>
      </c>
      <c r="G64" s="103" t="s">
        <v>146</v>
      </c>
      <c r="H64" s="103" t="s">
        <v>42</v>
      </c>
      <c r="I64" s="103">
        <v>4</v>
      </c>
    </row>
    <row r="65" spans="1:9" x14ac:dyDescent="0.35">
      <c r="A65" s="103" t="s">
        <v>97</v>
      </c>
      <c r="B65" s="103" t="s">
        <v>39</v>
      </c>
      <c r="C65" s="103" t="s">
        <v>188</v>
      </c>
      <c r="D65" s="103" t="s">
        <v>40</v>
      </c>
      <c r="E65" s="103" t="s">
        <v>87</v>
      </c>
      <c r="F65" s="103" t="s">
        <v>144</v>
      </c>
      <c r="G65" s="103" t="s">
        <v>146</v>
      </c>
      <c r="H65" s="103" t="s">
        <v>43</v>
      </c>
      <c r="I65" s="103">
        <v>6</v>
      </c>
    </row>
    <row r="66" spans="1:9" x14ac:dyDescent="0.35">
      <c r="A66" s="103" t="s">
        <v>97</v>
      </c>
      <c r="B66" s="103" t="s">
        <v>39</v>
      </c>
      <c r="C66" s="103" t="s">
        <v>188</v>
      </c>
      <c r="D66" s="103" t="s">
        <v>40</v>
      </c>
      <c r="E66" s="103" t="s">
        <v>87</v>
      </c>
      <c r="F66" s="103" t="s">
        <v>144</v>
      </c>
      <c r="G66" s="103" t="s">
        <v>88</v>
      </c>
      <c r="H66" s="103" t="s">
        <v>42</v>
      </c>
      <c r="I66" s="103">
        <v>2</v>
      </c>
    </row>
    <row r="67" spans="1:9" x14ac:dyDescent="0.35">
      <c r="A67" s="103" t="s">
        <v>98</v>
      </c>
      <c r="B67" s="103" t="s">
        <v>1</v>
      </c>
      <c r="C67" s="103" t="s">
        <v>143</v>
      </c>
      <c r="D67" s="103" t="s">
        <v>86</v>
      </c>
      <c r="E67" s="103" t="s">
        <v>87</v>
      </c>
      <c r="F67" s="103" t="s">
        <v>144</v>
      </c>
      <c r="G67" s="103" t="s">
        <v>145</v>
      </c>
      <c r="H67" s="103" t="s">
        <v>42</v>
      </c>
      <c r="I67" s="103">
        <v>1</v>
      </c>
    </row>
    <row r="68" spans="1:9" x14ac:dyDescent="0.35">
      <c r="A68" s="103" t="s">
        <v>98</v>
      </c>
      <c r="B68" s="103" t="s">
        <v>1</v>
      </c>
      <c r="C68" s="103" t="s">
        <v>143</v>
      </c>
      <c r="D68" s="103" t="s">
        <v>86</v>
      </c>
      <c r="E68" s="103" t="s">
        <v>87</v>
      </c>
      <c r="F68" s="103" t="s">
        <v>144</v>
      </c>
      <c r="G68" s="103" t="s">
        <v>145</v>
      </c>
      <c r="H68" s="103" t="s">
        <v>43</v>
      </c>
      <c r="I68" s="103">
        <v>2</v>
      </c>
    </row>
    <row r="69" spans="1:9" x14ac:dyDescent="0.35">
      <c r="A69" s="103" t="s">
        <v>98</v>
      </c>
      <c r="B69" s="103" t="s">
        <v>1</v>
      </c>
      <c r="C69" s="103" t="s">
        <v>143</v>
      </c>
      <c r="D69" s="103" t="s">
        <v>86</v>
      </c>
      <c r="E69" s="103" t="s">
        <v>87</v>
      </c>
      <c r="F69" s="103" t="s">
        <v>144</v>
      </c>
      <c r="G69" s="103" t="s">
        <v>146</v>
      </c>
      <c r="H69" s="103" t="s">
        <v>42</v>
      </c>
      <c r="I69" s="103">
        <v>1</v>
      </c>
    </row>
    <row r="70" spans="1:9" x14ac:dyDescent="0.35">
      <c r="A70" s="103" t="s">
        <v>98</v>
      </c>
      <c r="B70" s="103" t="s">
        <v>1</v>
      </c>
      <c r="C70" s="103" t="s">
        <v>143</v>
      </c>
      <c r="D70" s="103" t="s">
        <v>86</v>
      </c>
      <c r="E70" s="103" t="s">
        <v>87</v>
      </c>
      <c r="F70" s="103" t="s">
        <v>144</v>
      </c>
      <c r="G70" s="103" t="s">
        <v>146</v>
      </c>
      <c r="H70" s="103" t="s">
        <v>43</v>
      </c>
      <c r="I70" s="103">
        <v>1</v>
      </c>
    </row>
    <row r="71" spans="1:9" x14ac:dyDescent="0.35">
      <c r="A71" s="103" t="s">
        <v>98</v>
      </c>
      <c r="B71" s="103" t="s">
        <v>1</v>
      </c>
      <c r="C71" s="103" t="s">
        <v>143</v>
      </c>
      <c r="D71" s="103" t="s">
        <v>86</v>
      </c>
      <c r="E71" s="103" t="s">
        <v>87</v>
      </c>
      <c r="F71" s="103" t="s">
        <v>144</v>
      </c>
      <c r="G71" s="103" t="s">
        <v>88</v>
      </c>
      <c r="H71" s="103" t="s">
        <v>42</v>
      </c>
      <c r="I71" s="103">
        <v>23</v>
      </c>
    </row>
    <row r="72" spans="1:9" x14ac:dyDescent="0.35">
      <c r="A72" s="103" t="s">
        <v>98</v>
      </c>
      <c r="B72" s="103" t="s">
        <v>2</v>
      </c>
      <c r="C72" s="103" t="s">
        <v>147</v>
      </c>
      <c r="D72" s="103" t="s">
        <v>86</v>
      </c>
      <c r="E72" s="103" t="s">
        <v>89</v>
      </c>
      <c r="F72" s="103" t="s">
        <v>144</v>
      </c>
      <c r="G72" s="103" t="s">
        <v>146</v>
      </c>
      <c r="H72" s="103" t="s">
        <v>42</v>
      </c>
      <c r="I72" s="103">
        <v>1</v>
      </c>
    </row>
    <row r="73" spans="1:9" x14ac:dyDescent="0.35">
      <c r="A73" s="103" t="s">
        <v>98</v>
      </c>
      <c r="B73" s="103" t="s">
        <v>2</v>
      </c>
      <c r="C73" s="103" t="s">
        <v>147</v>
      </c>
      <c r="D73" s="103" t="s">
        <v>86</v>
      </c>
      <c r="E73" s="103" t="s">
        <v>89</v>
      </c>
      <c r="F73" s="103" t="s">
        <v>144</v>
      </c>
      <c r="G73" s="103" t="s">
        <v>88</v>
      </c>
      <c r="H73" s="103" t="s">
        <v>42</v>
      </c>
      <c r="I73" s="103">
        <v>16</v>
      </c>
    </row>
    <row r="74" spans="1:9" x14ac:dyDescent="0.35">
      <c r="A74" s="103" t="s">
        <v>98</v>
      </c>
      <c r="B74" s="103" t="s">
        <v>2</v>
      </c>
      <c r="C74" s="103" t="s">
        <v>147</v>
      </c>
      <c r="D74" s="103" t="s">
        <v>86</v>
      </c>
      <c r="E74" s="103" t="s">
        <v>89</v>
      </c>
      <c r="F74" s="103" t="s">
        <v>144</v>
      </c>
      <c r="G74" s="103" t="s">
        <v>88</v>
      </c>
      <c r="H74" s="103" t="s">
        <v>43</v>
      </c>
      <c r="I74" s="103">
        <v>1</v>
      </c>
    </row>
    <row r="75" spans="1:9" x14ac:dyDescent="0.35">
      <c r="A75" s="103" t="s">
        <v>98</v>
      </c>
      <c r="B75" s="103" t="s">
        <v>3</v>
      </c>
      <c r="C75" s="103" t="s">
        <v>148</v>
      </c>
      <c r="D75" s="103" t="s">
        <v>86</v>
      </c>
      <c r="E75" s="103" t="s">
        <v>87</v>
      </c>
      <c r="F75" s="103" t="s">
        <v>144</v>
      </c>
      <c r="G75" s="103" t="s">
        <v>146</v>
      </c>
      <c r="H75" s="103" t="s">
        <v>42</v>
      </c>
      <c r="I75" s="103">
        <v>1</v>
      </c>
    </row>
    <row r="76" spans="1:9" x14ac:dyDescent="0.35">
      <c r="A76" s="103" t="s">
        <v>98</v>
      </c>
      <c r="B76" s="103" t="s">
        <v>3</v>
      </c>
      <c r="C76" s="103" t="s">
        <v>148</v>
      </c>
      <c r="D76" s="103" t="s">
        <v>86</v>
      </c>
      <c r="E76" s="103" t="s">
        <v>87</v>
      </c>
      <c r="F76" s="103" t="s">
        <v>144</v>
      </c>
      <c r="G76" s="103" t="s">
        <v>146</v>
      </c>
      <c r="H76" s="103" t="s">
        <v>43</v>
      </c>
      <c r="I76" s="103">
        <v>2</v>
      </c>
    </row>
    <row r="77" spans="1:9" x14ac:dyDescent="0.35">
      <c r="A77" s="103" t="s">
        <v>98</v>
      </c>
      <c r="B77" s="103" t="s">
        <v>4</v>
      </c>
      <c r="C77" s="103" t="s">
        <v>149</v>
      </c>
      <c r="D77" s="103" t="s">
        <v>86</v>
      </c>
      <c r="E77" s="103" t="s">
        <v>89</v>
      </c>
      <c r="F77" s="103" t="s">
        <v>144</v>
      </c>
      <c r="G77" s="103" t="s">
        <v>146</v>
      </c>
      <c r="H77" s="103" t="s">
        <v>42</v>
      </c>
      <c r="I77" s="103">
        <v>1</v>
      </c>
    </row>
    <row r="78" spans="1:9" x14ac:dyDescent="0.35">
      <c r="A78" s="103" t="s">
        <v>98</v>
      </c>
      <c r="B78" s="103" t="s">
        <v>4</v>
      </c>
      <c r="C78" s="103" t="s">
        <v>149</v>
      </c>
      <c r="D78" s="103" t="s">
        <v>86</v>
      </c>
      <c r="E78" s="103" t="s">
        <v>89</v>
      </c>
      <c r="F78" s="103" t="s">
        <v>144</v>
      </c>
      <c r="G78" s="103" t="s">
        <v>146</v>
      </c>
      <c r="H78" s="103" t="s">
        <v>43</v>
      </c>
      <c r="I78" s="103">
        <v>1</v>
      </c>
    </row>
    <row r="79" spans="1:9" x14ac:dyDescent="0.35">
      <c r="A79" s="103" t="s">
        <v>98</v>
      </c>
      <c r="B79" s="103" t="s">
        <v>5</v>
      </c>
      <c r="C79" s="103" t="s">
        <v>150</v>
      </c>
      <c r="D79" s="103" t="s">
        <v>86</v>
      </c>
      <c r="E79" s="103" t="s">
        <v>90</v>
      </c>
      <c r="F79" s="103" t="s">
        <v>144</v>
      </c>
      <c r="G79" s="103" t="s">
        <v>145</v>
      </c>
      <c r="H79" s="103" t="s">
        <v>43</v>
      </c>
      <c r="I79" s="103">
        <v>2</v>
      </c>
    </row>
    <row r="80" spans="1:9" x14ac:dyDescent="0.35">
      <c r="A80" s="103" t="s">
        <v>98</v>
      </c>
      <c r="B80" s="103" t="s">
        <v>5</v>
      </c>
      <c r="C80" s="103" t="s">
        <v>150</v>
      </c>
      <c r="D80" s="103" t="s">
        <v>86</v>
      </c>
      <c r="E80" s="103" t="s">
        <v>90</v>
      </c>
      <c r="F80" s="103" t="s">
        <v>144</v>
      </c>
      <c r="G80" s="103" t="s">
        <v>146</v>
      </c>
      <c r="H80" s="103" t="s">
        <v>43</v>
      </c>
      <c r="I80" s="103">
        <v>3</v>
      </c>
    </row>
    <row r="81" spans="1:9" x14ac:dyDescent="0.35">
      <c r="A81" s="103" t="s">
        <v>98</v>
      </c>
      <c r="B81" s="103" t="s">
        <v>5</v>
      </c>
      <c r="C81" s="103" t="s">
        <v>150</v>
      </c>
      <c r="D81" s="103" t="s">
        <v>86</v>
      </c>
      <c r="E81" s="103" t="s">
        <v>90</v>
      </c>
      <c r="F81" s="103" t="s">
        <v>144</v>
      </c>
      <c r="G81" s="103" t="s">
        <v>88</v>
      </c>
      <c r="H81" s="103" t="s">
        <v>42</v>
      </c>
      <c r="I81" s="103">
        <v>20</v>
      </c>
    </row>
    <row r="82" spans="1:9" x14ac:dyDescent="0.35">
      <c r="A82" s="103" t="s">
        <v>98</v>
      </c>
      <c r="B82" s="103" t="s">
        <v>6</v>
      </c>
      <c r="C82" s="103" t="s">
        <v>151</v>
      </c>
      <c r="D82" s="103" t="s">
        <v>86</v>
      </c>
      <c r="E82" s="103" t="s">
        <v>89</v>
      </c>
      <c r="F82" s="103" t="s">
        <v>144</v>
      </c>
      <c r="G82" s="103" t="s">
        <v>88</v>
      </c>
      <c r="H82" s="103" t="s">
        <v>42</v>
      </c>
      <c r="I82" s="103">
        <v>8</v>
      </c>
    </row>
    <row r="83" spans="1:9" x14ac:dyDescent="0.35">
      <c r="A83" s="103" t="s">
        <v>98</v>
      </c>
      <c r="B83" s="103" t="s">
        <v>6</v>
      </c>
      <c r="C83" s="103" t="s">
        <v>151</v>
      </c>
      <c r="D83" s="103" t="s">
        <v>86</v>
      </c>
      <c r="E83" s="103" t="s">
        <v>89</v>
      </c>
      <c r="F83" s="103" t="s">
        <v>144</v>
      </c>
      <c r="G83" s="103" t="s">
        <v>88</v>
      </c>
      <c r="H83" s="103" t="s">
        <v>43</v>
      </c>
      <c r="I83" s="103">
        <v>3</v>
      </c>
    </row>
    <row r="84" spans="1:9" x14ac:dyDescent="0.35">
      <c r="A84" s="103" t="s">
        <v>98</v>
      </c>
      <c r="B84" s="103" t="s">
        <v>8</v>
      </c>
      <c r="C84" s="103" t="s">
        <v>153</v>
      </c>
      <c r="D84" s="103" t="s">
        <v>86</v>
      </c>
      <c r="E84" s="103" t="s">
        <v>90</v>
      </c>
      <c r="F84" s="103" t="s">
        <v>144</v>
      </c>
      <c r="G84" s="103" t="s">
        <v>145</v>
      </c>
      <c r="H84" s="103" t="s">
        <v>42</v>
      </c>
      <c r="I84" s="103">
        <v>2</v>
      </c>
    </row>
    <row r="85" spans="1:9" x14ac:dyDescent="0.35">
      <c r="A85" s="103" t="s">
        <v>98</v>
      </c>
      <c r="B85" s="103" t="s">
        <v>8</v>
      </c>
      <c r="C85" s="103" t="s">
        <v>153</v>
      </c>
      <c r="D85" s="103" t="s">
        <v>86</v>
      </c>
      <c r="E85" s="103" t="s">
        <v>90</v>
      </c>
      <c r="F85" s="103" t="s">
        <v>144</v>
      </c>
      <c r="G85" s="103" t="s">
        <v>146</v>
      </c>
      <c r="H85" s="103" t="s">
        <v>42</v>
      </c>
      <c r="I85" s="103">
        <v>1</v>
      </c>
    </row>
    <row r="86" spans="1:9" x14ac:dyDescent="0.35">
      <c r="A86" s="103" t="s">
        <v>98</v>
      </c>
      <c r="B86" s="103" t="s">
        <v>8</v>
      </c>
      <c r="C86" s="103" t="s">
        <v>153</v>
      </c>
      <c r="D86" s="103" t="s">
        <v>86</v>
      </c>
      <c r="E86" s="103" t="s">
        <v>90</v>
      </c>
      <c r="F86" s="103" t="s">
        <v>144</v>
      </c>
      <c r="G86" s="103" t="s">
        <v>146</v>
      </c>
      <c r="H86" s="103" t="s">
        <v>43</v>
      </c>
      <c r="I86" s="103">
        <v>3</v>
      </c>
    </row>
    <row r="87" spans="1:9" x14ac:dyDescent="0.35">
      <c r="A87" s="103" t="s">
        <v>98</v>
      </c>
      <c r="B87" s="103" t="s">
        <v>9</v>
      </c>
      <c r="C87" s="103" t="s">
        <v>154</v>
      </c>
      <c r="D87" s="103" t="s">
        <v>86</v>
      </c>
      <c r="E87" s="103" t="s">
        <v>90</v>
      </c>
      <c r="F87" s="103" t="s">
        <v>144</v>
      </c>
      <c r="G87" s="103" t="s">
        <v>146</v>
      </c>
      <c r="H87" s="103" t="s">
        <v>42</v>
      </c>
      <c r="I87" s="103">
        <v>1</v>
      </c>
    </row>
    <row r="88" spans="1:9" x14ac:dyDescent="0.35">
      <c r="A88" s="103" t="s">
        <v>98</v>
      </c>
      <c r="B88" s="103" t="s">
        <v>9</v>
      </c>
      <c r="C88" s="103" t="s">
        <v>154</v>
      </c>
      <c r="D88" s="103" t="s">
        <v>86</v>
      </c>
      <c r="E88" s="103" t="s">
        <v>90</v>
      </c>
      <c r="F88" s="103" t="s">
        <v>144</v>
      </c>
      <c r="G88" s="103" t="s">
        <v>146</v>
      </c>
      <c r="H88" s="103" t="s">
        <v>43</v>
      </c>
      <c r="I88" s="103">
        <v>2</v>
      </c>
    </row>
    <row r="89" spans="1:9" x14ac:dyDescent="0.35">
      <c r="A89" s="103" t="s">
        <v>98</v>
      </c>
      <c r="B89" s="103" t="s">
        <v>10</v>
      </c>
      <c r="C89" s="103" t="s">
        <v>155</v>
      </c>
      <c r="D89" s="103" t="s">
        <v>86</v>
      </c>
      <c r="E89" s="103" t="s">
        <v>89</v>
      </c>
      <c r="F89" s="103" t="s">
        <v>144</v>
      </c>
      <c r="G89" s="103" t="s">
        <v>146</v>
      </c>
      <c r="H89" s="103" t="s">
        <v>43</v>
      </c>
      <c r="I89" s="103">
        <v>1</v>
      </c>
    </row>
    <row r="90" spans="1:9" x14ac:dyDescent="0.35">
      <c r="A90" s="103" t="s">
        <v>98</v>
      </c>
      <c r="B90" s="103" t="s">
        <v>91</v>
      </c>
      <c r="C90" s="103" t="s">
        <v>156</v>
      </c>
      <c r="D90" s="103" t="s">
        <v>86</v>
      </c>
      <c r="E90" s="103" t="s">
        <v>90</v>
      </c>
      <c r="F90" s="103" t="s">
        <v>144</v>
      </c>
      <c r="G90" s="103" t="s">
        <v>146</v>
      </c>
      <c r="H90" s="103" t="s">
        <v>42</v>
      </c>
      <c r="I90" s="103">
        <v>3</v>
      </c>
    </row>
    <row r="91" spans="1:9" x14ac:dyDescent="0.35">
      <c r="A91" s="103" t="s">
        <v>98</v>
      </c>
      <c r="B91" s="103" t="s">
        <v>92</v>
      </c>
      <c r="C91" s="103" t="s">
        <v>157</v>
      </c>
      <c r="D91" s="103" t="s">
        <v>86</v>
      </c>
      <c r="E91" s="103" t="s">
        <v>89</v>
      </c>
      <c r="F91" s="103" t="s">
        <v>144</v>
      </c>
      <c r="G91" s="103" t="s">
        <v>145</v>
      </c>
      <c r="H91" s="103" t="s">
        <v>43</v>
      </c>
      <c r="I91" s="103">
        <v>4</v>
      </c>
    </row>
    <row r="92" spans="1:9" x14ac:dyDescent="0.35">
      <c r="A92" s="103" t="s">
        <v>98</v>
      </c>
      <c r="B92" s="103" t="s">
        <v>92</v>
      </c>
      <c r="C92" s="103" t="s">
        <v>157</v>
      </c>
      <c r="D92" s="103" t="s">
        <v>86</v>
      </c>
      <c r="E92" s="103" t="s">
        <v>89</v>
      </c>
      <c r="F92" s="103" t="s">
        <v>144</v>
      </c>
      <c r="G92" s="103" t="s">
        <v>146</v>
      </c>
      <c r="H92" s="103" t="s">
        <v>42</v>
      </c>
      <c r="I92" s="103">
        <v>2</v>
      </c>
    </row>
    <row r="93" spans="1:9" x14ac:dyDescent="0.35">
      <c r="A93" s="103" t="s">
        <v>98</v>
      </c>
      <c r="B93" s="103" t="s">
        <v>92</v>
      </c>
      <c r="C93" s="103" t="s">
        <v>157</v>
      </c>
      <c r="D93" s="103" t="s">
        <v>86</v>
      </c>
      <c r="E93" s="103" t="s">
        <v>89</v>
      </c>
      <c r="F93" s="103" t="s">
        <v>144</v>
      </c>
      <c r="G93" s="103" t="s">
        <v>146</v>
      </c>
      <c r="H93" s="103" t="s">
        <v>43</v>
      </c>
      <c r="I93" s="103">
        <v>6</v>
      </c>
    </row>
    <row r="94" spans="1:9" x14ac:dyDescent="0.35">
      <c r="A94" s="103" t="s">
        <v>98</v>
      </c>
      <c r="B94" s="103" t="s">
        <v>92</v>
      </c>
      <c r="C94" s="103" t="s">
        <v>157</v>
      </c>
      <c r="D94" s="103" t="s">
        <v>86</v>
      </c>
      <c r="E94" s="103" t="s">
        <v>89</v>
      </c>
      <c r="F94" s="103" t="s">
        <v>144</v>
      </c>
      <c r="G94" s="103" t="s">
        <v>88</v>
      </c>
      <c r="H94" s="103" t="s">
        <v>42</v>
      </c>
      <c r="I94" s="103">
        <v>15</v>
      </c>
    </row>
    <row r="95" spans="1:9" x14ac:dyDescent="0.35">
      <c r="A95" s="103" t="s">
        <v>98</v>
      </c>
      <c r="B95" s="103" t="s">
        <v>11</v>
      </c>
      <c r="C95" s="103" t="s">
        <v>158</v>
      </c>
      <c r="D95" s="103" t="s">
        <v>86</v>
      </c>
      <c r="E95" s="103" t="s">
        <v>90</v>
      </c>
      <c r="F95" s="103" t="s">
        <v>144</v>
      </c>
      <c r="G95" s="103" t="s">
        <v>146</v>
      </c>
      <c r="H95" s="103" t="s">
        <v>43</v>
      </c>
      <c r="I95" s="103">
        <v>1</v>
      </c>
    </row>
    <row r="96" spans="1:9" x14ac:dyDescent="0.35">
      <c r="A96" s="103" t="s">
        <v>98</v>
      </c>
      <c r="B96" s="103" t="s">
        <v>11</v>
      </c>
      <c r="C96" s="103" t="s">
        <v>158</v>
      </c>
      <c r="D96" s="103" t="s">
        <v>86</v>
      </c>
      <c r="E96" s="103" t="s">
        <v>90</v>
      </c>
      <c r="F96" s="103" t="s">
        <v>144</v>
      </c>
      <c r="G96" s="103" t="s">
        <v>88</v>
      </c>
      <c r="H96" s="103" t="s">
        <v>42</v>
      </c>
      <c r="I96" s="103">
        <v>5</v>
      </c>
    </row>
    <row r="97" spans="1:9" x14ac:dyDescent="0.35">
      <c r="A97" s="103" t="s">
        <v>98</v>
      </c>
      <c r="B97" s="103" t="s">
        <v>11</v>
      </c>
      <c r="C97" s="103" t="s">
        <v>158</v>
      </c>
      <c r="D97" s="103" t="s">
        <v>86</v>
      </c>
      <c r="E97" s="103" t="s">
        <v>90</v>
      </c>
      <c r="F97" s="103" t="s">
        <v>144</v>
      </c>
      <c r="G97" s="103" t="s">
        <v>88</v>
      </c>
      <c r="H97" s="103" t="s">
        <v>43</v>
      </c>
      <c r="I97" s="103">
        <v>4</v>
      </c>
    </row>
    <row r="98" spans="1:9" x14ac:dyDescent="0.35">
      <c r="A98" s="103" t="s">
        <v>98</v>
      </c>
      <c r="B98" s="103" t="s">
        <v>12</v>
      </c>
      <c r="C98" s="103" t="s">
        <v>159</v>
      </c>
      <c r="D98" s="103" t="s">
        <v>86</v>
      </c>
      <c r="E98" s="103" t="s">
        <v>89</v>
      </c>
      <c r="F98" s="103" t="s">
        <v>144</v>
      </c>
      <c r="G98" s="103" t="s">
        <v>145</v>
      </c>
      <c r="H98" s="103" t="s">
        <v>43</v>
      </c>
      <c r="I98" s="103">
        <v>1</v>
      </c>
    </row>
    <row r="99" spans="1:9" x14ac:dyDescent="0.35">
      <c r="A99" s="103" t="s">
        <v>98</v>
      </c>
      <c r="B99" s="103" t="s">
        <v>12</v>
      </c>
      <c r="C99" s="103" t="s">
        <v>159</v>
      </c>
      <c r="D99" s="103" t="s">
        <v>86</v>
      </c>
      <c r="E99" s="103" t="s">
        <v>89</v>
      </c>
      <c r="F99" s="103" t="s">
        <v>144</v>
      </c>
      <c r="G99" s="103" t="s">
        <v>146</v>
      </c>
      <c r="H99" s="103" t="s">
        <v>43</v>
      </c>
      <c r="I99" s="103">
        <v>6</v>
      </c>
    </row>
    <row r="100" spans="1:9" x14ac:dyDescent="0.35">
      <c r="A100" s="103" t="s">
        <v>98</v>
      </c>
      <c r="B100" s="103" t="s">
        <v>12</v>
      </c>
      <c r="C100" s="103" t="s">
        <v>159</v>
      </c>
      <c r="D100" s="103" t="s">
        <v>86</v>
      </c>
      <c r="E100" s="103" t="s">
        <v>89</v>
      </c>
      <c r="F100" s="103" t="s">
        <v>144</v>
      </c>
      <c r="G100" s="103" t="s">
        <v>88</v>
      </c>
      <c r="H100" s="103" t="s">
        <v>42</v>
      </c>
      <c r="I100" s="103">
        <v>4</v>
      </c>
    </row>
    <row r="101" spans="1:9" x14ac:dyDescent="0.35">
      <c r="A101" s="103" t="s">
        <v>98</v>
      </c>
      <c r="B101" s="103" t="s">
        <v>13</v>
      </c>
      <c r="C101" s="103" t="s">
        <v>160</v>
      </c>
      <c r="D101" s="103" t="s">
        <v>86</v>
      </c>
      <c r="E101" s="103" t="s">
        <v>89</v>
      </c>
      <c r="F101" s="103" t="s">
        <v>144</v>
      </c>
      <c r="G101" s="103" t="s">
        <v>146</v>
      </c>
      <c r="H101" s="103" t="s">
        <v>42</v>
      </c>
      <c r="I101" s="103">
        <v>1</v>
      </c>
    </row>
    <row r="102" spans="1:9" x14ac:dyDescent="0.35">
      <c r="A102" s="103" t="s">
        <v>98</v>
      </c>
      <c r="B102" s="103" t="s">
        <v>13</v>
      </c>
      <c r="C102" s="103" t="s">
        <v>160</v>
      </c>
      <c r="D102" s="103" t="s">
        <v>86</v>
      </c>
      <c r="E102" s="103" t="s">
        <v>89</v>
      </c>
      <c r="F102" s="103" t="s">
        <v>144</v>
      </c>
      <c r="G102" s="103" t="s">
        <v>146</v>
      </c>
      <c r="H102" s="103" t="s">
        <v>43</v>
      </c>
      <c r="I102" s="103">
        <v>2</v>
      </c>
    </row>
    <row r="103" spans="1:9" x14ac:dyDescent="0.35">
      <c r="A103" s="103" t="s">
        <v>98</v>
      </c>
      <c r="B103" s="103" t="s">
        <v>13</v>
      </c>
      <c r="C103" s="103" t="s">
        <v>160</v>
      </c>
      <c r="D103" s="103" t="s">
        <v>86</v>
      </c>
      <c r="E103" s="103" t="s">
        <v>89</v>
      </c>
      <c r="F103" s="103" t="s">
        <v>144</v>
      </c>
      <c r="G103" s="103" t="s">
        <v>88</v>
      </c>
      <c r="H103" s="103" t="s">
        <v>42</v>
      </c>
      <c r="I103" s="103">
        <v>5</v>
      </c>
    </row>
    <row r="104" spans="1:9" x14ac:dyDescent="0.35">
      <c r="A104" s="103" t="s">
        <v>98</v>
      </c>
      <c r="B104" s="103" t="s">
        <v>13</v>
      </c>
      <c r="C104" s="103" t="s">
        <v>160</v>
      </c>
      <c r="D104" s="103" t="s">
        <v>86</v>
      </c>
      <c r="E104" s="103" t="s">
        <v>89</v>
      </c>
      <c r="F104" s="103" t="s">
        <v>144</v>
      </c>
      <c r="G104" s="103" t="s">
        <v>88</v>
      </c>
      <c r="H104" s="103" t="s">
        <v>43</v>
      </c>
      <c r="I104" s="103">
        <v>2</v>
      </c>
    </row>
    <row r="105" spans="1:9" x14ac:dyDescent="0.35">
      <c r="A105" s="103" t="s">
        <v>98</v>
      </c>
      <c r="B105" s="103" t="s">
        <v>15</v>
      </c>
      <c r="C105" s="103" t="s">
        <v>162</v>
      </c>
      <c r="D105" s="103" t="s">
        <v>40</v>
      </c>
      <c r="E105" s="103" t="s">
        <v>87</v>
      </c>
      <c r="F105" s="103" t="s">
        <v>144</v>
      </c>
      <c r="G105" s="103" t="s">
        <v>88</v>
      </c>
      <c r="H105" s="103" t="s">
        <v>42</v>
      </c>
      <c r="I105" s="103">
        <v>213</v>
      </c>
    </row>
    <row r="106" spans="1:9" x14ac:dyDescent="0.35">
      <c r="A106" s="103" t="s">
        <v>98</v>
      </c>
      <c r="B106" s="103" t="s">
        <v>15</v>
      </c>
      <c r="C106" s="103" t="s">
        <v>162</v>
      </c>
      <c r="D106" s="103" t="s">
        <v>40</v>
      </c>
      <c r="E106" s="103" t="s">
        <v>87</v>
      </c>
      <c r="F106" s="103" t="s">
        <v>144</v>
      </c>
      <c r="G106" s="103" t="s">
        <v>88</v>
      </c>
      <c r="H106" s="103" t="s">
        <v>43</v>
      </c>
      <c r="I106" s="103">
        <v>41</v>
      </c>
    </row>
    <row r="107" spans="1:9" x14ac:dyDescent="0.35">
      <c r="A107" s="103" t="s">
        <v>98</v>
      </c>
      <c r="B107" s="103" t="s">
        <v>16</v>
      </c>
      <c r="C107" s="103" t="s">
        <v>163</v>
      </c>
      <c r="D107" s="103" t="s">
        <v>40</v>
      </c>
      <c r="E107" s="103" t="s">
        <v>87</v>
      </c>
      <c r="F107" s="103" t="s">
        <v>144</v>
      </c>
      <c r="G107" s="103" t="s">
        <v>88</v>
      </c>
      <c r="H107" s="103" t="s">
        <v>42</v>
      </c>
      <c r="I107" s="103">
        <v>63</v>
      </c>
    </row>
    <row r="108" spans="1:9" x14ac:dyDescent="0.35">
      <c r="A108" s="103" t="s">
        <v>98</v>
      </c>
      <c r="B108" s="103" t="s">
        <v>16</v>
      </c>
      <c r="C108" s="103" t="s">
        <v>163</v>
      </c>
      <c r="D108" s="103" t="s">
        <v>40</v>
      </c>
      <c r="E108" s="103" t="s">
        <v>87</v>
      </c>
      <c r="F108" s="103" t="s">
        <v>144</v>
      </c>
      <c r="G108" s="103" t="s">
        <v>88</v>
      </c>
      <c r="H108" s="103" t="s">
        <v>43</v>
      </c>
      <c r="I108" s="103">
        <v>7</v>
      </c>
    </row>
    <row r="109" spans="1:9" x14ac:dyDescent="0.35">
      <c r="A109" s="103" t="s">
        <v>98</v>
      </c>
      <c r="B109" s="103" t="s">
        <v>70</v>
      </c>
      <c r="C109" s="103" t="s">
        <v>164</v>
      </c>
      <c r="D109" s="103" t="s">
        <v>86</v>
      </c>
      <c r="E109" s="103" t="s">
        <v>89</v>
      </c>
      <c r="F109" s="103" t="s">
        <v>144</v>
      </c>
      <c r="G109" s="103" t="s">
        <v>146</v>
      </c>
      <c r="H109" s="103" t="s">
        <v>42</v>
      </c>
      <c r="I109" s="103">
        <v>4</v>
      </c>
    </row>
    <row r="110" spans="1:9" x14ac:dyDescent="0.35">
      <c r="A110" s="103" t="s">
        <v>98</v>
      </c>
      <c r="B110" s="103" t="s">
        <v>70</v>
      </c>
      <c r="C110" s="103" t="s">
        <v>164</v>
      </c>
      <c r="D110" s="103" t="s">
        <v>86</v>
      </c>
      <c r="E110" s="103" t="s">
        <v>89</v>
      </c>
      <c r="F110" s="103" t="s">
        <v>144</v>
      </c>
      <c r="G110" s="103" t="s">
        <v>146</v>
      </c>
      <c r="H110" s="103" t="s">
        <v>43</v>
      </c>
      <c r="I110" s="103">
        <v>7</v>
      </c>
    </row>
    <row r="111" spans="1:9" x14ac:dyDescent="0.35">
      <c r="A111" s="103" t="s">
        <v>98</v>
      </c>
      <c r="B111" s="103" t="s">
        <v>70</v>
      </c>
      <c r="C111" s="103" t="s">
        <v>164</v>
      </c>
      <c r="D111" s="103" t="s">
        <v>86</v>
      </c>
      <c r="E111" s="103" t="s">
        <v>89</v>
      </c>
      <c r="F111" s="103" t="s">
        <v>144</v>
      </c>
      <c r="G111" s="103" t="s">
        <v>88</v>
      </c>
      <c r="H111" s="103" t="s">
        <v>42</v>
      </c>
      <c r="I111" s="103">
        <v>2</v>
      </c>
    </row>
    <row r="112" spans="1:9" x14ac:dyDescent="0.35">
      <c r="A112" s="103" t="s">
        <v>98</v>
      </c>
      <c r="B112" s="103" t="s">
        <v>93</v>
      </c>
      <c r="C112" s="103" t="s">
        <v>165</v>
      </c>
      <c r="D112" s="103" t="s">
        <v>86</v>
      </c>
      <c r="E112" s="103" t="s">
        <v>89</v>
      </c>
      <c r="F112" s="103" t="s">
        <v>144</v>
      </c>
      <c r="G112" s="103" t="s">
        <v>146</v>
      </c>
      <c r="H112" s="103" t="s">
        <v>42</v>
      </c>
      <c r="I112" s="103">
        <v>1</v>
      </c>
    </row>
    <row r="113" spans="1:9" x14ac:dyDescent="0.35">
      <c r="A113" s="103" t="s">
        <v>98</v>
      </c>
      <c r="B113" s="103" t="s">
        <v>17</v>
      </c>
      <c r="C113" s="103" t="s">
        <v>166</v>
      </c>
      <c r="D113" s="103" t="s">
        <v>86</v>
      </c>
      <c r="E113" s="103" t="s">
        <v>87</v>
      </c>
      <c r="F113" s="103" t="s">
        <v>144</v>
      </c>
      <c r="G113" s="103" t="s">
        <v>88</v>
      </c>
      <c r="H113" s="103" t="s">
        <v>42</v>
      </c>
      <c r="I113" s="103">
        <v>31</v>
      </c>
    </row>
    <row r="114" spans="1:9" x14ac:dyDescent="0.35">
      <c r="A114" s="103" t="s">
        <v>98</v>
      </c>
      <c r="B114" s="103" t="s">
        <v>17</v>
      </c>
      <c r="C114" s="103" t="s">
        <v>166</v>
      </c>
      <c r="D114" s="103" t="s">
        <v>86</v>
      </c>
      <c r="E114" s="103" t="s">
        <v>87</v>
      </c>
      <c r="F114" s="103" t="s">
        <v>144</v>
      </c>
      <c r="G114" s="103" t="s">
        <v>88</v>
      </c>
      <c r="H114" s="103" t="s">
        <v>43</v>
      </c>
      <c r="I114" s="103">
        <v>6</v>
      </c>
    </row>
    <row r="115" spans="1:9" x14ac:dyDescent="0.35">
      <c r="A115" s="103" t="s">
        <v>98</v>
      </c>
      <c r="B115" s="103" t="s">
        <v>20</v>
      </c>
      <c r="C115" s="103" t="s">
        <v>168</v>
      </c>
      <c r="D115" s="103" t="s">
        <v>86</v>
      </c>
      <c r="E115" s="103" t="s">
        <v>89</v>
      </c>
      <c r="F115" s="103" t="s">
        <v>144</v>
      </c>
      <c r="G115" s="103" t="s">
        <v>146</v>
      </c>
      <c r="H115" s="103" t="s">
        <v>42</v>
      </c>
      <c r="I115" s="103">
        <v>1</v>
      </c>
    </row>
    <row r="116" spans="1:9" x14ac:dyDescent="0.35">
      <c r="A116" s="103" t="s">
        <v>98</v>
      </c>
      <c r="B116" s="103" t="s">
        <v>20</v>
      </c>
      <c r="C116" s="103" t="s">
        <v>168</v>
      </c>
      <c r="D116" s="103" t="s">
        <v>86</v>
      </c>
      <c r="E116" s="103" t="s">
        <v>89</v>
      </c>
      <c r="F116" s="103" t="s">
        <v>144</v>
      </c>
      <c r="G116" s="103" t="s">
        <v>146</v>
      </c>
      <c r="H116" s="103" t="s">
        <v>43</v>
      </c>
      <c r="I116" s="103">
        <v>1</v>
      </c>
    </row>
    <row r="117" spans="1:9" x14ac:dyDescent="0.35">
      <c r="A117" s="103" t="s">
        <v>98</v>
      </c>
      <c r="B117" s="103" t="s">
        <v>21</v>
      </c>
      <c r="C117" s="103" t="s">
        <v>169</v>
      </c>
      <c r="D117" s="103" t="s">
        <v>86</v>
      </c>
      <c r="E117" s="103" t="s">
        <v>87</v>
      </c>
      <c r="F117" s="103" t="s">
        <v>144</v>
      </c>
      <c r="G117" s="103" t="s">
        <v>146</v>
      </c>
      <c r="H117" s="103" t="s">
        <v>42</v>
      </c>
      <c r="I117" s="103">
        <v>1</v>
      </c>
    </row>
    <row r="118" spans="1:9" x14ac:dyDescent="0.35">
      <c r="A118" s="103" t="s">
        <v>98</v>
      </c>
      <c r="B118" s="103" t="s">
        <v>21</v>
      </c>
      <c r="C118" s="103" t="s">
        <v>169</v>
      </c>
      <c r="D118" s="103" t="s">
        <v>86</v>
      </c>
      <c r="E118" s="103" t="s">
        <v>87</v>
      </c>
      <c r="F118" s="103" t="s">
        <v>144</v>
      </c>
      <c r="G118" s="103" t="s">
        <v>146</v>
      </c>
      <c r="H118" s="103" t="s">
        <v>43</v>
      </c>
      <c r="I118" s="103">
        <v>2</v>
      </c>
    </row>
    <row r="119" spans="1:9" x14ac:dyDescent="0.35">
      <c r="A119" s="103" t="s">
        <v>98</v>
      </c>
      <c r="B119" s="103" t="s">
        <v>21</v>
      </c>
      <c r="C119" s="103" t="s">
        <v>169</v>
      </c>
      <c r="D119" s="103" t="s">
        <v>86</v>
      </c>
      <c r="E119" s="103" t="s">
        <v>87</v>
      </c>
      <c r="F119" s="103" t="s">
        <v>144</v>
      </c>
      <c r="G119" s="103" t="s">
        <v>88</v>
      </c>
      <c r="H119" s="103" t="s">
        <v>42</v>
      </c>
      <c r="I119" s="103">
        <v>15</v>
      </c>
    </row>
    <row r="120" spans="1:9" x14ac:dyDescent="0.35">
      <c r="A120" s="103" t="s">
        <v>98</v>
      </c>
      <c r="B120" s="103" t="s">
        <v>21</v>
      </c>
      <c r="C120" s="103" t="s">
        <v>169</v>
      </c>
      <c r="D120" s="103" t="s">
        <v>86</v>
      </c>
      <c r="E120" s="103" t="s">
        <v>87</v>
      </c>
      <c r="F120" s="103" t="s">
        <v>144</v>
      </c>
      <c r="G120" s="103" t="s">
        <v>88</v>
      </c>
      <c r="H120" s="103" t="s">
        <v>43</v>
      </c>
      <c r="I120" s="103">
        <v>3</v>
      </c>
    </row>
    <row r="121" spans="1:9" x14ac:dyDescent="0.35">
      <c r="A121" s="103" t="s">
        <v>98</v>
      </c>
      <c r="B121" s="103" t="s">
        <v>22</v>
      </c>
      <c r="C121" s="103" t="s">
        <v>170</v>
      </c>
      <c r="D121" s="103" t="s">
        <v>86</v>
      </c>
      <c r="E121" s="103" t="s">
        <v>89</v>
      </c>
      <c r="F121" s="103" t="s">
        <v>144</v>
      </c>
      <c r="G121" s="103" t="s">
        <v>146</v>
      </c>
      <c r="H121" s="103" t="s">
        <v>42</v>
      </c>
      <c r="I121" s="103">
        <v>1</v>
      </c>
    </row>
    <row r="122" spans="1:9" x14ac:dyDescent="0.35">
      <c r="A122" s="103" t="s">
        <v>98</v>
      </c>
      <c r="B122" s="103" t="s">
        <v>23</v>
      </c>
      <c r="C122" s="103" t="s">
        <v>171</v>
      </c>
      <c r="D122" s="103" t="s">
        <v>86</v>
      </c>
      <c r="E122" s="103" t="s">
        <v>90</v>
      </c>
      <c r="F122" s="103" t="s">
        <v>144</v>
      </c>
      <c r="G122" s="103" t="s">
        <v>146</v>
      </c>
      <c r="H122" s="103" t="s">
        <v>43</v>
      </c>
      <c r="I122" s="103">
        <v>1</v>
      </c>
    </row>
    <row r="123" spans="1:9" x14ac:dyDescent="0.35">
      <c r="A123" s="103" t="s">
        <v>98</v>
      </c>
      <c r="B123" s="103" t="s">
        <v>24</v>
      </c>
      <c r="C123" s="103" t="s">
        <v>172</v>
      </c>
      <c r="D123" s="103" t="s">
        <v>40</v>
      </c>
      <c r="E123" s="103" t="s">
        <v>87</v>
      </c>
      <c r="F123" s="103" t="s">
        <v>144</v>
      </c>
      <c r="G123" s="103" t="s">
        <v>146</v>
      </c>
      <c r="H123" s="103" t="s">
        <v>42</v>
      </c>
      <c r="I123" s="103">
        <v>5</v>
      </c>
    </row>
    <row r="124" spans="1:9" x14ac:dyDescent="0.35">
      <c r="A124" s="103" t="s">
        <v>98</v>
      </c>
      <c r="B124" s="103" t="s">
        <v>24</v>
      </c>
      <c r="C124" s="103" t="s">
        <v>172</v>
      </c>
      <c r="D124" s="103" t="s">
        <v>40</v>
      </c>
      <c r="E124" s="103" t="s">
        <v>87</v>
      </c>
      <c r="F124" s="103" t="s">
        <v>144</v>
      </c>
      <c r="G124" s="103" t="s">
        <v>146</v>
      </c>
      <c r="H124" s="103" t="s">
        <v>43</v>
      </c>
      <c r="I124" s="103">
        <v>4</v>
      </c>
    </row>
    <row r="125" spans="1:9" x14ac:dyDescent="0.35">
      <c r="A125" s="103" t="s">
        <v>98</v>
      </c>
      <c r="B125" s="103" t="s">
        <v>25</v>
      </c>
      <c r="C125" s="103" t="s">
        <v>173</v>
      </c>
      <c r="D125" s="103" t="s">
        <v>86</v>
      </c>
      <c r="E125" s="103" t="s">
        <v>90</v>
      </c>
      <c r="F125" s="103" t="s">
        <v>144</v>
      </c>
      <c r="G125" s="103" t="s">
        <v>88</v>
      </c>
      <c r="H125" s="103" t="s">
        <v>42</v>
      </c>
      <c r="I125" s="103">
        <v>9</v>
      </c>
    </row>
    <row r="126" spans="1:9" x14ac:dyDescent="0.35">
      <c r="A126" s="103" t="s">
        <v>98</v>
      </c>
      <c r="B126" s="103" t="s">
        <v>25</v>
      </c>
      <c r="C126" s="103" t="s">
        <v>173</v>
      </c>
      <c r="D126" s="103" t="s">
        <v>86</v>
      </c>
      <c r="E126" s="103" t="s">
        <v>90</v>
      </c>
      <c r="F126" s="103" t="s">
        <v>144</v>
      </c>
      <c r="G126" s="103" t="s">
        <v>88</v>
      </c>
      <c r="H126" s="103" t="s">
        <v>43</v>
      </c>
      <c r="I126" s="103">
        <v>1</v>
      </c>
    </row>
    <row r="127" spans="1:9" x14ac:dyDescent="0.35">
      <c r="A127" s="103" t="s">
        <v>98</v>
      </c>
      <c r="B127" s="103" t="s">
        <v>26</v>
      </c>
      <c r="C127" s="103" t="s">
        <v>174</v>
      </c>
      <c r="D127" s="103" t="s">
        <v>86</v>
      </c>
      <c r="E127" s="103" t="s">
        <v>90</v>
      </c>
      <c r="F127" s="103" t="s">
        <v>144</v>
      </c>
      <c r="G127" s="103" t="s">
        <v>88</v>
      </c>
      <c r="H127" s="103" t="s">
        <v>42</v>
      </c>
      <c r="I127" s="103">
        <v>17</v>
      </c>
    </row>
    <row r="128" spans="1:9" x14ac:dyDescent="0.35">
      <c r="A128" s="103" t="s">
        <v>98</v>
      </c>
      <c r="B128" s="103" t="s">
        <v>26</v>
      </c>
      <c r="C128" s="103" t="s">
        <v>174</v>
      </c>
      <c r="D128" s="103" t="s">
        <v>86</v>
      </c>
      <c r="E128" s="103" t="s">
        <v>90</v>
      </c>
      <c r="F128" s="103" t="s">
        <v>144</v>
      </c>
      <c r="G128" s="103" t="s">
        <v>88</v>
      </c>
      <c r="H128" s="103" t="s">
        <v>43</v>
      </c>
      <c r="I128" s="103">
        <v>2</v>
      </c>
    </row>
    <row r="129" spans="1:9" x14ac:dyDescent="0.35">
      <c r="A129" s="103" t="s">
        <v>98</v>
      </c>
      <c r="B129" s="103" t="s">
        <v>28</v>
      </c>
      <c r="C129" s="103" t="s">
        <v>176</v>
      </c>
      <c r="D129" s="103" t="s">
        <v>86</v>
      </c>
      <c r="E129" s="103" t="s">
        <v>90</v>
      </c>
      <c r="F129" s="103" t="s">
        <v>144</v>
      </c>
      <c r="G129" s="103" t="s">
        <v>146</v>
      </c>
      <c r="H129" s="103" t="s">
        <v>42</v>
      </c>
      <c r="I129" s="103">
        <v>4</v>
      </c>
    </row>
    <row r="130" spans="1:9" x14ac:dyDescent="0.35">
      <c r="A130" s="103" t="s">
        <v>98</v>
      </c>
      <c r="B130" s="103" t="s">
        <v>29</v>
      </c>
      <c r="C130" s="103" t="s">
        <v>177</v>
      </c>
      <c r="D130" s="103" t="s">
        <v>86</v>
      </c>
      <c r="E130" s="103" t="s">
        <v>87</v>
      </c>
      <c r="F130" s="103" t="s">
        <v>144</v>
      </c>
      <c r="G130" s="103" t="s">
        <v>146</v>
      </c>
      <c r="H130" s="103" t="s">
        <v>43</v>
      </c>
      <c r="I130" s="103">
        <v>3</v>
      </c>
    </row>
    <row r="131" spans="1:9" x14ac:dyDescent="0.35">
      <c r="A131" s="103" t="s">
        <v>98</v>
      </c>
      <c r="B131" s="103" t="s">
        <v>29</v>
      </c>
      <c r="C131" s="103" t="s">
        <v>177</v>
      </c>
      <c r="D131" s="103" t="s">
        <v>86</v>
      </c>
      <c r="E131" s="103" t="s">
        <v>87</v>
      </c>
      <c r="F131" s="103" t="s">
        <v>144</v>
      </c>
      <c r="G131" s="103" t="s">
        <v>88</v>
      </c>
      <c r="H131" s="103" t="s">
        <v>42</v>
      </c>
      <c r="I131" s="103">
        <v>6</v>
      </c>
    </row>
    <row r="132" spans="1:9" x14ac:dyDescent="0.35">
      <c r="A132" s="103" t="s">
        <v>98</v>
      </c>
      <c r="B132" s="103" t="s">
        <v>29</v>
      </c>
      <c r="C132" s="103" t="s">
        <v>177</v>
      </c>
      <c r="D132" s="103" t="s">
        <v>86</v>
      </c>
      <c r="E132" s="103" t="s">
        <v>87</v>
      </c>
      <c r="F132" s="103" t="s">
        <v>144</v>
      </c>
      <c r="G132" s="103" t="s">
        <v>88</v>
      </c>
      <c r="H132" s="103" t="s">
        <v>43</v>
      </c>
      <c r="I132" s="103">
        <v>2</v>
      </c>
    </row>
    <row r="133" spans="1:9" x14ac:dyDescent="0.35">
      <c r="A133" s="103" t="s">
        <v>98</v>
      </c>
      <c r="B133" s="103" t="s">
        <v>31</v>
      </c>
      <c r="C133" s="103" t="s">
        <v>179</v>
      </c>
      <c r="D133" s="103" t="s">
        <v>86</v>
      </c>
      <c r="E133" s="103" t="s">
        <v>90</v>
      </c>
      <c r="F133" s="103" t="s">
        <v>144</v>
      </c>
      <c r="G133" s="103" t="s">
        <v>146</v>
      </c>
      <c r="H133" s="103" t="s">
        <v>42</v>
      </c>
      <c r="I133" s="103">
        <v>1</v>
      </c>
    </row>
    <row r="134" spans="1:9" x14ac:dyDescent="0.35">
      <c r="A134" s="103" t="s">
        <v>98</v>
      </c>
      <c r="B134" s="103" t="s">
        <v>31</v>
      </c>
      <c r="C134" s="103" t="s">
        <v>179</v>
      </c>
      <c r="D134" s="103" t="s">
        <v>86</v>
      </c>
      <c r="E134" s="103" t="s">
        <v>90</v>
      </c>
      <c r="F134" s="103" t="s">
        <v>144</v>
      </c>
      <c r="G134" s="103" t="s">
        <v>146</v>
      </c>
      <c r="H134" s="103" t="s">
        <v>43</v>
      </c>
      <c r="I134" s="103">
        <v>1</v>
      </c>
    </row>
    <row r="135" spans="1:9" x14ac:dyDescent="0.35">
      <c r="A135" s="103" t="s">
        <v>98</v>
      </c>
      <c r="B135" s="103" t="s">
        <v>32</v>
      </c>
      <c r="C135" s="103" t="s">
        <v>180</v>
      </c>
      <c r="D135" s="103" t="s">
        <v>40</v>
      </c>
      <c r="E135" s="103" t="s">
        <v>87</v>
      </c>
      <c r="F135" s="103" t="s">
        <v>144</v>
      </c>
      <c r="G135" s="103" t="s">
        <v>145</v>
      </c>
      <c r="H135" s="103" t="s">
        <v>42</v>
      </c>
      <c r="I135" s="103">
        <v>2</v>
      </c>
    </row>
    <row r="136" spans="1:9" x14ac:dyDescent="0.35">
      <c r="A136" s="103" t="s">
        <v>98</v>
      </c>
      <c r="B136" s="103" t="s">
        <v>32</v>
      </c>
      <c r="C136" s="103" t="s">
        <v>180</v>
      </c>
      <c r="D136" s="103" t="s">
        <v>40</v>
      </c>
      <c r="E136" s="103" t="s">
        <v>87</v>
      </c>
      <c r="F136" s="103" t="s">
        <v>144</v>
      </c>
      <c r="G136" s="103" t="s">
        <v>145</v>
      </c>
      <c r="H136" s="103" t="s">
        <v>43</v>
      </c>
      <c r="I136" s="103">
        <v>4</v>
      </c>
    </row>
    <row r="137" spans="1:9" x14ac:dyDescent="0.35">
      <c r="A137" s="103" t="s">
        <v>98</v>
      </c>
      <c r="B137" s="103" t="s">
        <v>32</v>
      </c>
      <c r="C137" s="103" t="s">
        <v>180</v>
      </c>
      <c r="D137" s="103" t="s">
        <v>40</v>
      </c>
      <c r="E137" s="103" t="s">
        <v>87</v>
      </c>
      <c r="F137" s="103" t="s">
        <v>144</v>
      </c>
      <c r="G137" s="103" t="s">
        <v>146</v>
      </c>
      <c r="H137" s="103" t="s">
        <v>42</v>
      </c>
      <c r="I137" s="103">
        <v>6</v>
      </c>
    </row>
    <row r="138" spans="1:9" x14ac:dyDescent="0.35">
      <c r="A138" s="103" t="s">
        <v>98</v>
      </c>
      <c r="B138" s="103" t="s">
        <v>32</v>
      </c>
      <c r="C138" s="103" t="s">
        <v>180</v>
      </c>
      <c r="D138" s="103" t="s">
        <v>40</v>
      </c>
      <c r="E138" s="103" t="s">
        <v>87</v>
      </c>
      <c r="F138" s="103" t="s">
        <v>144</v>
      </c>
      <c r="G138" s="103" t="s">
        <v>146</v>
      </c>
      <c r="H138" s="103" t="s">
        <v>43</v>
      </c>
      <c r="I138" s="103">
        <v>5</v>
      </c>
    </row>
    <row r="139" spans="1:9" x14ac:dyDescent="0.35">
      <c r="A139" s="103" t="s">
        <v>98</v>
      </c>
      <c r="B139" s="103" t="s">
        <v>32</v>
      </c>
      <c r="C139" s="103" t="s">
        <v>180</v>
      </c>
      <c r="D139" s="103" t="s">
        <v>40</v>
      </c>
      <c r="E139" s="103" t="s">
        <v>87</v>
      </c>
      <c r="F139" s="103" t="s">
        <v>144</v>
      </c>
      <c r="G139" s="103" t="s">
        <v>88</v>
      </c>
      <c r="H139" s="103" t="s">
        <v>42</v>
      </c>
      <c r="I139" s="103">
        <v>25</v>
      </c>
    </row>
    <row r="140" spans="1:9" x14ac:dyDescent="0.35">
      <c r="A140" s="103" t="s">
        <v>98</v>
      </c>
      <c r="B140" s="103" t="s">
        <v>32</v>
      </c>
      <c r="C140" s="103" t="s">
        <v>180</v>
      </c>
      <c r="D140" s="103" t="s">
        <v>40</v>
      </c>
      <c r="E140" s="103" t="s">
        <v>87</v>
      </c>
      <c r="F140" s="103" t="s">
        <v>144</v>
      </c>
      <c r="G140" s="103" t="s">
        <v>88</v>
      </c>
      <c r="H140" s="103" t="s">
        <v>43</v>
      </c>
      <c r="I140" s="103">
        <v>1</v>
      </c>
    </row>
    <row r="141" spans="1:9" x14ac:dyDescent="0.35">
      <c r="A141" s="103" t="s">
        <v>98</v>
      </c>
      <c r="B141" s="103" t="s">
        <v>34</v>
      </c>
      <c r="C141" s="103" t="s">
        <v>182</v>
      </c>
      <c r="D141" s="103" t="s">
        <v>86</v>
      </c>
      <c r="E141" s="103" t="s">
        <v>90</v>
      </c>
      <c r="F141" s="103" t="s">
        <v>144</v>
      </c>
      <c r="G141" s="103" t="s">
        <v>146</v>
      </c>
      <c r="H141" s="103" t="s">
        <v>42</v>
      </c>
      <c r="I141" s="103">
        <v>1</v>
      </c>
    </row>
    <row r="142" spans="1:9" x14ac:dyDescent="0.35">
      <c r="A142" s="103" t="s">
        <v>98</v>
      </c>
      <c r="B142" s="103" t="s">
        <v>34</v>
      </c>
      <c r="C142" s="103" t="s">
        <v>182</v>
      </c>
      <c r="D142" s="103" t="s">
        <v>86</v>
      </c>
      <c r="E142" s="103" t="s">
        <v>90</v>
      </c>
      <c r="F142" s="103" t="s">
        <v>144</v>
      </c>
      <c r="G142" s="103" t="s">
        <v>146</v>
      </c>
      <c r="H142" s="103" t="s">
        <v>43</v>
      </c>
      <c r="I142" s="103">
        <v>1</v>
      </c>
    </row>
    <row r="143" spans="1:9" x14ac:dyDescent="0.35">
      <c r="A143" s="103" t="s">
        <v>98</v>
      </c>
      <c r="B143" s="103" t="s">
        <v>95</v>
      </c>
      <c r="C143" s="103" t="s">
        <v>184</v>
      </c>
      <c r="D143" s="103" t="s">
        <v>40</v>
      </c>
      <c r="E143" s="103" t="s">
        <v>87</v>
      </c>
      <c r="F143" s="103" t="s">
        <v>144</v>
      </c>
      <c r="G143" s="103" t="s">
        <v>146</v>
      </c>
      <c r="H143" s="103" t="s">
        <v>42</v>
      </c>
      <c r="I143" s="103">
        <v>1</v>
      </c>
    </row>
    <row r="144" spans="1:9" x14ac:dyDescent="0.35">
      <c r="A144" s="103" t="s">
        <v>98</v>
      </c>
      <c r="B144" s="103" t="s">
        <v>36</v>
      </c>
      <c r="C144" s="103" t="s">
        <v>185</v>
      </c>
      <c r="D144" s="103" t="s">
        <v>86</v>
      </c>
      <c r="E144" s="103" t="s">
        <v>89</v>
      </c>
      <c r="F144" s="103" t="s">
        <v>144</v>
      </c>
      <c r="G144" s="103" t="s">
        <v>146</v>
      </c>
      <c r="H144" s="103" t="s">
        <v>43</v>
      </c>
      <c r="I144" s="103">
        <v>1</v>
      </c>
    </row>
    <row r="145" spans="1:9" x14ac:dyDescent="0.35">
      <c r="A145" s="103" t="s">
        <v>98</v>
      </c>
      <c r="B145" s="103" t="s">
        <v>37</v>
      </c>
      <c r="C145" s="103" t="s">
        <v>186</v>
      </c>
      <c r="D145" s="103" t="s">
        <v>40</v>
      </c>
      <c r="E145" s="103" t="s">
        <v>87</v>
      </c>
      <c r="F145" s="103" t="s">
        <v>144</v>
      </c>
      <c r="G145" s="103" t="s">
        <v>146</v>
      </c>
      <c r="H145" s="103" t="s">
        <v>42</v>
      </c>
      <c r="I145" s="103">
        <v>1</v>
      </c>
    </row>
    <row r="146" spans="1:9" x14ac:dyDescent="0.35">
      <c r="A146" s="103" t="s">
        <v>98</v>
      </c>
      <c r="B146" s="103" t="s">
        <v>39</v>
      </c>
      <c r="C146" s="103" t="s">
        <v>188</v>
      </c>
      <c r="D146" s="103" t="s">
        <v>40</v>
      </c>
      <c r="E146" s="103" t="s">
        <v>87</v>
      </c>
      <c r="F146" s="103" t="s">
        <v>144</v>
      </c>
      <c r="G146" s="103" t="s">
        <v>146</v>
      </c>
      <c r="H146" s="103" t="s">
        <v>42</v>
      </c>
      <c r="I146" s="103">
        <v>5</v>
      </c>
    </row>
    <row r="147" spans="1:9" x14ac:dyDescent="0.35">
      <c r="A147" s="103" t="s">
        <v>98</v>
      </c>
      <c r="B147" s="103" t="s">
        <v>39</v>
      </c>
      <c r="C147" s="103" t="s">
        <v>188</v>
      </c>
      <c r="D147" s="103" t="s">
        <v>40</v>
      </c>
      <c r="E147" s="103" t="s">
        <v>87</v>
      </c>
      <c r="F147" s="103" t="s">
        <v>144</v>
      </c>
      <c r="G147" s="103" t="s">
        <v>146</v>
      </c>
      <c r="H147" s="103" t="s">
        <v>43</v>
      </c>
      <c r="I147" s="103">
        <v>3</v>
      </c>
    </row>
    <row r="148" spans="1:9" x14ac:dyDescent="0.35">
      <c r="A148" s="103" t="s">
        <v>98</v>
      </c>
      <c r="B148" s="103" t="s">
        <v>39</v>
      </c>
      <c r="C148" s="103" t="s">
        <v>188</v>
      </c>
      <c r="D148" s="103" t="s">
        <v>40</v>
      </c>
      <c r="E148" s="103" t="s">
        <v>87</v>
      </c>
      <c r="F148" s="103" t="s">
        <v>144</v>
      </c>
      <c r="G148" s="103" t="s">
        <v>88</v>
      </c>
      <c r="H148" s="103" t="s">
        <v>42</v>
      </c>
      <c r="I148" s="103">
        <v>7</v>
      </c>
    </row>
    <row r="149" spans="1:9" x14ac:dyDescent="0.35">
      <c r="A149" s="103" t="s">
        <v>99</v>
      </c>
      <c r="B149" s="103" t="s">
        <v>1</v>
      </c>
      <c r="C149" s="103" t="s">
        <v>143</v>
      </c>
      <c r="D149" s="103" t="s">
        <v>86</v>
      </c>
      <c r="E149" s="103" t="s">
        <v>87</v>
      </c>
      <c r="F149" s="103" t="s">
        <v>144</v>
      </c>
      <c r="G149" s="103" t="s">
        <v>146</v>
      </c>
      <c r="H149" s="103" t="s">
        <v>43</v>
      </c>
      <c r="I149" s="103">
        <v>2</v>
      </c>
    </row>
    <row r="150" spans="1:9" x14ac:dyDescent="0.35">
      <c r="A150" s="103" t="s">
        <v>99</v>
      </c>
      <c r="B150" s="103" t="s">
        <v>1</v>
      </c>
      <c r="C150" s="103" t="s">
        <v>143</v>
      </c>
      <c r="D150" s="103" t="s">
        <v>86</v>
      </c>
      <c r="E150" s="103" t="s">
        <v>87</v>
      </c>
      <c r="F150" s="103" t="s">
        <v>144</v>
      </c>
      <c r="G150" s="103" t="s">
        <v>88</v>
      </c>
      <c r="H150" s="103" t="s">
        <v>42</v>
      </c>
      <c r="I150" s="103">
        <v>1</v>
      </c>
    </row>
    <row r="151" spans="1:9" x14ac:dyDescent="0.35">
      <c r="A151" s="103" t="s">
        <v>99</v>
      </c>
      <c r="B151" s="103" t="s">
        <v>2</v>
      </c>
      <c r="C151" s="103" t="s">
        <v>147</v>
      </c>
      <c r="D151" s="103" t="s">
        <v>86</v>
      </c>
      <c r="E151" s="103" t="s">
        <v>89</v>
      </c>
      <c r="F151" s="103" t="s">
        <v>144</v>
      </c>
      <c r="G151" s="103" t="s">
        <v>88</v>
      </c>
      <c r="H151" s="103" t="s">
        <v>42</v>
      </c>
      <c r="I151" s="103">
        <v>14</v>
      </c>
    </row>
    <row r="152" spans="1:9" x14ac:dyDescent="0.35">
      <c r="A152" s="103" t="s">
        <v>99</v>
      </c>
      <c r="B152" s="103" t="s">
        <v>2</v>
      </c>
      <c r="C152" s="103" t="s">
        <v>147</v>
      </c>
      <c r="D152" s="103" t="s">
        <v>86</v>
      </c>
      <c r="E152" s="103" t="s">
        <v>89</v>
      </c>
      <c r="F152" s="103" t="s">
        <v>144</v>
      </c>
      <c r="G152" s="103" t="s">
        <v>88</v>
      </c>
      <c r="H152" s="103" t="s">
        <v>43</v>
      </c>
      <c r="I152" s="103">
        <v>1</v>
      </c>
    </row>
    <row r="153" spans="1:9" x14ac:dyDescent="0.35">
      <c r="A153" s="103" t="s">
        <v>99</v>
      </c>
      <c r="B153" s="103" t="s">
        <v>3</v>
      </c>
      <c r="C153" s="103" t="s">
        <v>148</v>
      </c>
      <c r="D153" s="103" t="s">
        <v>86</v>
      </c>
      <c r="E153" s="103" t="s">
        <v>87</v>
      </c>
      <c r="F153" s="103" t="s">
        <v>144</v>
      </c>
      <c r="G153" s="103" t="s">
        <v>146</v>
      </c>
      <c r="H153" s="103" t="s">
        <v>43</v>
      </c>
      <c r="I153" s="103">
        <v>1</v>
      </c>
    </row>
    <row r="154" spans="1:9" x14ac:dyDescent="0.35">
      <c r="A154" s="103" t="s">
        <v>99</v>
      </c>
      <c r="B154" s="103" t="s">
        <v>4</v>
      </c>
      <c r="C154" s="103" t="s">
        <v>149</v>
      </c>
      <c r="D154" s="103" t="s">
        <v>86</v>
      </c>
      <c r="E154" s="103" t="s">
        <v>89</v>
      </c>
      <c r="F154" s="103" t="s">
        <v>144</v>
      </c>
      <c r="G154" s="103" t="s">
        <v>88</v>
      </c>
      <c r="H154" s="103" t="s">
        <v>42</v>
      </c>
      <c r="I154" s="103">
        <v>17</v>
      </c>
    </row>
    <row r="155" spans="1:9" x14ac:dyDescent="0.35">
      <c r="A155" s="103" t="s">
        <v>99</v>
      </c>
      <c r="B155" s="103" t="s">
        <v>4</v>
      </c>
      <c r="C155" s="103" t="s">
        <v>149</v>
      </c>
      <c r="D155" s="103" t="s">
        <v>86</v>
      </c>
      <c r="E155" s="103" t="s">
        <v>89</v>
      </c>
      <c r="F155" s="103" t="s">
        <v>144</v>
      </c>
      <c r="G155" s="103" t="s">
        <v>88</v>
      </c>
      <c r="H155" s="103" t="s">
        <v>43</v>
      </c>
      <c r="I155" s="103">
        <v>2</v>
      </c>
    </row>
    <row r="156" spans="1:9" x14ac:dyDescent="0.35">
      <c r="A156" s="103" t="s">
        <v>99</v>
      </c>
      <c r="B156" s="103" t="s">
        <v>5</v>
      </c>
      <c r="C156" s="103" t="s">
        <v>150</v>
      </c>
      <c r="D156" s="103" t="s">
        <v>86</v>
      </c>
      <c r="E156" s="103" t="s">
        <v>90</v>
      </c>
      <c r="F156" s="103" t="s">
        <v>144</v>
      </c>
      <c r="G156" s="103" t="s">
        <v>146</v>
      </c>
      <c r="H156" s="103" t="s">
        <v>43</v>
      </c>
      <c r="I156" s="103">
        <v>1</v>
      </c>
    </row>
    <row r="157" spans="1:9" x14ac:dyDescent="0.35">
      <c r="A157" s="103" t="s">
        <v>99</v>
      </c>
      <c r="B157" s="103" t="s">
        <v>5</v>
      </c>
      <c r="C157" s="103" t="s">
        <v>150</v>
      </c>
      <c r="D157" s="103" t="s">
        <v>86</v>
      </c>
      <c r="E157" s="103" t="s">
        <v>90</v>
      </c>
      <c r="F157" s="103" t="s">
        <v>144</v>
      </c>
      <c r="G157" s="103" t="s">
        <v>88</v>
      </c>
      <c r="H157" s="103" t="s">
        <v>42</v>
      </c>
      <c r="I157" s="103">
        <v>27</v>
      </c>
    </row>
    <row r="158" spans="1:9" x14ac:dyDescent="0.35">
      <c r="A158" s="103" t="s">
        <v>99</v>
      </c>
      <c r="B158" s="103" t="s">
        <v>5</v>
      </c>
      <c r="C158" s="103" t="s">
        <v>150</v>
      </c>
      <c r="D158" s="103" t="s">
        <v>86</v>
      </c>
      <c r="E158" s="103" t="s">
        <v>90</v>
      </c>
      <c r="F158" s="103" t="s">
        <v>144</v>
      </c>
      <c r="G158" s="103" t="s">
        <v>88</v>
      </c>
      <c r="H158" s="103" t="s">
        <v>43</v>
      </c>
      <c r="I158" s="103">
        <v>3</v>
      </c>
    </row>
    <row r="159" spans="1:9" x14ac:dyDescent="0.35">
      <c r="A159" s="103" t="s">
        <v>99</v>
      </c>
      <c r="B159" s="103" t="s">
        <v>8</v>
      </c>
      <c r="C159" s="103" t="s">
        <v>153</v>
      </c>
      <c r="D159" s="103" t="s">
        <v>86</v>
      </c>
      <c r="E159" s="103" t="s">
        <v>90</v>
      </c>
      <c r="F159" s="103" t="s">
        <v>144</v>
      </c>
      <c r="G159" s="103" t="s">
        <v>146</v>
      </c>
      <c r="H159" s="103" t="s">
        <v>43</v>
      </c>
      <c r="I159" s="103">
        <v>1</v>
      </c>
    </row>
    <row r="160" spans="1:9" x14ac:dyDescent="0.35">
      <c r="A160" s="103" t="s">
        <v>99</v>
      </c>
      <c r="B160" s="103" t="s">
        <v>9</v>
      </c>
      <c r="C160" s="103" t="s">
        <v>154</v>
      </c>
      <c r="D160" s="103" t="s">
        <v>86</v>
      </c>
      <c r="E160" s="103" t="s">
        <v>90</v>
      </c>
      <c r="F160" s="103" t="s">
        <v>144</v>
      </c>
      <c r="G160" s="103" t="s">
        <v>88</v>
      </c>
      <c r="H160" s="103" t="s">
        <v>43</v>
      </c>
      <c r="I160" s="103">
        <v>4</v>
      </c>
    </row>
    <row r="161" spans="1:9" x14ac:dyDescent="0.35">
      <c r="A161" s="103" t="s">
        <v>99</v>
      </c>
      <c r="B161" s="103" t="s">
        <v>91</v>
      </c>
      <c r="C161" s="103" t="s">
        <v>156</v>
      </c>
      <c r="D161" s="103" t="s">
        <v>86</v>
      </c>
      <c r="E161" s="103" t="s">
        <v>90</v>
      </c>
      <c r="F161" s="103" t="s">
        <v>144</v>
      </c>
      <c r="G161" s="103" t="s">
        <v>146</v>
      </c>
      <c r="H161" s="103" t="s">
        <v>42</v>
      </c>
      <c r="I161" s="103">
        <v>2</v>
      </c>
    </row>
    <row r="162" spans="1:9" x14ac:dyDescent="0.35">
      <c r="A162" s="103" t="s">
        <v>99</v>
      </c>
      <c r="B162" s="103" t="s">
        <v>91</v>
      </c>
      <c r="C162" s="103" t="s">
        <v>156</v>
      </c>
      <c r="D162" s="103" t="s">
        <v>86</v>
      </c>
      <c r="E162" s="103" t="s">
        <v>90</v>
      </c>
      <c r="F162" s="103" t="s">
        <v>144</v>
      </c>
      <c r="G162" s="103" t="s">
        <v>146</v>
      </c>
      <c r="H162" s="103" t="s">
        <v>43</v>
      </c>
      <c r="I162" s="103">
        <v>2</v>
      </c>
    </row>
    <row r="163" spans="1:9" x14ac:dyDescent="0.35">
      <c r="A163" s="103" t="s">
        <v>99</v>
      </c>
      <c r="B163" s="103" t="s">
        <v>92</v>
      </c>
      <c r="C163" s="103" t="s">
        <v>157</v>
      </c>
      <c r="D163" s="103" t="s">
        <v>86</v>
      </c>
      <c r="E163" s="103" t="s">
        <v>89</v>
      </c>
      <c r="F163" s="103" t="s">
        <v>144</v>
      </c>
      <c r="G163" s="103" t="s">
        <v>146</v>
      </c>
      <c r="H163" s="103" t="s">
        <v>42</v>
      </c>
      <c r="I163" s="103">
        <v>1</v>
      </c>
    </row>
    <row r="164" spans="1:9" x14ac:dyDescent="0.35">
      <c r="A164" s="103" t="s">
        <v>99</v>
      </c>
      <c r="B164" s="103" t="s">
        <v>92</v>
      </c>
      <c r="C164" s="103" t="s">
        <v>157</v>
      </c>
      <c r="D164" s="103" t="s">
        <v>86</v>
      </c>
      <c r="E164" s="103" t="s">
        <v>89</v>
      </c>
      <c r="F164" s="103" t="s">
        <v>144</v>
      </c>
      <c r="G164" s="103" t="s">
        <v>146</v>
      </c>
      <c r="H164" s="103" t="s">
        <v>43</v>
      </c>
      <c r="I164" s="103">
        <v>3</v>
      </c>
    </row>
    <row r="165" spans="1:9" x14ac:dyDescent="0.35">
      <c r="A165" s="103" t="s">
        <v>99</v>
      </c>
      <c r="B165" s="103" t="s">
        <v>11</v>
      </c>
      <c r="C165" s="103" t="s">
        <v>158</v>
      </c>
      <c r="D165" s="103" t="s">
        <v>86</v>
      </c>
      <c r="E165" s="103" t="s">
        <v>90</v>
      </c>
      <c r="F165" s="103" t="s">
        <v>144</v>
      </c>
      <c r="G165" s="103" t="s">
        <v>146</v>
      </c>
      <c r="H165" s="103" t="s">
        <v>43</v>
      </c>
      <c r="I165" s="103">
        <v>1</v>
      </c>
    </row>
    <row r="166" spans="1:9" x14ac:dyDescent="0.35">
      <c r="A166" s="103" t="s">
        <v>99</v>
      </c>
      <c r="B166" s="103" t="s">
        <v>11</v>
      </c>
      <c r="C166" s="103" t="s">
        <v>158</v>
      </c>
      <c r="D166" s="103" t="s">
        <v>86</v>
      </c>
      <c r="E166" s="103" t="s">
        <v>90</v>
      </c>
      <c r="F166" s="103" t="s">
        <v>144</v>
      </c>
      <c r="G166" s="103" t="s">
        <v>88</v>
      </c>
      <c r="H166" s="103" t="s">
        <v>42</v>
      </c>
      <c r="I166" s="103">
        <v>14</v>
      </c>
    </row>
    <row r="167" spans="1:9" x14ac:dyDescent="0.35">
      <c r="A167" s="103" t="s">
        <v>99</v>
      </c>
      <c r="B167" s="103" t="s">
        <v>11</v>
      </c>
      <c r="C167" s="103" t="s">
        <v>158</v>
      </c>
      <c r="D167" s="103" t="s">
        <v>86</v>
      </c>
      <c r="E167" s="103" t="s">
        <v>90</v>
      </c>
      <c r="F167" s="103" t="s">
        <v>144</v>
      </c>
      <c r="G167" s="103" t="s">
        <v>88</v>
      </c>
      <c r="H167" s="103" t="s">
        <v>43</v>
      </c>
      <c r="I167" s="103">
        <v>5</v>
      </c>
    </row>
    <row r="168" spans="1:9" x14ac:dyDescent="0.35">
      <c r="A168" s="103" t="s">
        <v>99</v>
      </c>
      <c r="B168" s="103" t="s">
        <v>12</v>
      </c>
      <c r="C168" s="103" t="s">
        <v>159</v>
      </c>
      <c r="D168" s="103" t="s">
        <v>86</v>
      </c>
      <c r="E168" s="103" t="s">
        <v>89</v>
      </c>
      <c r="F168" s="103" t="s">
        <v>144</v>
      </c>
      <c r="G168" s="103" t="s">
        <v>146</v>
      </c>
      <c r="H168" s="103" t="s">
        <v>42</v>
      </c>
      <c r="I168" s="103">
        <v>1</v>
      </c>
    </row>
    <row r="169" spans="1:9" x14ac:dyDescent="0.35">
      <c r="A169" s="103" t="s">
        <v>99</v>
      </c>
      <c r="B169" s="103" t="s">
        <v>12</v>
      </c>
      <c r="C169" s="103" t="s">
        <v>159</v>
      </c>
      <c r="D169" s="103" t="s">
        <v>86</v>
      </c>
      <c r="E169" s="103" t="s">
        <v>89</v>
      </c>
      <c r="F169" s="103" t="s">
        <v>144</v>
      </c>
      <c r="G169" s="103" t="s">
        <v>146</v>
      </c>
      <c r="H169" s="103" t="s">
        <v>43</v>
      </c>
      <c r="I169" s="103">
        <v>2</v>
      </c>
    </row>
    <row r="170" spans="1:9" x14ac:dyDescent="0.35">
      <c r="A170" s="103" t="s">
        <v>99</v>
      </c>
      <c r="B170" s="103" t="s">
        <v>12</v>
      </c>
      <c r="C170" s="103" t="s">
        <v>159</v>
      </c>
      <c r="D170" s="103" t="s">
        <v>86</v>
      </c>
      <c r="E170" s="103" t="s">
        <v>89</v>
      </c>
      <c r="F170" s="103" t="s">
        <v>144</v>
      </c>
      <c r="G170" s="103" t="s">
        <v>88</v>
      </c>
      <c r="H170" s="103" t="s">
        <v>42</v>
      </c>
      <c r="I170" s="103">
        <v>1</v>
      </c>
    </row>
    <row r="171" spans="1:9" x14ac:dyDescent="0.35">
      <c r="A171" s="103" t="s">
        <v>99</v>
      </c>
      <c r="B171" s="103" t="s">
        <v>12</v>
      </c>
      <c r="C171" s="103" t="s">
        <v>159</v>
      </c>
      <c r="D171" s="103" t="s">
        <v>86</v>
      </c>
      <c r="E171" s="103" t="s">
        <v>89</v>
      </c>
      <c r="F171" s="103" t="s">
        <v>144</v>
      </c>
      <c r="G171" s="103" t="s">
        <v>88</v>
      </c>
      <c r="H171" s="103" t="s">
        <v>43</v>
      </c>
      <c r="I171" s="103">
        <v>1</v>
      </c>
    </row>
    <row r="172" spans="1:9" x14ac:dyDescent="0.35">
      <c r="A172" s="103" t="s">
        <v>99</v>
      </c>
      <c r="B172" s="103" t="s">
        <v>13</v>
      </c>
      <c r="C172" s="103" t="s">
        <v>160</v>
      </c>
      <c r="D172" s="103" t="s">
        <v>86</v>
      </c>
      <c r="E172" s="103" t="s">
        <v>89</v>
      </c>
      <c r="F172" s="103" t="s">
        <v>144</v>
      </c>
      <c r="G172" s="103" t="s">
        <v>146</v>
      </c>
      <c r="H172" s="103" t="s">
        <v>43</v>
      </c>
      <c r="I172" s="103">
        <v>1</v>
      </c>
    </row>
    <row r="173" spans="1:9" x14ac:dyDescent="0.35">
      <c r="A173" s="103" t="s">
        <v>99</v>
      </c>
      <c r="B173" s="103" t="s">
        <v>13</v>
      </c>
      <c r="C173" s="103" t="s">
        <v>160</v>
      </c>
      <c r="D173" s="103" t="s">
        <v>86</v>
      </c>
      <c r="E173" s="103" t="s">
        <v>89</v>
      </c>
      <c r="F173" s="103" t="s">
        <v>144</v>
      </c>
      <c r="G173" s="103" t="s">
        <v>88</v>
      </c>
      <c r="H173" s="103" t="s">
        <v>42</v>
      </c>
      <c r="I173" s="103">
        <v>21</v>
      </c>
    </row>
    <row r="174" spans="1:9" x14ac:dyDescent="0.35">
      <c r="A174" s="103" t="s">
        <v>99</v>
      </c>
      <c r="B174" s="103" t="s">
        <v>13</v>
      </c>
      <c r="C174" s="103" t="s">
        <v>160</v>
      </c>
      <c r="D174" s="103" t="s">
        <v>86</v>
      </c>
      <c r="E174" s="103" t="s">
        <v>89</v>
      </c>
      <c r="F174" s="103" t="s">
        <v>144</v>
      </c>
      <c r="G174" s="103" t="s">
        <v>88</v>
      </c>
      <c r="H174" s="103" t="s">
        <v>43</v>
      </c>
      <c r="I174" s="103">
        <v>2</v>
      </c>
    </row>
    <row r="175" spans="1:9" x14ac:dyDescent="0.35">
      <c r="A175" s="103" t="s">
        <v>99</v>
      </c>
      <c r="B175" s="103" t="s">
        <v>15</v>
      </c>
      <c r="C175" s="103" t="s">
        <v>162</v>
      </c>
      <c r="D175" s="103" t="s">
        <v>40</v>
      </c>
      <c r="E175" s="103" t="s">
        <v>87</v>
      </c>
      <c r="F175" s="103" t="s">
        <v>144</v>
      </c>
      <c r="G175" s="103" t="s">
        <v>88</v>
      </c>
      <c r="H175" s="103" t="s">
        <v>42</v>
      </c>
      <c r="I175" s="103">
        <v>153</v>
      </c>
    </row>
    <row r="176" spans="1:9" x14ac:dyDescent="0.35">
      <c r="A176" s="103" t="s">
        <v>99</v>
      </c>
      <c r="B176" s="103" t="s">
        <v>15</v>
      </c>
      <c r="C176" s="103" t="s">
        <v>162</v>
      </c>
      <c r="D176" s="103" t="s">
        <v>40</v>
      </c>
      <c r="E176" s="103" t="s">
        <v>87</v>
      </c>
      <c r="F176" s="103" t="s">
        <v>144</v>
      </c>
      <c r="G176" s="103" t="s">
        <v>88</v>
      </c>
      <c r="H176" s="103" t="s">
        <v>43</v>
      </c>
      <c r="I176" s="103">
        <v>77</v>
      </c>
    </row>
    <row r="177" spans="1:9" x14ac:dyDescent="0.35">
      <c r="A177" s="103" t="s">
        <v>99</v>
      </c>
      <c r="B177" s="103" t="s">
        <v>16</v>
      </c>
      <c r="C177" s="103" t="s">
        <v>163</v>
      </c>
      <c r="D177" s="103" t="s">
        <v>40</v>
      </c>
      <c r="E177" s="103" t="s">
        <v>87</v>
      </c>
      <c r="F177" s="103" t="s">
        <v>144</v>
      </c>
      <c r="G177" s="103" t="s">
        <v>88</v>
      </c>
      <c r="H177" s="103" t="s">
        <v>42</v>
      </c>
      <c r="I177" s="103">
        <v>53</v>
      </c>
    </row>
    <row r="178" spans="1:9" x14ac:dyDescent="0.35">
      <c r="A178" s="103" t="s">
        <v>99</v>
      </c>
      <c r="B178" s="103" t="s">
        <v>16</v>
      </c>
      <c r="C178" s="103" t="s">
        <v>163</v>
      </c>
      <c r="D178" s="103" t="s">
        <v>40</v>
      </c>
      <c r="E178" s="103" t="s">
        <v>87</v>
      </c>
      <c r="F178" s="103" t="s">
        <v>144</v>
      </c>
      <c r="G178" s="103" t="s">
        <v>88</v>
      </c>
      <c r="H178" s="103" t="s">
        <v>69</v>
      </c>
      <c r="I178" s="103">
        <v>2</v>
      </c>
    </row>
    <row r="179" spans="1:9" x14ac:dyDescent="0.35">
      <c r="A179" s="103" t="s">
        <v>99</v>
      </c>
      <c r="B179" s="103" t="s">
        <v>16</v>
      </c>
      <c r="C179" s="103" t="s">
        <v>163</v>
      </c>
      <c r="D179" s="103" t="s">
        <v>40</v>
      </c>
      <c r="E179" s="103" t="s">
        <v>87</v>
      </c>
      <c r="F179" s="103" t="s">
        <v>144</v>
      </c>
      <c r="G179" s="103" t="s">
        <v>88</v>
      </c>
      <c r="H179" s="103" t="s">
        <v>43</v>
      </c>
      <c r="I179" s="103">
        <v>9</v>
      </c>
    </row>
    <row r="180" spans="1:9" x14ac:dyDescent="0.35">
      <c r="A180" s="103" t="s">
        <v>99</v>
      </c>
      <c r="B180" s="103" t="s">
        <v>70</v>
      </c>
      <c r="C180" s="103" t="s">
        <v>164</v>
      </c>
      <c r="D180" s="103" t="s">
        <v>86</v>
      </c>
      <c r="E180" s="103" t="s">
        <v>89</v>
      </c>
      <c r="F180" s="103" t="s">
        <v>144</v>
      </c>
      <c r="G180" s="103" t="s">
        <v>146</v>
      </c>
      <c r="H180" s="103" t="s">
        <v>42</v>
      </c>
      <c r="I180" s="103">
        <v>3</v>
      </c>
    </row>
    <row r="181" spans="1:9" x14ac:dyDescent="0.35">
      <c r="A181" s="103" t="s">
        <v>99</v>
      </c>
      <c r="B181" s="103" t="s">
        <v>70</v>
      </c>
      <c r="C181" s="103" t="s">
        <v>164</v>
      </c>
      <c r="D181" s="103" t="s">
        <v>86</v>
      </c>
      <c r="E181" s="103" t="s">
        <v>89</v>
      </c>
      <c r="F181" s="103" t="s">
        <v>144</v>
      </c>
      <c r="G181" s="103" t="s">
        <v>146</v>
      </c>
      <c r="H181" s="103" t="s">
        <v>43</v>
      </c>
      <c r="I181" s="103">
        <v>2</v>
      </c>
    </row>
    <row r="182" spans="1:9" x14ac:dyDescent="0.35">
      <c r="A182" s="103" t="s">
        <v>99</v>
      </c>
      <c r="B182" s="103" t="s">
        <v>70</v>
      </c>
      <c r="C182" s="103" t="s">
        <v>164</v>
      </c>
      <c r="D182" s="103" t="s">
        <v>86</v>
      </c>
      <c r="E182" s="103" t="s">
        <v>89</v>
      </c>
      <c r="F182" s="103" t="s">
        <v>144</v>
      </c>
      <c r="G182" s="103" t="s">
        <v>88</v>
      </c>
      <c r="H182" s="103" t="s">
        <v>42</v>
      </c>
      <c r="I182" s="103">
        <v>3</v>
      </c>
    </row>
    <row r="183" spans="1:9" x14ac:dyDescent="0.35">
      <c r="A183" s="103" t="s">
        <v>99</v>
      </c>
      <c r="B183" s="103" t="s">
        <v>17</v>
      </c>
      <c r="C183" s="103" t="s">
        <v>166</v>
      </c>
      <c r="D183" s="103" t="s">
        <v>86</v>
      </c>
      <c r="E183" s="103" t="s">
        <v>87</v>
      </c>
      <c r="F183" s="103" t="s">
        <v>144</v>
      </c>
      <c r="G183" s="103" t="s">
        <v>88</v>
      </c>
      <c r="H183" s="103" t="s">
        <v>42</v>
      </c>
      <c r="I183" s="103">
        <v>12</v>
      </c>
    </row>
    <row r="184" spans="1:9" x14ac:dyDescent="0.35">
      <c r="A184" s="103" t="s">
        <v>99</v>
      </c>
      <c r="B184" s="103" t="s">
        <v>20</v>
      </c>
      <c r="C184" s="103" t="s">
        <v>168</v>
      </c>
      <c r="D184" s="103" t="s">
        <v>86</v>
      </c>
      <c r="E184" s="103" t="s">
        <v>89</v>
      </c>
      <c r="F184" s="103" t="s">
        <v>144</v>
      </c>
      <c r="G184" s="103" t="s">
        <v>146</v>
      </c>
      <c r="H184" s="103" t="s">
        <v>42</v>
      </c>
      <c r="I184" s="103">
        <v>1</v>
      </c>
    </row>
    <row r="185" spans="1:9" x14ac:dyDescent="0.35">
      <c r="A185" s="103" t="s">
        <v>99</v>
      </c>
      <c r="B185" s="103" t="s">
        <v>20</v>
      </c>
      <c r="C185" s="103" t="s">
        <v>168</v>
      </c>
      <c r="D185" s="103" t="s">
        <v>86</v>
      </c>
      <c r="E185" s="103" t="s">
        <v>89</v>
      </c>
      <c r="F185" s="103" t="s">
        <v>144</v>
      </c>
      <c r="G185" s="103" t="s">
        <v>146</v>
      </c>
      <c r="H185" s="103" t="s">
        <v>43</v>
      </c>
      <c r="I185" s="103">
        <v>2</v>
      </c>
    </row>
    <row r="186" spans="1:9" x14ac:dyDescent="0.35">
      <c r="A186" s="103" t="s">
        <v>99</v>
      </c>
      <c r="B186" s="103" t="s">
        <v>21</v>
      </c>
      <c r="C186" s="103" t="s">
        <v>169</v>
      </c>
      <c r="D186" s="103" t="s">
        <v>86</v>
      </c>
      <c r="E186" s="103" t="s">
        <v>87</v>
      </c>
      <c r="F186" s="103" t="s">
        <v>144</v>
      </c>
      <c r="G186" s="103" t="s">
        <v>146</v>
      </c>
      <c r="H186" s="103" t="s">
        <v>42</v>
      </c>
      <c r="I186" s="103">
        <v>2</v>
      </c>
    </row>
    <row r="187" spans="1:9" x14ac:dyDescent="0.35">
      <c r="A187" s="103" t="s">
        <v>99</v>
      </c>
      <c r="B187" s="103" t="s">
        <v>21</v>
      </c>
      <c r="C187" s="103" t="s">
        <v>169</v>
      </c>
      <c r="D187" s="103" t="s">
        <v>86</v>
      </c>
      <c r="E187" s="103" t="s">
        <v>87</v>
      </c>
      <c r="F187" s="103" t="s">
        <v>144</v>
      </c>
      <c r="G187" s="103" t="s">
        <v>88</v>
      </c>
      <c r="H187" s="103" t="s">
        <v>42</v>
      </c>
      <c r="I187" s="103">
        <v>34</v>
      </c>
    </row>
    <row r="188" spans="1:9" x14ac:dyDescent="0.35">
      <c r="A188" s="103" t="s">
        <v>99</v>
      </c>
      <c r="B188" s="103" t="s">
        <v>21</v>
      </c>
      <c r="C188" s="103" t="s">
        <v>169</v>
      </c>
      <c r="D188" s="103" t="s">
        <v>86</v>
      </c>
      <c r="E188" s="103" t="s">
        <v>87</v>
      </c>
      <c r="F188" s="103" t="s">
        <v>144</v>
      </c>
      <c r="G188" s="103" t="s">
        <v>88</v>
      </c>
      <c r="H188" s="103" t="s">
        <v>43</v>
      </c>
      <c r="I188" s="103">
        <v>7</v>
      </c>
    </row>
    <row r="189" spans="1:9" x14ac:dyDescent="0.35">
      <c r="A189" s="103" t="s">
        <v>99</v>
      </c>
      <c r="B189" s="103" t="s">
        <v>24</v>
      </c>
      <c r="C189" s="103" t="s">
        <v>172</v>
      </c>
      <c r="D189" s="103" t="s">
        <v>40</v>
      </c>
      <c r="E189" s="103" t="s">
        <v>87</v>
      </c>
      <c r="F189" s="103" t="s">
        <v>144</v>
      </c>
      <c r="G189" s="103" t="s">
        <v>145</v>
      </c>
      <c r="H189" s="103" t="s">
        <v>43</v>
      </c>
      <c r="I189" s="103">
        <v>4</v>
      </c>
    </row>
    <row r="190" spans="1:9" x14ac:dyDescent="0.35">
      <c r="A190" s="103" t="s">
        <v>99</v>
      </c>
      <c r="B190" s="103" t="s">
        <v>24</v>
      </c>
      <c r="C190" s="103" t="s">
        <v>172</v>
      </c>
      <c r="D190" s="103" t="s">
        <v>40</v>
      </c>
      <c r="E190" s="103" t="s">
        <v>87</v>
      </c>
      <c r="F190" s="103" t="s">
        <v>144</v>
      </c>
      <c r="G190" s="103" t="s">
        <v>146</v>
      </c>
      <c r="H190" s="103" t="s">
        <v>42</v>
      </c>
      <c r="I190" s="103">
        <v>1</v>
      </c>
    </row>
    <row r="191" spans="1:9" x14ac:dyDescent="0.35">
      <c r="A191" s="103" t="s">
        <v>99</v>
      </c>
      <c r="B191" s="103" t="s">
        <v>24</v>
      </c>
      <c r="C191" s="103" t="s">
        <v>172</v>
      </c>
      <c r="D191" s="103" t="s">
        <v>40</v>
      </c>
      <c r="E191" s="103" t="s">
        <v>87</v>
      </c>
      <c r="F191" s="103" t="s">
        <v>144</v>
      </c>
      <c r="G191" s="103" t="s">
        <v>88</v>
      </c>
      <c r="H191" s="103" t="s">
        <v>42</v>
      </c>
      <c r="I191" s="103">
        <v>50</v>
      </c>
    </row>
    <row r="192" spans="1:9" x14ac:dyDescent="0.35">
      <c r="A192" s="103" t="s">
        <v>99</v>
      </c>
      <c r="B192" s="103" t="s">
        <v>24</v>
      </c>
      <c r="C192" s="103" t="s">
        <v>172</v>
      </c>
      <c r="D192" s="103" t="s">
        <v>40</v>
      </c>
      <c r="E192" s="103" t="s">
        <v>87</v>
      </c>
      <c r="F192" s="103" t="s">
        <v>144</v>
      </c>
      <c r="G192" s="103" t="s">
        <v>88</v>
      </c>
      <c r="H192" s="103" t="s">
        <v>43</v>
      </c>
      <c r="I192" s="103">
        <v>4</v>
      </c>
    </row>
    <row r="193" spans="1:9" x14ac:dyDescent="0.35">
      <c r="A193" s="103" t="s">
        <v>99</v>
      </c>
      <c r="B193" s="103" t="s">
        <v>25</v>
      </c>
      <c r="C193" s="103" t="s">
        <v>173</v>
      </c>
      <c r="D193" s="103" t="s">
        <v>86</v>
      </c>
      <c r="E193" s="103" t="s">
        <v>90</v>
      </c>
      <c r="F193" s="103" t="s">
        <v>144</v>
      </c>
      <c r="G193" s="103" t="s">
        <v>88</v>
      </c>
      <c r="H193" s="103" t="s">
        <v>42</v>
      </c>
      <c r="I193" s="103">
        <v>11</v>
      </c>
    </row>
    <row r="194" spans="1:9" x14ac:dyDescent="0.35">
      <c r="A194" s="103" t="s">
        <v>99</v>
      </c>
      <c r="B194" s="103" t="s">
        <v>25</v>
      </c>
      <c r="C194" s="103" t="s">
        <v>173</v>
      </c>
      <c r="D194" s="103" t="s">
        <v>86</v>
      </c>
      <c r="E194" s="103" t="s">
        <v>90</v>
      </c>
      <c r="F194" s="103" t="s">
        <v>144</v>
      </c>
      <c r="G194" s="103" t="s">
        <v>88</v>
      </c>
      <c r="H194" s="103" t="s">
        <v>43</v>
      </c>
      <c r="I194" s="103">
        <v>4</v>
      </c>
    </row>
    <row r="195" spans="1:9" x14ac:dyDescent="0.35">
      <c r="A195" s="103" t="s">
        <v>99</v>
      </c>
      <c r="B195" s="103" t="s">
        <v>29</v>
      </c>
      <c r="C195" s="103" t="s">
        <v>177</v>
      </c>
      <c r="D195" s="103" t="s">
        <v>86</v>
      </c>
      <c r="E195" s="103" t="s">
        <v>87</v>
      </c>
      <c r="F195" s="103" t="s">
        <v>144</v>
      </c>
      <c r="G195" s="103" t="s">
        <v>146</v>
      </c>
      <c r="H195" s="103" t="s">
        <v>42</v>
      </c>
      <c r="I195" s="103">
        <v>3</v>
      </c>
    </row>
    <row r="196" spans="1:9" x14ac:dyDescent="0.35">
      <c r="A196" s="103" t="s">
        <v>99</v>
      </c>
      <c r="B196" s="103" t="s">
        <v>29</v>
      </c>
      <c r="C196" s="103" t="s">
        <v>177</v>
      </c>
      <c r="D196" s="103" t="s">
        <v>86</v>
      </c>
      <c r="E196" s="103" t="s">
        <v>87</v>
      </c>
      <c r="F196" s="103" t="s">
        <v>144</v>
      </c>
      <c r="G196" s="103" t="s">
        <v>146</v>
      </c>
      <c r="H196" s="103" t="s">
        <v>43</v>
      </c>
      <c r="I196" s="103">
        <v>2</v>
      </c>
    </row>
    <row r="197" spans="1:9" x14ac:dyDescent="0.35">
      <c r="A197" s="103" t="s">
        <v>99</v>
      </c>
      <c r="B197" s="103" t="s">
        <v>29</v>
      </c>
      <c r="C197" s="103" t="s">
        <v>177</v>
      </c>
      <c r="D197" s="103" t="s">
        <v>86</v>
      </c>
      <c r="E197" s="103" t="s">
        <v>87</v>
      </c>
      <c r="F197" s="103" t="s">
        <v>144</v>
      </c>
      <c r="G197" s="103" t="s">
        <v>88</v>
      </c>
      <c r="H197" s="103" t="s">
        <v>43</v>
      </c>
      <c r="I197" s="103">
        <v>1</v>
      </c>
    </row>
    <row r="198" spans="1:9" x14ac:dyDescent="0.35">
      <c r="A198" s="103" t="s">
        <v>99</v>
      </c>
      <c r="B198" s="103" t="s">
        <v>30</v>
      </c>
      <c r="C198" s="103" t="s">
        <v>178</v>
      </c>
      <c r="D198" s="103" t="s">
        <v>86</v>
      </c>
      <c r="E198" s="103" t="s">
        <v>90</v>
      </c>
      <c r="F198" s="103" t="s">
        <v>144</v>
      </c>
      <c r="G198" s="103" t="s">
        <v>88</v>
      </c>
      <c r="H198" s="103" t="s">
        <v>42</v>
      </c>
      <c r="I198" s="103">
        <v>11</v>
      </c>
    </row>
    <row r="199" spans="1:9" x14ac:dyDescent="0.35">
      <c r="A199" s="103" t="s">
        <v>99</v>
      </c>
      <c r="B199" s="103" t="s">
        <v>30</v>
      </c>
      <c r="C199" s="103" t="s">
        <v>178</v>
      </c>
      <c r="D199" s="103" t="s">
        <v>86</v>
      </c>
      <c r="E199" s="103" t="s">
        <v>90</v>
      </c>
      <c r="F199" s="103" t="s">
        <v>144</v>
      </c>
      <c r="G199" s="103" t="s">
        <v>88</v>
      </c>
      <c r="H199" s="103" t="s">
        <v>43</v>
      </c>
      <c r="I199" s="103">
        <v>1</v>
      </c>
    </row>
    <row r="200" spans="1:9" x14ac:dyDescent="0.35">
      <c r="A200" s="103" t="s">
        <v>99</v>
      </c>
      <c r="B200" s="103" t="s">
        <v>33</v>
      </c>
      <c r="C200" s="103" t="s">
        <v>181</v>
      </c>
      <c r="D200" s="103" t="s">
        <v>86</v>
      </c>
      <c r="E200" s="103" t="s">
        <v>89</v>
      </c>
      <c r="F200" s="103" t="s">
        <v>144</v>
      </c>
      <c r="G200" s="103" t="s">
        <v>88</v>
      </c>
      <c r="H200" s="103" t="s">
        <v>42</v>
      </c>
      <c r="I200" s="103">
        <v>19</v>
      </c>
    </row>
    <row r="201" spans="1:9" x14ac:dyDescent="0.35">
      <c r="A201" s="103" t="s">
        <v>99</v>
      </c>
      <c r="B201" s="103" t="s">
        <v>33</v>
      </c>
      <c r="C201" s="103" t="s">
        <v>181</v>
      </c>
      <c r="D201" s="103" t="s">
        <v>86</v>
      </c>
      <c r="E201" s="103" t="s">
        <v>89</v>
      </c>
      <c r="F201" s="103" t="s">
        <v>144</v>
      </c>
      <c r="G201" s="103" t="s">
        <v>88</v>
      </c>
      <c r="H201" s="103" t="s">
        <v>43</v>
      </c>
      <c r="I201" s="103">
        <v>1</v>
      </c>
    </row>
    <row r="202" spans="1:9" x14ac:dyDescent="0.35">
      <c r="A202" s="103" t="s">
        <v>99</v>
      </c>
      <c r="B202" s="103" t="s">
        <v>34</v>
      </c>
      <c r="C202" s="103" t="s">
        <v>182</v>
      </c>
      <c r="D202" s="103" t="s">
        <v>86</v>
      </c>
      <c r="E202" s="103" t="s">
        <v>90</v>
      </c>
      <c r="F202" s="103" t="s">
        <v>144</v>
      </c>
      <c r="G202" s="103" t="s">
        <v>146</v>
      </c>
      <c r="H202" s="103" t="s">
        <v>43</v>
      </c>
      <c r="I202" s="103">
        <v>2</v>
      </c>
    </row>
    <row r="203" spans="1:9" x14ac:dyDescent="0.35">
      <c r="A203" s="103" t="s">
        <v>99</v>
      </c>
      <c r="B203" s="103" t="s">
        <v>35</v>
      </c>
      <c r="C203" s="103" t="s">
        <v>183</v>
      </c>
      <c r="D203" s="103" t="s">
        <v>86</v>
      </c>
      <c r="E203" s="103" t="s">
        <v>87</v>
      </c>
      <c r="F203" s="103" t="s">
        <v>144</v>
      </c>
      <c r="G203" s="103" t="s">
        <v>146</v>
      </c>
      <c r="H203" s="103" t="s">
        <v>42</v>
      </c>
      <c r="I203" s="103">
        <v>1</v>
      </c>
    </row>
    <row r="204" spans="1:9" x14ac:dyDescent="0.35">
      <c r="A204" s="103" t="s">
        <v>99</v>
      </c>
      <c r="B204" s="103" t="s">
        <v>95</v>
      </c>
      <c r="C204" s="103" t="s">
        <v>184</v>
      </c>
      <c r="D204" s="103" t="s">
        <v>40</v>
      </c>
      <c r="E204" s="103" t="s">
        <v>87</v>
      </c>
      <c r="F204" s="103" t="s">
        <v>144</v>
      </c>
      <c r="G204" s="103" t="s">
        <v>88</v>
      </c>
      <c r="H204" s="103" t="s">
        <v>42</v>
      </c>
      <c r="I204" s="103">
        <v>14</v>
      </c>
    </row>
    <row r="205" spans="1:9" x14ac:dyDescent="0.35">
      <c r="A205" s="103" t="s">
        <v>99</v>
      </c>
      <c r="B205" s="103" t="s">
        <v>36</v>
      </c>
      <c r="C205" s="103" t="s">
        <v>185</v>
      </c>
      <c r="D205" s="103" t="s">
        <v>86</v>
      </c>
      <c r="E205" s="103" t="s">
        <v>89</v>
      </c>
      <c r="F205" s="103" t="s">
        <v>144</v>
      </c>
      <c r="G205" s="103" t="s">
        <v>146</v>
      </c>
      <c r="H205" s="103" t="s">
        <v>42</v>
      </c>
      <c r="I205" s="103">
        <v>1</v>
      </c>
    </row>
    <row r="206" spans="1:9" x14ac:dyDescent="0.35">
      <c r="A206" s="103" t="s">
        <v>99</v>
      </c>
      <c r="B206" s="103" t="s">
        <v>38</v>
      </c>
      <c r="C206" s="103" t="s">
        <v>187</v>
      </c>
      <c r="D206" s="103" t="s">
        <v>86</v>
      </c>
      <c r="E206" s="103" t="s">
        <v>89</v>
      </c>
      <c r="F206" s="103" t="s">
        <v>144</v>
      </c>
      <c r="G206" s="103" t="s">
        <v>146</v>
      </c>
      <c r="H206" s="103" t="s">
        <v>43</v>
      </c>
      <c r="I206" s="103">
        <v>4</v>
      </c>
    </row>
    <row r="207" spans="1:9" x14ac:dyDescent="0.35">
      <c r="A207" s="103" t="s">
        <v>99</v>
      </c>
      <c r="B207" s="103" t="s">
        <v>38</v>
      </c>
      <c r="C207" s="103" t="s">
        <v>187</v>
      </c>
      <c r="D207" s="103" t="s">
        <v>86</v>
      </c>
      <c r="E207" s="103" t="s">
        <v>89</v>
      </c>
      <c r="F207" s="103" t="s">
        <v>144</v>
      </c>
      <c r="G207" s="103" t="s">
        <v>88</v>
      </c>
      <c r="H207" s="103" t="s">
        <v>42</v>
      </c>
      <c r="I207" s="103">
        <v>16</v>
      </c>
    </row>
    <row r="208" spans="1:9" x14ac:dyDescent="0.35">
      <c r="A208" s="103" t="s">
        <v>99</v>
      </c>
      <c r="B208" s="103" t="s">
        <v>39</v>
      </c>
      <c r="C208" s="103" t="s">
        <v>188</v>
      </c>
      <c r="D208" s="103" t="s">
        <v>40</v>
      </c>
      <c r="E208" s="103" t="s">
        <v>87</v>
      </c>
      <c r="F208" s="103" t="s">
        <v>144</v>
      </c>
      <c r="G208" s="103" t="s">
        <v>145</v>
      </c>
      <c r="H208" s="103" t="s">
        <v>42</v>
      </c>
      <c r="I208" s="103">
        <v>1</v>
      </c>
    </row>
    <row r="209" spans="1:9" x14ac:dyDescent="0.35">
      <c r="A209" s="103" t="s">
        <v>99</v>
      </c>
      <c r="B209" s="103" t="s">
        <v>39</v>
      </c>
      <c r="C209" s="103" t="s">
        <v>188</v>
      </c>
      <c r="D209" s="103" t="s">
        <v>40</v>
      </c>
      <c r="E209" s="103" t="s">
        <v>87</v>
      </c>
      <c r="F209" s="103" t="s">
        <v>144</v>
      </c>
      <c r="G209" s="103" t="s">
        <v>146</v>
      </c>
      <c r="H209" s="103" t="s">
        <v>42</v>
      </c>
      <c r="I209" s="103">
        <v>3</v>
      </c>
    </row>
    <row r="210" spans="1:9" x14ac:dyDescent="0.35">
      <c r="A210" s="103" t="s">
        <v>99</v>
      </c>
      <c r="B210" s="103" t="s">
        <v>39</v>
      </c>
      <c r="C210" s="103" t="s">
        <v>188</v>
      </c>
      <c r="D210" s="103" t="s">
        <v>40</v>
      </c>
      <c r="E210" s="103" t="s">
        <v>87</v>
      </c>
      <c r="F210" s="103" t="s">
        <v>144</v>
      </c>
      <c r="G210" s="103" t="s">
        <v>146</v>
      </c>
      <c r="H210" s="103" t="s">
        <v>43</v>
      </c>
      <c r="I210" s="103">
        <v>5</v>
      </c>
    </row>
    <row r="211" spans="1:9" x14ac:dyDescent="0.35">
      <c r="A211" s="103" t="s">
        <v>99</v>
      </c>
      <c r="B211" s="103" t="s">
        <v>39</v>
      </c>
      <c r="C211" s="103" t="s">
        <v>188</v>
      </c>
      <c r="D211" s="103" t="s">
        <v>40</v>
      </c>
      <c r="E211" s="103" t="s">
        <v>87</v>
      </c>
      <c r="F211" s="103" t="s">
        <v>144</v>
      </c>
      <c r="G211" s="103" t="s">
        <v>88</v>
      </c>
      <c r="H211" s="103" t="s">
        <v>42</v>
      </c>
      <c r="I211" s="103">
        <v>12</v>
      </c>
    </row>
    <row r="212" spans="1:9" x14ac:dyDescent="0.35">
      <c r="A212" s="103" t="s">
        <v>99</v>
      </c>
      <c r="B212" s="103" t="s">
        <v>39</v>
      </c>
      <c r="C212" s="103" t="s">
        <v>188</v>
      </c>
      <c r="D212" s="103" t="s">
        <v>40</v>
      </c>
      <c r="E212" s="103" t="s">
        <v>87</v>
      </c>
      <c r="F212" s="103" t="s">
        <v>144</v>
      </c>
      <c r="G212" s="103" t="s">
        <v>88</v>
      </c>
      <c r="H212" s="103" t="s">
        <v>43</v>
      </c>
      <c r="I212" s="103">
        <v>1</v>
      </c>
    </row>
    <row r="213" spans="1:9" x14ac:dyDescent="0.35">
      <c r="A213" s="103" t="s">
        <v>100</v>
      </c>
      <c r="B213" s="103" t="s">
        <v>1</v>
      </c>
      <c r="C213" s="103" t="s">
        <v>143</v>
      </c>
      <c r="D213" s="103" t="s">
        <v>86</v>
      </c>
      <c r="E213" s="103" t="s">
        <v>87</v>
      </c>
      <c r="F213" s="103" t="s">
        <v>144</v>
      </c>
      <c r="G213" s="103" t="s">
        <v>146</v>
      </c>
      <c r="H213" s="103" t="s">
        <v>43</v>
      </c>
      <c r="I213" s="103">
        <v>1</v>
      </c>
    </row>
    <row r="214" spans="1:9" x14ac:dyDescent="0.35">
      <c r="A214" s="103" t="s">
        <v>100</v>
      </c>
      <c r="B214" s="103" t="s">
        <v>1</v>
      </c>
      <c r="C214" s="103" t="s">
        <v>143</v>
      </c>
      <c r="D214" s="103" t="s">
        <v>86</v>
      </c>
      <c r="E214" s="103" t="s">
        <v>87</v>
      </c>
      <c r="F214" s="103" t="s">
        <v>144</v>
      </c>
      <c r="G214" s="103" t="s">
        <v>88</v>
      </c>
      <c r="H214" s="103" t="s">
        <v>42</v>
      </c>
      <c r="I214" s="103">
        <v>19</v>
      </c>
    </row>
    <row r="215" spans="1:9" x14ac:dyDescent="0.35">
      <c r="A215" s="103" t="s">
        <v>100</v>
      </c>
      <c r="B215" s="103" t="s">
        <v>1</v>
      </c>
      <c r="C215" s="103" t="s">
        <v>143</v>
      </c>
      <c r="D215" s="103" t="s">
        <v>86</v>
      </c>
      <c r="E215" s="103" t="s">
        <v>87</v>
      </c>
      <c r="F215" s="103" t="s">
        <v>144</v>
      </c>
      <c r="G215" s="103" t="s">
        <v>88</v>
      </c>
      <c r="H215" s="103" t="s">
        <v>43</v>
      </c>
      <c r="I215" s="103">
        <v>5</v>
      </c>
    </row>
    <row r="216" spans="1:9" x14ac:dyDescent="0.35">
      <c r="A216" s="103" t="s">
        <v>100</v>
      </c>
      <c r="B216" s="103" t="s">
        <v>2</v>
      </c>
      <c r="C216" s="103" t="s">
        <v>147</v>
      </c>
      <c r="D216" s="103" t="s">
        <v>86</v>
      </c>
      <c r="E216" s="103" t="s">
        <v>89</v>
      </c>
      <c r="F216" s="103" t="s">
        <v>144</v>
      </c>
      <c r="G216" s="103" t="s">
        <v>146</v>
      </c>
      <c r="H216" s="103" t="s">
        <v>42</v>
      </c>
      <c r="I216" s="103">
        <v>1</v>
      </c>
    </row>
    <row r="217" spans="1:9" x14ac:dyDescent="0.35">
      <c r="A217" s="103" t="s">
        <v>100</v>
      </c>
      <c r="B217" s="103" t="s">
        <v>2</v>
      </c>
      <c r="C217" s="103" t="s">
        <v>147</v>
      </c>
      <c r="D217" s="103" t="s">
        <v>86</v>
      </c>
      <c r="E217" s="103" t="s">
        <v>89</v>
      </c>
      <c r="F217" s="103" t="s">
        <v>144</v>
      </c>
      <c r="G217" s="103" t="s">
        <v>146</v>
      </c>
      <c r="H217" s="103" t="s">
        <v>43</v>
      </c>
      <c r="I217" s="103">
        <v>1</v>
      </c>
    </row>
    <row r="218" spans="1:9" x14ac:dyDescent="0.35">
      <c r="A218" s="103" t="s">
        <v>100</v>
      </c>
      <c r="B218" s="103" t="s">
        <v>2</v>
      </c>
      <c r="C218" s="103" t="s">
        <v>147</v>
      </c>
      <c r="D218" s="103" t="s">
        <v>86</v>
      </c>
      <c r="E218" s="103" t="s">
        <v>89</v>
      </c>
      <c r="F218" s="103" t="s">
        <v>144</v>
      </c>
      <c r="G218" s="103" t="s">
        <v>88</v>
      </c>
      <c r="H218" s="103" t="s">
        <v>42</v>
      </c>
      <c r="I218" s="103">
        <v>9</v>
      </c>
    </row>
    <row r="219" spans="1:9" x14ac:dyDescent="0.35">
      <c r="A219" s="103" t="s">
        <v>100</v>
      </c>
      <c r="B219" s="103" t="s">
        <v>2</v>
      </c>
      <c r="C219" s="103" t="s">
        <v>147</v>
      </c>
      <c r="D219" s="103" t="s">
        <v>86</v>
      </c>
      <c r="E219" s="103" t="s">
        <v>89</v>
      </c>
      <c r="F219" s="103" t="s">
        <v>144</v>
      </c>
      <c r="G219" s="103" t="s">
        <v>88</v>
      </c>
      <c r="H219" s="103" t="s">
        <v>43</v>
      </c>
      <c r="I219" s="103">
        <v>1</v>
      </c>
    </row>
    <row r="220" spans="1:9" x14ac:dyDescent="0.35">
      <c r="A220" s="103" t="s">
        <v>100</v>
      </c>
      <c r="B220" s="103" t="s">
        <v>3</v>
      </c>
      <c r="C220" s="103" t="s">
        <v>148</v>
      </c>
      <c r="D220" s="103" t="s">
        <v>86</v>
      </c>
      <c r="E220" s="103" t="s">
        <v>87</v>
      </c>
      <c r="F220" s="103" t="s">
        <v>144</v>
      </c>
      <c r="G220" s="103" t="s">
        <v>146</v>
      </c>
      <c r="H220" s="103" t="s">
        <v>43</v>
      </c>
      <c r="I220" s="103">
        <v>2</v>
      </c>
    </row>
    <row r="221" spans="1:9" x14ac:dyDescent="0.35">
      <c r="A221" s="103" t="s">
        <v>100</v>
      </c>
      <c r="B221" s="103" t="s">
        <v>3</v>
      </c>
      <c r="C221" s="103" t="s">
        <v>148</v>
      </c>
      <c r="D221" s="103" t="s">
        <v>86</v>
      </c>
      <c r="E221" s="103" t="s">
        <v>87</v>
      </c>
      <c r="F221" s="103" t="s">
        <v>144</v>
      </c>
      <c r="G221" s="103" t="s">
        <v>88</v>
      </c>
      <c r="H221" s="103" t="s">
        <v>42</v>
      </c>
      <c r="I221" s="103">
        <v>18</v>
      </c>
    </row>
    <row r="222" spans="1:9" x14ac:dyDescent="0.35">
      <c r="A222" s="103" t="s">
        <v>100</v>
      </c>
      <c r="B222" s="103" t="s">
        <v>4</v>
      </c>
      <c r="C222" s="103" t="s">
        <v>149</v>
      </c>
      <c r="D222" s="103" t="s">
        <v>86</v>
      </c>
      <c r="E222" s="103" t="s">
        <v>89</v>
      </c>
      <c r="F222" s="103" t="s">
        <v>144</v>
      </c>
      <c r="G222" s="103" t="s">
        <v>146</v>
      </c>
      <c r="H222" s="103" t="s">
        <v>43</v>
      </c>
      <c r="I222" s="103">
        <v>2</v>
      </c>
    </row>
    <row r="223" spans="1:9" x14ac:dyDescent="0.35">
      <c r="A223" s="103" t="s">
        <v>100</v>
      </c>
      <c r="B223" s="103" t="s">
        <v>4</v>
      </c>
      <c r="C223" s="103" t="s">
        <v>149</v>
      </c>
      <c r="D223" s="103" t="s">
        <v>86</v>
      </c>
      <c r="E223" s="103" t="s">
        <v>89</v>
      </c>
      <c r="F223" s="103" t="s">
        <v>144</v>
      </c>
      <c r="G223" s="103" t="s">
        <v>88</v>
      </c>
      <c r="H223" s="103" t="s">
        <v>42</v>
      </c>
      <c r="I223" s="103">
        <v>18</v>
      </c>
    </row>
    <row r="224" spans="1:9" x14ac:dyDescent="0.35">
      <c r="A224" s="103" t="s">
        <v>100</v>
      </c>
      <c r="B224" s="103" t="s">
        <v>6</v>
      </c>
      <c r="C224" s="103" t="s">
        <v>151</v>
      </c>
      <c r="D224" s="103" t="s">
        <v>86</v>
      </c>
      <c r="E224" s="103" t="s">
        <v>89</v>
      </c>
      <c r="F224" s="103" t="s">
        <v>144</v>
      </c>
      <c r="G224" s="103" t="s">
        <v>146</v>
      </c>
      <c r="H224" s="103" t="s">
        <v>42</v>
      </c>
      <c r="I224" s="103">
        <v>7</v>
      </c>
    </row>
    <row r="225" spans="1:9" x14ac:dyDescent="0.35">
      <c r="A225" s="103" t="s">
        <v>100</v>
      </c>
      <c r="B225" s="103" t="s">
        <v>6</v>
      </c>
      <c r="C225" s="103" t="s">
        <v>151</v>
      </c>
      <c r="D225" s="103" t="s">
        <v>86</v>
      </c>
      <c r="E225" s="103" t="s">
        <v>89</v>
      </c>
      <c r="F225" s="103" t="s">
        <v>144</v>
      </c>
      <c r="G225" s="103" t="s">
        <v>146</v>
      </c>
      <c r="H225" s="103" t="s">
        <v>43</v>
      </c>
      <c r="I225" s="103">
        <v>7</v>
      </c>
    </row>
    <row r="226" spans="1:9" x14ac:dyDescent="0.35">
      <c r="A226" s="103" t="s">
        <v>100</v>
      </c>
      <c r="B226" s="103" t="s">
        <v>6</v>
      </c>
      <c r="C226" s="103" t="s">
        <v>151</v>
      </c>
      <c r="D226" s="103" t="s">
        <v>86</v>
      </c>
      <c r="E226" s="103" t="s">
        <v>89</v>
      </c>
      <c r="F226" s="103" t="s">
        <v>144</v>
      </c>
      <c r="G226" s="103" t="s">
        <v>88</v>
      </c>
      <c r="H226" s="103" t="s">
        <v>42</v>
      </c>
      <c r="I226" s="103">
        <v>5</v>
      </c>
    </row>
    <row r="227" spans="1:9" x14ac:dyDescent="0.35">
      <c r="A227" s="103" t="s">
        <v>100</v>
      </c>
      <c r="B227" s="103" t="s">
        <v>6</v>
      </c>
      <c r="C227" s="103" t="s">
        <v>151</v>
      </c>
      <c r="D227" s="103" t="s">
        <v>86</v>
      </c>
      <c r="E227" s="103" t="s">
        <v>89</v>
      </c>
      <c r="F227" s="103" t="s">
        <v>144</v>
      </c>
      <c r="G227" s="103" t="s">
        <v>88</v>
      </c>
      <c r="H227" s="103" t="s">
        <v>43</v>
      </c>
      <c r="I227" s="103">
        <v>1</v>
      </c>
    </row>
    <row r="228" spans="1:9" x14ac:dyDescent="0.35">
      <c r="A228" s="103" t="s">
        <v>100</v>
      </c>
      <c r="B228" s="103" t="s">
        <v>8</v>
      </c>
      <c r="C228" s="103" t="s">
        <v>153</v>
      </c>
      <c r="D228" s="103" t="s">
        <v>86</v>
      </c>
      <c r="E228" s="103" t="s">
        <v>90</v>
      </c>
      <c r="F228" s="103" t="s">
        <v>144</v>
      </c>
      <c r="G228" s="103" t="s">
        <v>146</v>
      </c>
      <c r="H228" s="103" t="s">
        <v>42</v>
      </c>
      <c r="I228" s="103">
        <v>1</v>
      </c>
    </row>
    <row r="229" spans="1:9" x14ac:dyDescent="0.35">
      <c r="A229" s="103" t="s">
        <v>100</v>
      </c>
      <c r="B229" s="103" t="s">
        <v>8</v>
      </c>
      <c r="C229" s="103" t="s">
        <v>153</v>
      </c>
      <c r="D229" s="103" t="s">
        <v>86</v>
      </c>
      <c r="E229" s="103" t="s">
        <v>90</v>
      </c>
      <c r="F229" s="103" t="s">
        <v>144</v>
      </c>
      <c r="G229" s="103" t="s">
        <v>146</v>
      </c>
      <c r="H229" s="103" t="s">
        <v>43</v>
      </c>
      <c r="I229" s="103">
        <v>2</v>
      </c>
    </row>
    <row r="230" spans="1:9" x14ac:dyDescent="0.35">
      <c r="A230" s="103" t="s">
        <v>100</v>
      </c>
      <c r="B230" s="103" t="s">
        <v>9</v>
      </c>
      <c r="C230" s="103" t="s">
        <v>154</v>
      </c>
      <c r="D230" s="103" t="s">
        <v>86</v>
      </c>
      <c r="E230" s="103" t="s">
        <v>90</v>
      </c>
      <c r="F230" s="103" t="s">
        <v>144</v>
      </c>
      <c r="G230" s="103" t="s">
        <v>146</v>
      </c>
      <c r="H230" s="103" t="s">
        <v>43</v>
      </c>
      <c r="I230" s="103">
        <v>3</v>
      </c>
    </row>
    <row r="231" spans="1:9" x14ac:dyDescent="0.35">
      <c r="A231" s="103" t="s">
        <v>100</v>
      </c>
      <c r="B231" s="103" t="s">
        <v>10</v>
      </c>
      <c r="C231" s="103" t="s">
        <v>155</v>
      </c>
      <c r="D231" s="103" t="s">
        <v>86</v>
      </c>
      <c r="E231" s="103" t="s">
        <v>89</v>
      </c>
      <c r="F231" s="103" t="s">
        <v>144</v>
      </c>
      <c r="G231" s="103" t="s">
        <v>146</v>
      </c>
      <c r="H231" s="103" t="s">
        <v>42</v>
      </c>
      <c r="I231" s="103">
        <v>1</v>
      </c>
    </row>
    <row r="232" spans="1:9" x14ac:dyDescent="0.35">
      <c r="A232" s="103" t="s">
        <v>100</v>
      </c>
      <c r="B232" s="103" t="s">
        <v>91</v>
      </c>
      <c r="C232" s="103" t="s">
        <v>156</v>
      </c>
      <c r="D232" s="103" t="s">
        <v>86</v>
      </c>
      <c r="E232" s="103" t="s">
        <v>90</v>
      </c>
      <c r="F232" s="103" t="s">
        <v>144</v>
      </c>
      <c r="G232" s="103" t="s">
        <v>146</v>
      </c>
      <c r="H232" s="103" t="s">
        <v>43</v>
      </c>
      <c r="I232" s="103">
        <v>3</v>
      </c>
    </row>
    <row r="233" spans="1:9" x14ac:dyDescent="0.35">
      <c r="A233" s="103" t="s">
        <v>100</v>
      </c>
      <c r="B233" s="103" t="s">
        <v>91</v>
      </c>
      <c r="C233" s="103" t="s">
        <v>156</v>
      </c>
      <c r="D233" s="103" t="s">
        <v>86</v>
      </c>
      <c r="E233" s="103" t="s">
        <v>90</v>
      </c>
      <c r="F233" s="103" t="s">
        <v>144</v>
      </c>
      <c r="G233" s="103" t="s">
        <v>88</v>
      </c>
      <c r="H233" s="103" t="s">
        <v>42</v>
      </c>
      <c r="I233" s="103">
        <v>39</v>
      </c>
    </row>
    <row r="234" spans="1:9" x14ac:dyDescent="0.35">
      <c r="A234" s="103" t="s">
        <v>100</v>
      </c>
      <c r="B234" s="103" t="s">
        <v>91</v>
      </c>
      <c r="C234" s="103" t="s">
        <v>156</v>
      </c>
      <c r="D234" s="103" t="s">
        <v>86</v>
      </c>
      <c r="E234" s="103" t="s">
        <v>90</v>
      </c>
      <c r="F234" s="103" t="s">
        <v>144</v>
      </c>
      <c r="G234" s="103" t="s">
        <v>88</v>
      </c>
      <c r="H234" s="103" t="s">
        <v>43</v>
      </c>
      <c r="I234" s="103">
        <v>9</v>
      </c>
    </row>
    <row r="235" spans="1:9" x14ac:dyDescent="0.35">
      <c r="A235" s="103" t="s">
        <v>100</v>
      </c>
      <c r="B235" s="103" t="s">
        <v>92</v>
      </c>
      <c r="C235" s="103" t="s">
        <v>157</v>
      </c>
      <c r="D235" s="103" t="s">
        <v>86</v>
      </c>
      <c r="E235" s="103" t="s">
        <v>89</v>
      </c>
      <c r="F235" s="103" t="s">
        <v>144</v>
      </c>
      <c r="G235" s="103" t="s">
        <v>145</v>
      </c>
      <c r="H235" s="103" t="s">
        <v>43</v>
      </c>
      <c r="I235" s="103">
        <v>3</v>
      </c>
    </row>
    <row r="236" spans="1:9" x14ac:dyDescent="0.35">
      <c r="A236" s="103" t="s">
        <v>100</v>
      </c>
      <c r="B236" s="103" t="s">
        <v>92</v>
      </c>
      <c r="C236" s="103" t="s">
        <v>157</v>
      </c>
      <c r="D236" s="103" t="s">
        <v>86</v>
      </c>
      <c r="E236" s="103" t="s">
        <v>89</v>
      </c>
      <c r="F236" s="103" t="s">
        <v>144</v>
      </c>
      <c r="G236" s="103" t="s">
        <v>146</v>
      </c>
      <c r="H236" s="103" t="s">
        <v>43</v>
      </c>
      <c r="I236" s="103">
        <v>4</v>
      </c>
    </row>
    <row r="237" spans="1:9" x14ac:dyDescent="0.35">
      <c r="A237" s="103" t="s">
        <v>100</v>
      </c>
      <c r="B237" s="103" t="s">
        <v>92</v>
      </c>
      <c r="C237" s="103" t="s">
        <v>157</v>
      </c>
      <c r="D237" s="103" t="s">
        <v>86</v>
      </c>
      <c r="E237" s="103" t="s">
        <v>89</v>
      </c>
      <c r="F237" s="103" t="s">
        <v>144</v>
      </c>
      <c r="G237" s="103" t="s">
        <v>88</v>
      </c>
      <c r="H237" s="103" t="s">
        <v>42</v>
      </c>
      <c r="I237" s="103">
        <v>16</v>
      </c>
    </row>
    <row r="238" spans="1:9" x14ac:dyDescent="0.35">
      <c r="A238" s="103" t="s">
        <v>100</v>
      </c>
      <c r="B238" s="103" t="s">
        <v>11</v>
      </c>
      <c r="C238" s="103" t="s">
        <v>158</v>
      </c>
      <c r="D238" s="103" t="s">
        <v>86</v>
      </c>
      <c r="E238" s="103" t="s">
        <v>90</v>
      </c>
      <c r="F238" s="103" t="s">
        <v>144</v>
      </c>
      <c r="G238" s="103" t="s">
        <v>145</v>
      </c>
      <c r="H238" s="103" t="s">
        <v>42</v>
      </c>
      <c r="I238" s="103">
        <v>1</v>
      </c>
    </row>
    <row r="239" spans="1:9" x14ac:dyDescent="0.35">
      <c r="A239" s="103" t="s">
        <v>100</v>
      </c>
      <c r="B239" s="103" t="s">
        <v>11</v>
      </c>
      <c r="C239" s="103" t="s">
        <v>158</v>
      </c>
      <c r="D239" s="103" t="s">
        <v>86</v>
      </c>
      <c r="E239" s="103" t="s">
        <v>90</v>
      </c>
      <c r="F239" s="103" t="s">
        <v>144</v>
      </c>
      <c r="G239" s="103" t="s">
        <v>146</v>
      </c>
      <c r="H239" s="103" t="s">
        <v>42</v>
      </c>
      <c r="I239" s="103">
        <v>8</v>
      </c>
    </row>
    <row r="240" spans="1:9" x14ac:dyDescent="0.35">
      <c r="A240" s="103" t="s">
        <v>100</v>
      </c>
      <c r="B240" s="103" t="s">
        <v>11</v>
      </c>
      <c r="C240" s="103" t="s">
        <v>158</v>
      </c>
      <c r="D240" s="103" t="s">
        <v>86</v>
      </c>
      <c r="E240" s="103" t="s">
        <v>90</v>
      </c>
      <c r="F240" s="103" t="s">
        <v>144</v>
      </c>
      <c r="G240" s="103" t="s">
        <v>146</v>
      </c>
      <c r="H240" s="103" t="s">
        <v>43</v>
      </c>
      <c r="I240" s="103">
        <v>3</v>
      </c>
    </row>
    <row r="241" spans="1:9" x14ac:dyDescent="0.35">
      <c r="A241" s="103" t="s">
        <v>100</v>
      </c>
      <c r="B241" s="103" t="s">
        <v>12</v>
      </c>
      <c r="C241" s="103" t="s">
        <v>159</v>
      </c>
      <c r="D241" s="103" t="s">
        <v>86</v>
      </c>
      <c r="E241" s="103" t="s">
        <v>89</v>
      </c>
      <c r="F241" s="103" t="s">
        <v>144</v>
      </c>
      <c r="G241" s="103" t="s">
        <v>146</v>
      </c>
      <c r="H241" s="103" t="s">
        <v>42</v>
      </c>
      <c r="I241" s="103">
        <v>5</v>
      </c>
    </row>
    <row r="242" spans="1:9" x14ac:dyDescent="0.35">
      <c r="A242" s="103" t="s">
        <v>100</v>
      </c>
      <c r="B242" s="103" t="s">
        <v>12</v>
      </c>
      <c r="C242" s="103" t="s">
        <v>159</v>
      </c>
      <c r="D242" s="103" t="s">
        <v>86</v>
      </c>
      <c r="E242" s="103" t="s">
        <v>89</v>
      </c>
      <c r="F242" s="103" t="s">
        <v>144</v>
      </c>
      <c r="G242" s="103" t="s">
        <v>146</v>
      </c>
      <c r="H242" s="103" t="s">
        <v>43</v>
      </c>
      <c r="I242" s="103">
        <v>2</v>
      </c>
    </row>
    <row r="243" spans="1:9" x14ac:dyDescent="0.35">
      <c r="A243" s="103" t="s">
        <v>100</v>
      </c>
      <c r="B243" s="103" t="s">
        <v>12</v>
      </c>
      <c r="C243" s="103" t="s">
        <v>159</v>
      </c>
      <c r="D243" s="103" t="s">
        <v>86</v>
      </c>
      <c r="E243" s="103" t="s">
        <v>89</v>
      </c>
      <c r="F243" s="103" t="s">
        <v>144</v>
      </c>
      <c r="G243" s="103" t="s">
        <v>88</v>
      </c>
      <c r="H243" s="103" t="s">
        <v>42</v>
      </c>
      <c r="I243" s="103">
        <v>12</v>
      </c>
    </row>
    <row r="244" spans="1:9" x14ac:dyDescent="0.35">
      <c r="A244" s="103" t="s">
        <v>100</v>
      </c>
      <c r="B244" s="103" t="s">
        <v>12</v>
      </c>
      <c r="C244" s="103" t="s">
        <v>159</v>
      </c>
      <c r="D244" s="103" t="s">
        <v>86</v>
      </c>
      <c r="E244" s="103" t="s">
        <v>89</v>
      </c>
      <c r="F244" s="103" t="s">
        <v>144</v>
      </c>
      <c r="G244" s="103" t="s">
        <v>88</v>
      </c>
      <c r="H244" s="103" t="s">
        <v>43</v>
      </c>
      <c r="I244" s="103">
        <v>1</v>
      </c>
    </row>
    <row r="245" spans="1:9" x14ac:dyDescent="0.35">
      <c r="A245" s="103" t="s">
        <v>100</v>
      </c>
      <c r="B245" s="103" t="s">
        <v>13</v>
      </c>
      <c r="C245" s="103" t="s">
        <v>160</v>
      </c>
      <c r="D245" s="103" t="s">
        <v>86</v>
      </c>
      <c r="E245" s="103" t="s">
        <v>89</v>
      </c>
      <c r="F245" s="103" t="s">
        <v>144</v>
      </c>
      <c r="G245" s="103" t="s">
        <v>145</v>
      </c>
      <c r="H245" s="103" t="s">
        <v>43</v>
      </c>
      <c r="I245" s="103">
        <v>1</v>
      </c>
    </row>
    <row r="246" spans="1:9" x14ac:dyDescent="0.35">
      <c r="A246" s="103" t="s">
        <v>100</v>
      </c>
      <c r="B246" s="103" t="s">
        <v>13</v>
      </c>
      <c r="C246" s="103" t="s">
        <v>160</v>
      </c>
      <c r="D246" s="103" t="s">
        <v>86</v>
      </c>
      <c r="E246" s="103" t="s">
        <v>89</v>
      </c>
      <c r="F246" s="103" t="s">
        <v>144</v>
      </c>
      <c r="G246" s="103" t="s">
        <v>146</v>
      </c>
      <c r="H246" s="103" t="s">
        <v>43</v>
      </c>
      <c r="I246" s="103">
        <v>1</v>
      </c>
    </row>
    <row r="247" spans="1:9" x14ac:dyDescent="0.35">
      <c r="A247" s="103" t="s">
        <v>100</v>
      </c>
      <c r="B247" s="103" t="s">
        <v>13</v>
      </c>
      <c r="C247" s="103" t="s">
        <v>160</v>
      </c>
      <c r="D247" s="103" t="s">
        <v>86</v>
      </c>
      <c r="E247" s="103" t="s">
        <v>89</v>
      </c>
      <c r="F247" s="103" t="s">
        <v>144</v>
      </c>
      <c r="G247" s="103" t="s">
        <v>88</v>
      </c>
      <c r="H247" s="103" t="s">
        <v>42</v>
      </c>
      <c r="I247" s="103">
        <v>25</v>
      </c>
    </row>
    <row r="248" spans="1:9" x14ac:dyDescent="0.35">
      <c r="A248" s="103" t="s">
        <v>100</v>
      </c>
      <c r="B248" s="103" t="s">
        <v>13</v>
      </c>
      <c r="C248" s="103" t="s">
        <v>160</v>
      </c>
      <c r="D248" s="103" t="s">
        <v>86</v>
      </c>
      <c r="E248" s="103" t="s">
        <v>89</v>
      </c>
      <c r="F248" s="103" t="s">
        <v>144</v>
      </c>
      <c r="G248" s="103" t="s">
        <v>88</v>
      </c>
      <c r="H248" s="103" t="s">
        <v>43</v>
      </c>
      <c r="I248" s="103">
        <v>4</v>
      </c>
    </row>
    <row r="249" spans="1:9" x14ac:dyDescent="0.35">
      <c r="A249" s="103" t="s">
        <v>100</v>
      </c>
      <c r="B249" s="103" t="s">
        <v>14</v>
      </c>
      <c r="C249" s="103" t="s">
        <v>161</v>
      </c>
      <c r="D249" s="103" t="s">
        <v>86</v>
      </c>
      <c r="E249" s="103" t="s">
        <v>89</v>
      </c>
      <c r="F249" s="103" t="s">
        <v>144</v>
      </c>
      <c r="G249" s="103" t="s">
        <v>146</v>
      </c>
      <c r="H249" s="103" t="s">
        <v>43</v>
      </c>
      <c r="I249" s="103">
        <v>1</v>
      </c>
    </row>
    <row r="250" spans="1:9" x14ac:dyDescent="0.35">
      <c r="A250" s="103" t="s">
        <v>100</v>
      </c>
      <c r="B250" s="103" t="s">
        <v>15</v>
      </c>
      <c r="C250" s="103" t="s">
        <v>162</v>
      </c>
      <c r="D250" s="103" t="s">
        <v>40</v>
      </c>
      <c r="E250" s="103" t="s">
        <v>87</v>
      </c>
      <c r="F250" s="103" t="s">
        <v>144</v>
      </c>
      <c r="G250" s="103" t="s">
        <v>88</v>
      </c>
      <c r="H250" s="103" t="s">
        <v>42</v>
      </c>
      <c r="I250" s="103">
        <v>18</v>
      </c>
    </row>
    <row r="251" spans="1:9" x14ac:dyDescent="0.35">
      <c r="A251" s="103" t="s">
        <v>100</v>
      </c>
      <c r="B251" s="103" t="s">
        <v>15</v>
      </c>
      <c r="C251" s="103" t="s">
        <v>162</v>
      </c>
      <c r="D251" s="103" t="s">
        <v>40</v>
      </c>
      <c r="E251" s="103" t="s">
        <v>87</v>
      </c>
      <c r="F251" s="103" t="s">
        <v>144</v>
      </c>
      <c r="G251" s="103" t="s">
        <v>88</v>
      </c>
      <c r="H251" s="103" t="s">
        <v>43</v>
      </c>
      <c r="I251" s="103">
        <v>11</v>
      </c>
    </row>
    <row r="252" spans="1:9" x14ac:dyDescent="0.35">
      <c r="A252" s="103" t="s">
        <v>100</v>
      </c>
      <c r="B252" s="103" t="s">
        <v>16</v>
      </c>
      <c r="C252" s="103" t="s">
        <v>163</v>
      </c>
      <c r="D252" s="103" t="s">
        <v>40</v>
      </c>
      <c r="E252" s="103" t="s">
        <v>87</v>
      </c>
      <c r="F252" s="103" t="s">
        <v>144</v>
      </c>
      <c r="G252" s="103" t="s">
        <v>88</v>
      </c>
      <c r="H252" s="103" t="s">
        <v>42</v>
      </c>
      <c r="I252" s="103">
        <v>82</v>
      </c>
    </row>
    <row r="253" spans="1:9" x14ac:dyDescent="0.35">
      <c r="A253" s="103" t="s">
        <v>100</v>
      </c>
      <c r="B253" s="103" t="s">
        <v>16</v>
      </c>
      <c r="C253" s="103" t="s">
        <v>163</v>
      </c>
      <c r="D253" s="103" t="s">
        <v>40</v>
      </c>
      <c r="E253" s="103" t="s">
        <v>87</v>
      </c>
      <c r="F253" s="103" t="s">
        <v>144</v>
      </c>
      <c r="G253" s="103" t="s">
        <v>88</v>
      </c>
      <c r="H253" s="103" t="s">
        <v>69</v>
      </c>
      <c r="I253" s="103">
        <v>3</v>
      </c>
    </row>
    <row r="254" spans="1:9" x14ac:dyDescent="0.35">
      <c r="A254" s="103" t="s">
        <v>100</v>
      </c>
      <c r="B254" s="103" t="s">
        <v>16</v>
      </c>
      <c r="C254" s="103" t="s">
        <v>163</v>
      </c>
      <c r="D254" s="103" t="s">
        <v>40</v>
      </c>
      <c r="E254" s="103" t="s">
        <v>87</v>
      </c>
      <c r="F254" s="103" t="s">
        <v>144</v>
      </c>
      <c r="G254" s="103" t="s">
        <v>88</v>
      </c>
      <c r="H254" s="103" t="s">
        <v>43</v>
      </c>
      <c r="I254" s="103">
        <v>10</v>
      </c>
    </row>
    <row r="255" spans="1:9" x14ac:dyDescent="0.35">
      <c r="A255" s="103" t="s">
        <v>100</v>
      </c>
      <c r="B255" s="103" t="s">
        <v>70</v>
      </c>
      <c r="C255" s="103" t="s">
        <v>164</v>
      </c>
      <c r="D255" s="103" t="s">
        <v>86</v>
      </c>
      <c r="E255" s="103" t="s">
        <v>89</v>
      </c>
      <c r="F255" s="103" t="s">
        <v>144</v>
      </c>
      <c r="G255" s="103" t="s">
        <v>146</v>
      </c>
      <c r="H255" s="103" t="s">
        <v>42</v>
      </c>
      <c r="I255" s="103">
        <v>4</v>
      </c>
    </row>
    <row r="256" spans="1:9" x14ac:dyDescent="0.35">
      <c r="A256" s="103" t="s">
        <v>100</v>
      </c>
      <c r="B256" s="103" t="s">
        <v>70</v>
      </c>
      <c r="C256" s="103" t="s">
        <v>164</v>
      </c>
      <c r="D256" s="103" t="s">
        <v>86</v>
      </c>
      <c r="E256" s="103" t="s">
        <v>89</v>
      </c>
      <c r="F256" s="103" t="s">
        <v>144</v>
      </c>
      <c r="G256" s="103" t="s">
        <v>146</v>
      </c>
      <c r="H256" s="103" t="s">
        <v>43</v>
      </c>
      <c r="I256" s="103">
        <v>3</v>
      </c>
    </row>
    <row r="257" spans="1:9" x14ac:dyDescent="0.35">
      <c r="A257" s="103" t="s">
        <v>100</v>
      </c>
      <c r="B257" s="103" t="s">
        <v>93</v>
      </c>
      <c r="C257" s="103" t="s">
        <v>165</v>
      </c>
      <c r="D257" s="103" t="s">
        <v>86</v>
      </c>
      <c r="E257" s="103" t="s">
        <v>89</v>
      </c>
      <c r="F257" s="103" t="s">
        <v>144</v>
      </c>
      <c r="G257" s="103" t="s">
        <v>88</v>
      </c>
      <c r="H257" s="103" t="s">
        <v>42</v>
      </c>
      <c r="I257" s="103">
        <v>12</v>
      </c>
    </row>
    <row r="258" spans="1:9" x14ac:dyDescent="0.35">
      <c r="A258" s="103" t="s">
        <v>100</v>
      </c>
      <c r="B258" s="103" t="s">
        <v>93</v>
      </c>
      <c r="C258" s="103" t="s">
        <v>165</v>
      </c>
      <c r="D258" s="103" t="s">
        <v>86</v>
      </c>
      <c r="E258" s="103" t="s">
        <v>89</v>
      </c>
      <c r="F258" s="103" t="s">
        <v>144</v>
      </c>
      <c r="G258" s="103" t="s">
        <v>88</v>
      </c>
      <c r="H258" s="103" t="s">
        <v>43</v>
      </c>
      <c r="I258" s="103">
        <v>2</v>
      </c>
    </row>
    <row r="259" spans="1:9" x14ac:dyDescent="0.35">
      <c r="A259" s="103" t="s">
        <v>100</v>
      </c>
      <c r="B259" s="103" t="s">
        <v>17</v>
      </c>
      <c r="C259" s="103" t="s">
        <v>166</v>
      </c>
      <c r="D259" s="103" t="s">
        <v>86</v>
      </c>
      <c r="E259" s="103" t="s">
        <v>87</v>
      </c>
      <c r="F259" s="103" t="s">
        <v>144</v>
      </c>
      <c r="G259" s="103" t="s">
        <v>88</v>
      </c>
      <c r="H259" s="103" t="s">
        <v>42</v>
      </c>
      <c r="I259" s="103">
        <v>23</v>
      </c>
    </row>
    <row r="260" spans="1:9" x14ac:dyDescent="0.35">
      <c r="A260" s="103" t="s">
        <v>100</v>
      </c>
      <c r="B260" s="103" t="s">
        <v>17</v>
      </c>
      <c r="C260" s="103" t="s">
        <v>166</v>
      </c>
      <c r="D260" s="103" t="s">
        <v>86</v>
      </c>
      <c r="E260" s="103" t="s">
        <v>87</v>
      </c>
      <c r="F260" s="103" t="s">
        <v>144</v>
      </c>
      <c r="G260" s="103" t="s">
        <v>88</v>
      </c>
      <c r="H260" s="103" t="s">
        <v>43</v>
      </c>
      <c r="I260" s="103">
        <v>1</v>
      </c>
    </row>
    <row r="261" spans="1:9" x14ac:dyDescent="0.35">
      <c r="A261" s="103" t="s">
        <v>100</v>
      </c>
      <c r="B261" s="103" t="s">
        <v>18</v>
      </c>
      <c r="C261" s="103" t="s">
        <v>167</v>
      </c>
      <c r="D261" s="103" t="s">
        <v>86</v>
      </c>
      <c r="E261" s="103" t="s">
        <v>89</v>
      </c>
      <c r="F261" s="103" t="s">
        <v>144</v>
      </c>
      <c r="G261" s="103" t="s">
        <v>146</v>
      </c>
      <c r="H261" s="103" t="s">
        <v>43</v>
      </c>
      <c r="I261" s="103">
        <v>2</v>
      </c>
    </row>
    <row r="262" spans="1:9" x14ac:dyDescent="0.35">
      <c r="A262" s="103" t="s">
        <v>100</v>
      </c>
      <c r="B262" s="103" t="s">
        <v>20</v>
      </c>
      <c r="C262" s="103" t="s">
        <v>168</v>
      </c>
      <c r="D262" s="103" t="s">
        <v>86</v>
      </c>
      <c r="E262" s="103" t="s">
        <v>89</v>
      </c>
      <c r="F262" s="103" t="s">
        <v>144</v>
      </c>
      <c r="G262" s="103" t="s">
        <v>146</v>
      </c>
      <c r="H262" s="103" t="s">
        <v>42</v>
      </c>
      <c r="I262" s="103">
        <v>1</v>
      </c>
    </row>
    <row r="263" spans="1:9" x14ac:dyDescent="0.35">
      <c r="A263" s="103" t="s">
        <v>100</v>
      </c>
      <c r="B263" s="103" t="s">
        <v>21</v>
      </c>
      <c r="C263" s="103" t="s">
        <v>169</v>
      </c>
      <c r="D263" s="103" t="s">
        <v>86</v>
      </c>
      <c r="E263" s="103" t="s">
        <v>87</v>
      </c>
      <c r="F263" s="103" t="s">
        <v>144</v>
      </c>
      <c r="G263" s="103" t="s">
        <v>146</v>
      </c>
      <c r="H263" s="103" t="s">
        <v>42</v>
      </c>
      <c r="I263" s="103">
        <v>4</v>
      </c>
    </row>
    <row r="264" spans="1:9" x14ac:dyDescent="0.35">
      <c r="A264" s="103" t="s">
        <v>100</v>
      </c>
      <c r="B264" s="103" t="s">
        <v>21</v>
      </c>
      <c r="C264" s="103" t="s">
        <v>169</v>
      </c>
      <c r="D264" s="103" t="s">
        <v>86</v>
      </c>
      <c r="E264" s="103" t="s">
        <v>87</v>
      </c>
      <c r="F264" s="103" t="s">
        <v>144</v>
      </c>
      <c r="G264" s="103" t="s">
        <v>146</v>
      </c>
      <c r="H264" s="103" t="s">
        <v>43</v>
      </c>
      <c r="I264" s="103">
        <v>4</v>
      </c>
    </row>
    <row r="265" spans="1:9" x14ac:dyDescent="0.35">
      <c r="A265" s="103" t="s">
        <v>100</v>
      </c>
      <c r="B265" s="103" t="s">
        <v>21</v>
      </c>
      <c r="C265" s="103" t="s">
        <v>169</v>
      </c>
      <c r="D265" s="103" t="s">
        <v>86</v>
      </c>
      <c r="E265" s="103" t="s">
        <v>87</v>
      </c>
      <c r="F265" s="103" t="s">
        <v>144</v>
      </c>
      <c r="G265" s="103" t="s">
        <v>88</v>
      </c>
      <c r="H265" s="103" t="s">
        <v>42</v>
      </c>
      <c r="I265" s="103">
        <v>35</v>
      </c>
    </row>
    <row r="266" spans="1:9" x14ac:dyDescent="0.35">
      <c r="A266" s="103" t="s">
        <v>100</v>
      </c>
      <c r="B266" s="103" t="s">
        <v>21</v>
      </c>
      <c r="C266" s="103" t="s">
        <v>169</v>
      </c>
      <c r="D266" s="103" t="s">
        <v>86</v>
      </c>
      <c r="E266" s="103" t="s">
        <v>87</v>
      </c>
      <c r="F266" s="103" t="s">
        <v>144</v>
      </c>
      <c r="G266" s="103" t="s">
        <v>88</v>
      </c>
      <c r="H266" s="103" t="s">
        <v>43</v>
      </c>
      <c r="I266" s="103">
        <v>8</v>
      </c>
    </row>
    <row r="267" spans="1:9" x14ac:dyDescent="0.35">
      <c r="A267" s="103" t="s">
        <v>100</v>
      </c>
      <c r="B267" s="103" t="s">
        <v>22</v>
      </c>
      <c r="C267" s="103" t="s">
        <v>170</v>
      </c>
      <c r="D267" s="103" t="s">
        <v>86</v>
      </c>
      <c r="E267" s="103" t="s">
        <v>89</v>
      </c>
      <c r="F267" s="103" t="s">
        <v>144</v>
      </c>
      <c r="G267" s="103" t="s">
        <v>88</v>
      </c>
      <c r="H267" s="103" t="s">
        <v>42</v>
      </c>
      <c r="I267" s="103">
        <v>36</v>
      </c>
    </row>
    <row r="268" spans="1:9" x14ac:dyDescent="0.35">
      <c r="A268" s="103" t="s">
        <v>100</v>
      </c>
      <c r="B268" s="103" t="s">
        <v>22</v>
      </c>
      <c r="C268" s="103" t="s">
        <v>170</v>
      </c>
      <c r="D268" s="103" t="s">
        <v>86</v>
      </c>
      <c r="E268" s="103" t="s">
        <v>89</v>
      </c>
      <c r="F268" s="103" t="s">
        <v>144</v>
      </c>
      <c r="G268" s="103" t="s">
        <v>88</v>
      </c>
      <c r="H268" s="103" t="s">
        <v>43</v>
      </c>
      <c r="I268" s="103">
        <v>4</v>
      </c>
    </row>
    <row r="269" spans="1:9" x14ac:dyDescent="0.35">
      <c r="A269" s="103" t="s">
        <v>100</v>
      </c>
      <c r="B269" s="103" t="s">
        <v>24</v>
      </c>
      <c r="C269" s="103" t="s">
        <v>172</v>
      </c>
      <c r="D269" s="103" t="s">
        <v>40</v>
      </c>
      <c r="E269" s="103" t="s">
        <v>87</v>
      </c>
      <c r="F269" s="103" t="s">
        <v>144</v>
      </c>
      <c r="G269" s="103" t="s">
        <v>145</v>
      </c>
      <c r="H269" s="103" t="s">
        <v>42</v>
      </c>
      <c r="I269" s="103">
        <v>2</v>
      </c>
    </row>
    <row r="270" spans="1:9" x14ac:dyDescent="0.35">
      <c r="A270" s="103" t="s">
        <v>100</v>
      </c>
      <c r="B270" s="103" t="s">
        <v>24</v>
      </c>
      <c r="C270" s="103" t="s">
        <v>172</v>
      </c>
      <c r="D270" s="103" t="s">
        <v>40</v>
      </c>
      <c r="E270" s="103" t="s">
        <v>87</v>
      </c>
      <c r="F270" s="103" t="s">
        <v>144</v>
      </c>
      <c r="G270" s="103" t="s">
        <v>145</v>
      </c>
      <c r="H270" s="103" t="s">
        <v>43</v>
      </c>
      <c r="I270" s="103">
        <v>1</v>
      </c>
    </row>
    <row r="271" spans="1:9" x14ac:dyDescent="0.35">
      <c r="A271" s="103" t="s">
        <v>100</v>
      </c>
      <c r="B271" s="103" t="s">
        <v>24</v>
      </c>
      <c r="C271" s="103" t="s">
        <v>172</v>
      </c>
      <c r="D271" s="103" t="s">
        <v>40</v>
      </c>
      <c r="E271" s="103" t="s">
        <v>87</v>
      </c>
      <c r="F271" s="103" t="s">
        <v>144</v>
      </c>
      <c r="G271" s="103" t="s">
        <v>146</v>
      </c>
      <c r="H271" s="103" t="s">
        <v>42</v>
      </c>
      <c r="I271" s="103">
        <v>1</v>
      </c>
    </row>
    <row r="272" spans="1:9" x14ac:dyDescent="0.35">
      <c r="A272" s="103" t="s">
        <v>100</v>
      </c>
      <c r="B272" s="103" t="s">
        <v>24</v>
      </c>
      <c r="C272" s="103" t="s">
        <v>172</v>
      </c>
      <c r="D272" s="103" t="s">
        <v>40</v>
      </c>
      <c r="E272" s="103" t="s">
        <v>87</v>
      </c>
      <c r="F272" s="103" t="s">
        <v>144</v>
      </c>
      <c r="G272" s="103" t="s">
        <v>146</v>
      </c>
      <c r="H272" s="103" t="s">
        <v>43</v>
      </c>
      <c r="I272" s="103">
        <v>1</v>
      </c>
    </row>
    <row r="273" spans="1:9" x14ac:dyDescent="0.35">
      <c r="A273" s="103" t="s">
        <v>100</v>
      </c>
      <c r="B273" s="103" t="s">
        <v>24</v>
      </c>
      <c r="C273" s="103" t="s">
        <v>172</v>
      </c>
      <c r="D273" s="103" t="s">
        <v>40</v>
      </c>
      <c r="E273" s="103" t="s">
        <v>87</v>
      </c>
      <c r="F273" s="103" t="s">
        <v>144</v>
      </c>
      <c r="G273" s="103" t="s">
        <v>88</v>
      </c>
      <c r="H273" s="103" t="s">
        <v>42</v>
      </c>
      <c r="I273" s="103">
        <v>48</v>
      </c>
    </row>
    <row r="274" spans="1:9" x14ac:dyDescent="0.35">
      <c r="A274" s="103" t="s">
        <v>100</v>
      </c>
      <c r="B274" s="103" t="s">
        <v>24</v>
      </c>
      <c r="C274" s="103" t="s">
        <v>172</v>
      </c>
      <c r="D274" s="103" t="s">
        <v>40</v>
      </c>
      <c r="E274" s="103" t="s">
        <v>87</v>
      </c>
      <c r="F274" s="103" t="s">
        <v>144</v>
      </c>
      <c r="G274" s="103" t="s">
        <v>88</v>
      </c>
      <c r="H274" s="103" t="s">
        <v>43</v>
      </c>
      <c r="I274" s="103">
        <v>7</v>
      </c>
    </row>
    <row r="275" spans="1:9" x14ac:dyDescent="0.35">
      <c r="A275" s="103" t="s">
        <v>100</v>
      </c>
      <c r="B275" s="103" t="s">
        <v>25</v>
      </c>
      <c r="C275" s="103" t="s">
        <v>173</v>
      </c>
      <c r="D275" s="103" t="s">
        <v>86</v>
      </c>
      <c r="E275" s="103" t="s">
        <v>90</v>
      </c>
      <c r="F275" s="103" t="s">
        <v>144</v>
      </c>
      <c r="G275" s="103" t="s">
        <v>145</v>
      </c>
      <c r="H275" s="103" t="s">
        <v>42</v>
      </c>
      <c r="I275" s="103">
        <v>1</v>
      </c>
    </row>
    <row r="276" spans="1:9" x14ac:dyDescent="0.35">
      <c r="A276" s="103" t="s">
        <v>100</v>
      </c>
      <c r="B276" s="103" t="s">
        <v>25</v>
      </c>
      <c r="C276" s="103" t="s">
        <v>173</v>
      </c>
      <c r="D276" s="103" t="s">
        <v>86</v>
      </c>
      <c r="E276" s="103" t="s">
        <v>90</v>
      </c>
      <c r="F276" s="103" t="s">
        <v>144</v>
      </c>
      <c r="G276" s="103" t="s">
        <v>146</v>
      </c>
      <c r="H276" s="103" t="s">
        <v>42</v>
      </c>
      <c r="I276" s="103">
        <v>2</v>
      </c>
    </row>
    <row r="277" spans="1:9" x14ac:dyDescent="0.35">
      <c r="A277" s="103" t="s">
        <v>100</v>
      </c>
      <c r="B277" s="103" t="s">
        <v>25</v>
      </c>
      <c r="C277" s="103" t="s">
        <v>173</v>
      </c>
      <c r="D277" s="103" t="s">
        <v>86</v>
      </c>
      <c r="E277" s="103" t="s">
        <v>90</v>
      </c>
      <c r="F277" s="103" t="s">
        <v>144</v>
      </c>
      <c r="G277" s="103" t="s">
        <v>88</v>
      </c>
      <c r="H277" s="103" t="s">
        <v>42</v>
      </c>
      <c r="I277" s="103">
        <v>6</v>
      </c>
    </row>
    <row r="278" spans="1:9" x14ac:dyDescent="0.35">
      <c r="A278" s="103" t="s">
        <v>100</v>
      </c>
      <c r="B278" s="103" t="s">
        <v>25</v>
      </c>
      <c r="C278" s="103" t="s">
        <v>173</v>
      </c>
      <c r="D278" s="103" t="s">
        <v>86</v>
      </c>
      <c r="E278" s="103" t="s">
        <v>90</v>
      </c>
      <c r="F278" s="103" t="s">
        <v>144</v>
      </c>
      <c r="G278" s="103" t="s">
        <v>88</v>
      </c>
      <c r="H278" s="103" t="s">
        <v>43</v>
      </c>
      <c r="I278" s="103">
        <v>1</v>
      </c>
    </row>
    <row r="279" spans="1:9" x14ac:dyDescent="0.35">
      <c r="A279" s="103" t="s">
        <v>100</v>
      </c>
      <c r="B279" s="103" t="s">
        <v>29</v>
      </c>
      <c r="C279" s="103" t="s">
        <v>177</v>
      </c>
      <c r="D279" s="103" t="s">
        <v>86</v>
      </c>
      <c r="E279" s="103" t="s">
        <v>87</v>
      </c>
      <c r="F279" s="103" t="s">
        <v>144</v>
      </c>
      <c r="G279" s="103" t="s">
        <v>146</v>
      </c>
      <c r="H279" s="103" t="s">
        <v>43</v>
      </c>
      <c r="I279" s="103">
        <v>1</v>
      </c>
    </row>
    <row r="280" spans="1:9" x14ac:dyDescent="0.35">
      <c r="A280" s="103" t="s">
        <v>100</v>
      </c>
      <c r="B280" s="103" t="s">
        <v>29</v>
      </c>
      <c r="C280" s="103" t="s">
        <v>177</v>
      </c>
      <c r="D280" s="103" t="s">
        <v>86</v>
      </c>
      <c r="E280" s="103" t="s">
        <v>87</v>
      </c>
      <c r="F280" s="103" t="s">
        <v>144</v>
      </c>
      <c r="G280" s="103" t="s">
        <v>88</v>
      </c>
      <c r="H280" s="103" t="s">
        <v>42</v>
      </c>
      <c r="I280" s="103">
        <v>22</v>
      </c>
    </row>
    <row r="281" spans="1:9" x14ac:dyDescent="0.35">
      <c r="A281" s="103" t="s">
        <v>100</v>
      </c>
      <c r="B281" s="103" t="s">
        <v>29</v>
      </c>
      <c r="C281" s="103" t="s">
        <v>177</v>
      </c>
      <c r="D281" s="103" t="s">
        <v>86</v>
      </c>
      <c r="E281" s="103" t="s">
        <v>87</v>
      </c>
      <c r="F281" s="103" t="s">
        <v>144</v>
      </c>
      <c r="G281" s="103" t="s">
        <v>88</v>
      </c>
      <c r="H281" s="103" t="s">
        <v>43</v>
      </c>
      <c r="I281" s="103">
        <v>3</v>
      </c>
    </row>
    <row r="282" spans="1:9" x14ac:dyDescent="0.35">
      <c r="A282" s="103" t="s">
        <v>100</v>
      </c>
      <c r="B282" s="103" t="s">
        <v>31</v>
      </c>
      <c r="C282" s="103" t="s">
        <v>179</v>
      </c>
      <c r="D282" s="103" t="s">
        <v>86</v>
      </c>
      <c r="E282" s="103" t="s">
        <v>90</v>
      </c>
      <c r="F282" s="103" t="s">
        <v>144</v>
      </c>
      <c r="G282" s="103" t="s">
        <v>146</v>
      </c>
      <c r="H282" s="103" t="s">
        <v>43</v>
      </c>
      <c r="I282" s="103">
        <v>1</v>
      </c>
    </row>
    <row r="283" spans="1:9" x14ac:dyDescent="0.35">
      <c r="A283" s="103" t="s">
        <v>100</v>
      </c>
      <c r="B283" s="103" t="s">
        <v>31</v>
      </c>
      <c r="C283" s="103" t="s">
        <v>179</v>
      </c>
      <c r="D283" s="103" t="s">
        <v>86</v>
      </c>
      <c r="E283" s="103" t="s">
        <v>90</v>
      </c>
      <c r="F283" s="103" t="s">
        <v>144</v>
      </c>
      <c r="G283" s="103" t="s">
        <v>88</v>
      </c>
      <c r="H283" s="103" t="s">
        <v>42</v>
      </c>
      <c r="I283" s="103">
        <v>7</v>
      </c>
    </row>
    <row r="284" spans="1:9" x14ac:dyDescent="0.35">
      <c r="A284" s="103" t="s">
        <v>100</v>
      </c>
      <c r="B284" s="103" t="s">
        <v>31</v>
      </c>
      <c r="C284" s="103" t="s">
        <v>179</v>
      </c>
      <c r="D284" s="103" t="s">
        <v>86</v>
      </c>
      <c r="E284" s="103" t="s">
        <v>90</v>
      </c>
      <c r="F284" s="103" t="s">
        <v>144</v>
      </c>
      <c r="G284" s="103" t="s">
        <v>88</v>
      </c>
      <c r="H284" s="103" t="s">
        <v>43</v>
      </c>
      <c r="I284" s="103">
        <v>1</v>
      </c>
    </row>
    <row r="285" spans="1:9" x14ac:dyDescent="0.35">
      <c r="A285" s="103" t="s">
        <v>100</v>
      </c>
      <c r="B285" s="103" t="s">
        <v>32</v>
      </c>
      <c r="C285" s="103" t="s">
        <v>180</v>
      </c>
      <c r="D285" s="103" t="s">
        <v>40</v>
      </c>
      <c r="E285" s="103" t="s">
        <v>87</v>
      </c>
      <c r="F285" s="103" t="s">
        <v>144</v>
      </c>
      <c r="G285" s="103" t="s">
        <v>146</v>
      </c>
      <c r="H285" s="103" t="s">
        <v>43</v>
      </c>
      <c r="I285" s="103">
        <v>3</v>
      </c>
    </row>
    <row r="286" spans="1:9" x14ac:dyDescent="0.35">
      <c r="A286" s="103" t="s">
        <v>100</v>
      </c>
      <c r="B286" s="103" t="s">
        <v>33</v>
      </c>
      <c r="C286" s="103" t="s">
        <v>181</v>
      </c>
      <c r="D286" s="103" t="s">
        <v>86</v>
      </c>
      <c r="E286" s="103" t="s">
        <v>89</v>
      </c>
      <c r="F286" s="103" t="s">
        <v>144</v>
      </c>
      <c r="G286" s="103" t="s">
        <v>146</v>
      </c>
      <c r="H286" s="103" t="s">
        <v>42</v>
      </c>
      <c r="I286" s="103">
        <v>4</v>
      </c>
    </row>
    <row r="287" spans="1:9" x14ac:dyDescent="0.35">
      <c r="A287" s="103" t="s">
        <v>100</v>
      </c>
      <c r="B287" s="103" t="s">
        <v>33</v>
      </c>
      <c r="C287" s="103" t="s">
        <v>181</v>
      </c>
      <c r="D287" s="103" t="s">
        <v>86</v>
      </c>
      <c r="E287" s="103" t="s">
        <v>89</v>
      </c>
      <c r="F287" s="103" t="s">
        <v>144</v>
      </c>
      <c r="G287" s="103" t="s">
        <v>146</v>
      </c>
      <c r="H287" s="103" t="s">
        <v>43</v>
      </c>
      <c r="I287" s="103">
        <v>4</v>
      </c>
    </row>
    <row r="288" spans="1:9" x14ac:dyDescent="0.35">
      <c r="A288" s="103" t="s">
        <v>100</v>
      </c>
      <c r="B288" s="103" t="s">
        <v>33</v>
      </c>
      <c r="C288" s="103" t="s">
        <v>181</v>
      </c>
      <c r="D288" s="103" t="s">
        <v>86</v>
      </c>
      <c r="E288" s="103" t="s">
        <v>89</v>
      </c>
      <c r="F288" s="103" t="s">
        <v>144</v>
      </c>
      <c r="G288" s="103" t="s">
        <v>88</v>
      </c>
      <c r="H288" s="103" t="s">
        <v>42</v>
      </c>
      <c r="I288" s="103">
        <v>32</v>
      </c>
    </row>
    <row r="289" spans="1:9" x14ac:dyDescent="0.35">
      <c r="A289" s="103" t="s">
        <v>100</v>
      </c>
      <c r="B289" s="103" t="s">
        <v>33</v>
      </c>
      <c r="C289" s="103" t="s">
        <v>181</v>
      </c>
      <c r="D289" s="103" t="s">
        <v>86</v>
      </c>
      <c r="E289" s="103" t="s">
        <v>89</v>
      </c>
      <c r="F289" s="103" t="s">
        <v>144</v>
      </c>
      <c r="G289" s="103" t="s">
        <v>88</v>
      </c>
      <c r="H289" s="103" t="s">
        <v>43</v>
      </c>
      <c r="I289" s="103">
        <v>3</v>
      </c>
    </row>
    <row r="290" spans="1:9" x14ac:dyDescent="0.35">
      <c r="A290" s="103" t="s">
        <v>100</v>
      </c>
      <c r="B290" s="103" t="s">
        <v>35</v>
      </c>
      <c r="C290" s="103" t="s">
        <v>183</v>
      </c>
      <c r="D290" s="103" t="s">
        <v>86</v>
      </c>
      <c r="E290" s="103" t="s">
        <v>87</v>
      </c>
      <c r="F290" s="103" t="s">
        <v>144</v>
      </c>
      <c r="G290" s="103" t="s">
        <v>146</v>
      </c>
      <c r="H290" s="103" t="s">
        <v>42</v>
      </c>
      <c r="I290" s="103">
        <v>1</v>
      </c>
    </row>
    <row r="291" spans="1:9" x14ac:dyDescent="0.35">
      <c r="A291" s="103" t="s">
        <v>100</v>
      </c>
      <c r="B291" s="103" t="s">
        <v>35</v>
      </c>
      <c r="C291" s="103" t="s">
        <v>183</v>
      </c>
      <c r="D291" s="103" t="s">
        <v>86</v>
      </c>
      <c r="E291" s="103" t="s">
        <v>87</v>
      </c>
      <c r="F291" s="103" t="s">
        <v>144</v>
      </c>
      <c r="G291" s="103" t="s">
        <v>88</v>
      </c>
      <c r="H291" s="103" t="s">
        <v>42</v>
      </c>
      <c r="I291" s="103">
        <v>23</v>
      </c>
    </row>
    <row r="292" spans="1:9" x14ac:dyDescent="0.35">
      <c r="A292" s="103" t="s">
        <v>100</v>
      </c>
      <c r="B292" s="103" t="s">
        <v>35</v>
      </c>
      <c r="C292" s="103" t="s">
        <v>183</v>
      </c>
      <c r="D292" s="103" t="s">
        <v>86</v>
      </c>
      <c r="E292" s="103" t="s">
        <v>87</v>
      </c>
      <c r="F292" s="103" t="s">
        <v>144</v>
      </c>
      <c r="G292" s="103" t="s">
        <v>88</v>
      </c>
      <c r="H292" s="103" t="s">
        <v>43</v>
      </c>
      <c r="I292" s="103">
        <v>4</v>
      </c>
    </row>
    <row r="293" spans="1:9" x14ac:dyDescent="0.35">
      <c r="A293" s="103" t="s">
        <v>100</v>
      </c>
      <c r="B293" s="103" t="s">
        <v>95</v>
      </c>
      <c r="C293" s="103" t="s">
        <v>184</v>
      </c>
      <c r="D293" s="103" t="s">
        <v>40</v>
      </c>
      <c r="E293" s="103" t="s">
        <v>87</v>
      </c>
      <c r="F293" s="103" t="s">
        <v>144</v>
      </c>
      <c r="G293" s="103" t="s">
        <v>145</v>
      </c>
      <c r="H293" s="103" t="s">
        <v>42</v>
      </c>
      <c r="I293" s="103">
        <v>3</v>
      </c>
    </row>
    <row r="294" spans="1:9" x14ac:dyDescent="0.35">
      <c r="A294" s="103" t="s">
        <v>100</v>
      </c>
      <c r="B294" s="103" t="s">
        <v>95</v>
      </c>
      <c r="C294" s="103" t="s">
        <v>184</v>
      </c>
      <c r="D294" s="103" t="s">
        <v>40</v>
      </c>
      <c r="E294" s="103" t="s">
        <v>87</v>
      </c>
      <c r="F294" s="103" t="s">
        <v>144</v>
      </c>
      <c r="G294" s="103" t="s">
        <v>145</v>
      </c>
      <c r="H294" s="103" t="s">
        <v>43</v>
      </c>
      <c r="I294" s="103">
        <v>3</v>
      </c>
    </row>
    <row r="295" spans="1:9" x14ac:dyDescent="0.35">
      <c r="A295" s="103" t="s">
        <v>100</v>
      </c>
      <c r="B295" s="103" t="s">
        <v>95</v>
      </c>
      <c r="C295" s="103" t="s">
        <v>184</v>
      </c>
      <c r="D295" s="103" t="s">
        <v>40</v>
      </c>
      <c r="E295" s="103" t="s">
        <v>87</v>
      </c>
      <c r="F295" s="103" t="s">
        <v>144</v>
      </c>
      <c r="G295" s="103" t="s">
        <v>146</v>
      </c>
      <c r="H295" s="103" t="s">
        <v>42</v>
      </c>
      <c r="I295" s="103">
        <v>3</v>
      </c>
    </row>
    <row r="296" spans="1:9" x14ac:dyDescent="0.35">
      <c r="A296" s="103" t="s">
        <v>100</v>
      </c>
      <c r="B296" s="103" t="s">
        <v>95</v>
      </c>
      <c r="C296" s="103" t="s">
        <v>184</v>
      </c>
      <c r="D296" s="103" t="s">
        <v>40</v>
      </c>
      <c r="E296" s="103" t="s">
        <v>87</v>
      </c>
      <c r="F296" s="103" t="s">
        <v>144</v>
      </c>
      <c r="G296" s="103" t="s">
        <v>146</v>
      </c>
      <c r="H296" s="103" t="s">
        <v>43</v>
      </c>
      <c r="I296" s="103">
        <v>1</v>
      </c>
    </row>
    <row r="297" spans="1:9" x14ac:dyDescent="0.35">
      <c r="A297" s="103" t="s">
        <v>100</v>
      </c>
      <c r="B297" s="103" t="s">
        <v>95</v>
      </c>
      <c r="C297" s="103" t="s">
        <v>184</v>
      </c>
      <c r="D297" s="103" t="s">
        <v>40</v>
      </c>
      <c r="E297" s="103" t="s">
        <v>87</v>
      </c>
      <c r="F297" s="103" t="s">
        <v>144</v>
      </c>
      <c r="G297" s="103" t="s">
        <v>88</v>
      </c>
      <c r="H297" s="103" t="s">
        <v>42</v>
      </c>
      <c r="I297" s="103">
        <v>63</v>
      </c>
    </row>
    <row r="298" spans="1:9" x14ac:dyDescent="0.35">
      <c r="A298" s="103" t="s">
        <v>100</v>
      </c>
      <c r="B298" s="103" t="s">
        <v>95</v>
      </c>
      <c r="C298" s="103" t="s">
        <v>184</v>
      </c>
      <c r="D298" s="103" t="s">
        <v>40</v>
      </c>
      <c r="E298" s="103" t="s">
        <v>87</v>
      </c>
      <c r="F298" s="103" t="s">
        <v>144</v>
      </c>
      <c r="G298" s="103" t="s">
        <v>88</v>
      </c>
      <c r="H298" s="103" t="s">
        <v>43</v>
      </c>
      <c r="I298" s="103">
        <v>10</v>
      </c>
    </row>
    <row r="299" spans="1:9" x14ac:dyDescent="0.35">
      <c r="A299" s="103" t="s">
        <v>100</v>
      </c>
      <c r="B299" s="103" t="s">
        <v>37</v>
      </c>
      <c r="C299" s="103" t="s">
        <v>186</v>
      </c>
      <c r="D299" s="103" t="s">
        <v>40</v>
      </c>
      <c r="E299" s="103" t="s">
        <v>87</v>
      </c>
      <c r="F299" s="103" t="s">
        <v>144</v>
      </c>
      <c r="G299" s="103" t="s">
        <v>146</v>
      </c>
      <c r="H299" s="103" t="s">
        <v>42</v>
      </c>
      <c r="I299" s="103">
        <v>2</v>
      </c>
    </row>
    <row r="300" spans="1:9" x14ac:dyDescent="0.35">
      <c r="A300" s="103" t="s">
        <v>100</v>
      </c>
      <c r="B300" s="103" t="s">
        <v>38</v>
      </c>
      <c r="C300" s="103" t="s">
        <v>187</v>
      </c>
      <c r="D300" s="103" t="s">
        <v>86</v>
      </c>
      <c r="E300" s="103" t="s">
        <v>89</v>
      </c>
      <c r="F300" s="103" t="s">
        <v>144</v>
      </c>
      <c r="G300" s="103" t="s">
        <v>146</v>
      </c>
      <c r="H300" s="103" t="s">
        <v>42</v>
      </c>
      <c r="I300" s="103">
        <v>2</v>
      </c>
    </row>
    <row r="301" spans="1:9" x14ac:dyDescent="0.35">
      <c r="A301" s="103" t="s">
        <v>100</v>
      </c>
      <c r="B301" s="103" t="s">
        <v>39</v>
      </c>
      <c r="C301" s="103" t="s">
        <v>188</v>
      </c>
      <c r="D301" s="103" t="s">
        <v>40</v>
      </c>
      <c r="E301" s="103" t="s">
        <v>87</v>
      </c>
      <c r="F301" s="103" t="s">
        <v>144</v>
      </c>
      <c r="G301" s="103" t="s">
        <v>145</v>
      </c>
      <c r="H301" s="103" t="s">
        <v>43</v>
      </c>
      <c r="I301" s="103">
        <v>2</v>
      </c>
    </row>
    <row r="302" spans="1:9" x14ac:dyDescent="0.35">
      <c r="A302" s="103" t="s">
        <v>100</v>
      </c>
      <c r="B302" s="103" t="s">
        <v>39</v>
      </c>
      <c r="C302" s="103" t="s">
        <v>188</v>
      </c>
      <c r="D302" s="103" t="s">
        <v>40</v>
      </c>
      <c r="E302" s="103" t="s">
        <v>87</v>
      </c>
      <c r="F302" s="103" t="s">
        <v>144</v>
      </c>
      <c r="G302" s="103" t="s">
        <v>146</v>
      </c>
      <c r="H302" s="103" t="s">
        <v>42</v>
      </c>
      <c r="I302" s="103">
        <v>4</v>
      </c>
    </row>
    <row r="303" spans="1:9" x14ac:dyDescent="0.35">
      <c r="A303" s="103" t="s">
        <v>100</v>
      </c>
      <c r="B303" s="103" t="s">
        <v>39</v>
      </c>
      <c r="C303" s="103" t="s">
        <v>188</v>
      </c>
      <c r="D303" s="103" t="s">
        <v>40</v>
      </c>
      <c r="E303" s="103" t="s">
        <v>87</v>
      </c>
      <c r="F303" s="103" t="s">
        <v>144</v>
      </c>
      <c r="G303" s="103" t="s">
        <v>146</v>
      </c>
      <c r="H303" s="103" t="s">
        <v>43</v>
      </c>
      <c r="I303" s="103">
        <v>7</v>
      </c>
    </row>
    <row r="304" spans="1:9" x14ac:dyDescent="0.35">
      <c r="A304" s="103" t="s">
        <v>100</v>
      </c>
      <c r="B304" s="103" t="s">
        <v>39</v>
      </c>
      <c r="C304" s="103" t="s">
        <v>188</v>
      </c>
      <c r="D304" s="103" t="s">
        <v>40</v>
      </c>
      <c r="E304" s="103" t="s">
        <v>87</v>
      </c>
      <c r="F304" s="103" t="s">
        <v>144</v>
      </c>
      <c r="G304" s="103" t="s">
        <v>88</v>
      </c>
      <c r="H304" s="103" t="s">
        <v>42</v>
      </c>
      <c r="I304" s="103">
        <v>18</v>
      </c>
    </row>
    <row r="305" spans="1:9" x14ac:dyDescent="0.35">
      <c r="A305" s="103" t="s">
        <v>100</v>
      </c>
      <c r="B305" s="103" t="s">
        <v>39</v>
      </c>
      <c r="C305" s="103" t="s">
        <v>188</v>
      </c>
      <c r="D305" s="103" t="s">
        <v>40</v>
      </c>
      <c r="E305" s="103" t="s">
        <v>87</v>
      </c>
      <c r="F305" s="103" t="s">
        <v>144</v>
      </c>
      <c r="G305" s="103" t="s">
        <v>88</v>
      </c>
      <c r="H305" s="103" t="s">
        <v>43</v>
      </c>
      <c r="I305" s="103">
        <v>2</v>
      </c>
    </row>
    <row r="306" spans="1:9" x14ac:dyDescent="0.35">
      <c r="A306" s="103" t="s">
        <v>101</v>
      </c>
      <c r="B306" s="103" t="s">
        <v>1</v>
      </c>
      <c r="C306" s="103" t="s">
        <v>143</v>
      </c>
      <c r="D306" s="103" t="s">
        <v>86</v>
      </c>
      <c r="E306" s="103" t="s">
        <v>87</v>
      </c>
      <c r="F306" s="103" t="s">
        <v>144</v>
      </c>
      <c r="G306" s="103" t="s">
        <v>146</v>
      </c>
      <c r="H306" s="103" t="s">
        <v>42</v>
      </c>
      <c r="I306" s="103">
        <v>2</v>
      </c>
    </row>
    <row r="307" spans="1:9" x14ac:dyDescent="0.35">
      <c r="A307" s="103" t="s">
        <v>101</v>
      </c>
      <c r="B307" s="103" t="s">
        <v>1</v>
      </c>
      <c r="C307" s="103" t="s">
        <v>143</v>
      </c>
      <c r="D307" s="103" t="s">
        <v>86</v>
      </c>
      <c r="E307" s="103" t="s">
        <v>87</v>
      </c>
      <c r="F307" s="103" t="s">
        <v>144</v>
      </c>
      <c r="G307" s="103" t="s">
        <v>146</v>
      </c>
      <c r="H307" s="103" t="s">
        <v>43</v>
      </c>
      <c r="I307" s="103">
        <v>2</v>
      </c>
    </row>
    <row r="308" spans="1:9" x14ac:dyDescent="0.35">
      <c r="A308" s="103" t="s">
        <v>101</v>
      </c>
      <c r="B308" s="103" t="s">
        <v>1</v>
      </c>
      <c r="C308" s="103" t="s">
        <v>143</v>
      </c>
      <c r="D308" s="103" t="s">
        <v>86</v>
      </c>
      <c r="E308" s="103" t="s">
        <v>87</v>
      </c>
      <c r="F308" s="103" t="s">
        <v>144</v>
      </c>
      <c r="G308" s="103" t="s">
        <v>88</v>
      </c>
      <c r="H308" s="103" t="s">
        <v>42</v>
      </c>
      <c r="I308" s="103">
        <v>45</v>
      </c>
    </row>
    <row r="309" spans="1:9" x14ac:dyDescent="0.35">
      <c r="A309" s="103" t="s">
        <v>101</v>
      </c>
      <c r="B309" s="103" t="s">
        <v>1</v>
      </c>
      <c r="C309" s="103" t="s">
        <v>143</v>
      </c>
      <c r="D309" s="103" t="s">
        <v>86</v>
      </c>
      <c r="E309" s="103" t="s">
        <v>87</v>
      </c>
      <c r="F309" s="103" t="s">
        <v>144</v>
      </c>
      <c r="G309" s="103" t="s">
        <v>88</v>
      </c>
      <c r="H309" s="103" t="s">
        <v>43</v>
      </c>
      <c r="I309" s="103">
        <v>1</v>
      </c>
    </row>
    <row r="310" spans="1:9" x14ac:dyDescent="0.35">
      <c r="A310" s="103" t="s">
        <v>101</v>
      </c>
      <c r="B310" s="103" t="s">
        <v>2</v>
      </c>
      <c r="C310" s="103" t="s">
        <v>147</v>
      </c>
      <c r="D310" s="103" t="s">
        <v>86</v>
      </c>
      <c r="E310" s="103" t="s">
        <v>89</v>
      </c>
      <c r="F310" s="103" t="s">
        <v>144</v>
      </c>
      <c r="G310" s="103" t="s">
        <v>146</v>
      </c>
      <c r="H310" s="103" t="s">
        <v>42</v>
      </c>
      <c r="I310" s="103">
        <v>1</v>
      </c>
    </row>
    <row r="311" spans="1:9" x14ac:dyDescent="0.35">
      <c r="A311" s="103" t="s">
        <v>101</v>
      </c>
      <c r="B311" s="103" t="s">
        <v>2</v>
      </c>
      <c r="C311" s="103" t="s">
        <v>147</v>
      </c>
      <c r="D311" s="103" t="s">
        <v>86</v>
      </c>
      <c r="E311" s="103" t="s">
        <v>89</v>
      </c>
      <c r="F311" s="103" t="s">
        <v>144</v>
      </c>
      <c r="G311" s="103" t="s">
        <v>88</v>
      </c>
      <c r="H311" s="103" t="s">
        <v>42</v>
      </c>
      <c r="I311" s="103">
        <v>11</v>
      </c>
    </row>
    <row r="312" spans="1:9" x14ac:dyDescent="0.35">
      <c r="A312" s="103" t="s">
        <v>101</v>
      </c>
      <c r="B312" s="103" t="s">
        <v>2</v>
      </c>
      <c r="C312" s="103" t="s">
        <v>147</v>
      </c>
      <c r="D312" s="103" t="s">
        <v>86</v>
      </c>
      <c r="E312" s="103" t="s">
        <v>89</v>
      </c>
      <c r="F312" s="103" t="s">
        <v>144</v>
      </c>
      <c r="G312" s="103" t="s">
        <v>88</v>
      </c>
      <c r="H312" s="103" t="s">
        <v>43</v>
      </c>
      <c r="I312" s="103">
        <v>1</v>
      </c>
    </row>
    <row r="313" spans="1:9" x14ac:dyDescent="0.35">
      <c r="A313" s="103" t="s">
        <v>101</v>
      </c>
      <c r="B313" s="103" t="s">
        <v>3</v>
      </c>
      <c r="C313" s="103" t="s">
        <v>148</v>
      </c>
      <c r="D313" s="103" t="s">
        <v>86</v>
      </c>
      <c r="E313" s="103" t="s">
        <v>87</v>
      </c>
      <c r="F313" s="103" t="s">
        <v>144</v>
      </c>
      <c r="G313" s="103" t="s">
        <v>146</v>
      </c>
      <c r="H313" s="103" t="s">
        <v>43</v>
      </c>
      <c r="I313" s="103">
        <v>1</v>
      </c>
    </row>
    <row r="314" spans="1:9" x14ac:dyDescent="0.35">
      <c r="A314" s="103" t="s">
        <v>101</v>
      </c>
      <c r="B314" s="103" t="s">
        <v>3</v>
      </c>
      <c r="C314" s="103" t="s">
        <v>148</v>
      </c>
      <c r="D314" s="103" t="s">
        <v>86</v>
      </c>
      <c r="E314" s="103" t="s">
        <v>87</v>
      </c>
      <c r="F314" s="103" t="s">
        <v>144</v>
      </c>
      <c r="G314" s="103" t="s">
        <v>88</v>
      </c>
      <c r="H314" s="103" t="s">
        <v>42</v>
      </c>
      <c r="I314" s="103">
        <v>20</v>
      </c>
    </row>
    <row r="315" spans="1:9" x14ac:dyDescent="0.35">
      <c r="A315" s="103" t="s">
        <v>101</v>
      </c>
      <c r="B315" s="103" t="s">
        <v>3</v>
      </c>
      <c r="C315" s="103" t="s">
        <v>148</v>
      </c>
      <c r="D315" s="103" t="s">
        <v>86</v>
      </c>
      <c r="E315" s="103" t="s">
        <v>87</v>
      </c>
      <c r="F315" s="103" t="s">
        <v>144</v>
      </c>
      <c r="G315" s="103" t="s">
        <v>88</v>
      </c>
      <c r="H315" s="103" t="s">
        <v>43</v>
      </c>
      <c r="I315" s="103">
        <v>3</v>
      </c>
    </row>
    <row r="316" spans="1:9" x14ac:dyDescent="0.35">
      <c r="A316" s="103" t="s">
        <v>101</v>
      </c>
      <c r="B316" s="103" t="s">
        <v>4</v>
      </c>
      <c r="C316" s="103" t="s">
        <v>149</v>
      </c>
      <c r="D316" s="103" t="s">
        <v>86</v>
      </c>
      <c r="E316" s="103" t="s">
        <v>89</v>
      </c>
      <c r="F316" s="103" t="s">
        <v>144</v>
      </c>
      <c r="G316" s="103" t="s">
        <v>146</v>
      </c>
      <c r="H316" s="103" t="s">
        <v>42</v>
      </c>
      <c r="I316" s="103">
        <v>2</v>
      </c>
    </row>
    <row r="317" spans="1:9" x14ac:dyDescent="0.35">
      <c r="A317" s="103" t="s">
        <v>101</v>
      </c>
      <c r="B317" s="103" t="s">
        <v>4</v>
      </c>
      <c r="C317" s="103" t="s">
        <v>149</v>
      </c>
      <c r="D317" s="103" t="s">
        <v>86</v>
      </c>
      <c r="E317" s="103" t="s">
        <v>89</v>
      </c>
      <c r="F317" s="103" t="s">
        <v>144</v>
      </c>
      <c r="G317" s="103" t="s">
        <v>146</v>
      </c>
      <c r="H317" s="103" t="s">
        <v>43</v>
      </c>
      <c r="I317" s="103">
        <v>1</v>
      </c>
    </row>
    <row r="318" spans="1:9" x14ac:dyDescent="0.35">
      <c r="A318" s="103" t="s">
        <v>101</v>
      </c>
      <c r="B318" s="103" t="s">
        <v>4</v>
      </c>
      <c r="C318" s="103" t="s">
        <v>149</v>
      </c>
      <c r="D318" s="103" t="s">
        <v>86</v>
      </c>
      <c r="E318" s="103" t="s">
        <v>89</v>
      </c>
      <c r="F318" s="103" t="s">
        <v>144</v>
      </c>
      <c r="G318" s="103" t="s">
        <v>88</v>
      </c>
      <c r="H318" s="103" t="s">
        <v>42</v>
      </c>
      <c r="I318" s="103">
        <v>35</v>
      </c>
    </row>
    <row r="319" spans="1:9" x14ac:dyDescent="0.35">
      <c r="A319" s="103" t="s">
        <v>101</v>
      </c>
      <c r="B319" s="103" t="s">
        <v>4</v>
      </c>
      <c r="C319" s="103" t="s">
        <v>149</v>
      </c>
      <c r="D319" s="103" t="s">
        <v>86</v>
      </c>
      <c r="E319" s="103" t="s">
        <v>89</v>
      </c>
      <c r="F319" s="103" t="s">
        <v>144</v>
      </c>
      <c r="G319" s="103" t="s">
        <v>88</v>
      </c>
      <c r="H319" s="103" t="s">
        <v>43</v>
      </c>
      <c r="I319" s="103">
        <v>1</v>
      </c>
    </row>
    <row r="320" spans="1:9" x14ac:dyDescent="0.35">
      <c r="A320" s="103" t="s">
        <v>101</v>
      </c>
      <c r="B320" s="103" t="s">
        <v>5</v>
      </c>
      <c r="C320" s="103" t="s">
        <v>150</v>
      </c>
      <c r="D320" s="103" t="s">
        <v>86</v>
      </c>
      <c r="E320" s="103" t="s">
        <v>90</v>
      </c>
      <c r="F320" s="103" t="s">
        <v>144</v>
      </c>
      <c r="G320" s="103" t="s">
        <v>88</v>
      </c>
      <c r="H320" s="103" t="s">
        <v>42</v>
      </c>
      <c r="I320" s="103">
        <v>9</v>
      </c>
    </row>
    <row r="321" spans="1:9" x14ac:dyDescent="0.35">
      <c r="A321" s="103" t="s">
        <v>101</v>
      </c>
      <c r="B321" s="103" t="s">
        <v>5</v>
      </c>
      <c r="C321" s="103" t="s">
        <v>150</v>
      </c>
      <c r="D321" s="103" t="s">
        <v>86</v>
      </c>
      <c r="E321" s="103" t="s">
        <v>90</v>
      </c>
      <c r="F321" s="103" t="s">
        <v>144</v>
      </c>
      <c r="G321" s="103" t="s">
        <v>88</v>
      </c>
      <c r="H321" s="103" t="s">
        <v>43</v>
      </c>
      <c r="I321" s="103">
        <v>3</v>
      </c>
    </row>
    <row r="322" spans="1:9" x14ac:dyDescent="0.35">
      <c r="A322" s="103" t="s">
        <v>101</v>
      </c>
      <c r="B322" s="103" t="s">
        <v>6</v>
      </c>
      <c r="C322" s="103" t="s">
        <v>151</v>
      </c>
      <c r="D322" s="103" t="s">
        <v>86</v>
      </c>
      <c r="E322" s="103" t="s">
        <v>89</v>
      </c>
      <c r="F322" s="103" t="s">
        <v>144</v>
      </c>
      <c r="G322" s="103" t="s">
        <v>146</v>
      </c>
      <c r="H322" s="103" t="s">
        <v>43</v>
      </c>
      <c r="I322" s="103">
        <v>1</v>
      </c>
    </row>
    <row r="323" spans="1:9" x14ac:dyDescent="0.35">
      <c r="A323" s="103" t="s">
        <v>101</v>
      </c>
      <c r="B323" s="103" t="s">
        <v>6</v>
      </c>
      <c r="C323" s="103" t="s">
        <v>151</v>
      </c>
      <c r="D323" s="103" t="s">
        <v>86</v>
      </c>
      <c r="E323" s="103" t="s">
        <v>89</v>
      </c>
      <c r="F323" s="103" t="s">
        <v>144</v>
      </c>
      <c r="G323" s="103" t="s">
        <v>88</v>
      </c>
      <c r="H323" s="103" t="s">
        <v>42</v>
      </c>
      <c r="I323" s="103">
        <v>24</v>
      </c>
    </row>
    <row r="324" spans="1:9" x14ac:dyDescent="0.35">
      <c r="A324" s="103" t="s">
        <v>101</v>
      </c>
      <c r="B324" s="103" t="s">
        <v>6</v>
      </c>
      <c r="C324" s="103" t="s">
        <v>151</v>
      </c>
      <c r="D324" s="103" t="s">
        <v>86</v>
      </c>
      <c r="E324" s="103" t="s">
        <v>89</v>
      </c>
      <c r="F324" s="103" t="s">
        <v>144</v>
      </c>
      <c r="G324" s="103" t="s">
        <v>88</v>
      </c>
      <c r="H324" s="103" t="s">
        <v>43</v>
      </c>
      <c r="I324" s="103">
        <v>4</v>
      </c>
    </row>
    <row r="325" spans="1:9" x14ac:dyDescent="0.35">
      <c r="A325" s="103" t="s">
        <v>101</v>
      </c>
      <c r="B325" s="103" t="s">
        <v>8</v>
      </c>
      <c r="C325" s="103" t="s">
        <v>153</v>
      </c>
      <c r="D325" s="103" t="s">
        <v>86</v>
      </c>
      <c r="E325" s="103" t="s">
        <v>90</v>
      </c>
      <c r="F325" s="103" t="s">
        <v>144</v>
      </c>
      <c r="G325" s="103" t="s">
        <v>146</v>
      </c>
      <c r="H325" s="103" t="s">
        <v>43</v>
      </c>
      <c r="I325" s="103">
        <v>1</v>
      </c>
    </row>
    <row r="326" spans="1:9" x14ac:dyDescent="0.35">
      <c r="A326" s="103" t="s">
        <v>101</v>
      </c>
      <c r="B326" s="103" t="s">
        <v>91</v>
      </c>
      <c r="C326" s="103" t="s">
        <v>156</v>
      </c>
      <c r="D326" s="103" t="s">
        <v>86</v>
      </c>
      <c r="E326" s="103" t="s">
        <v>90</v>
      </c>
      <c r="F326" s="103" t="s">
        <v>144</v>
      </c>
      <c r="G326" s="103" t="s">
        <v>145</v>
      </c>
      <c r="H326" s="103" t="s">
        <v>42</v>
      </c>
      <c r="I326" s="103">
        <v>1</v>
      </c>
    </row>
    <row r="327" spans="1:9" x14ac:dyDescent="0.35">
      <c r="A327" s="103" t="s">
        <v>101</v>
      </c>
      <c r="B327" s="103" t="s">
        <v>91</v>
      </c>
      <c r="C327" s="103" t="s">
        <v>156</v>
      </c>
      <c r="D327" s="103" t="s">
        <v>86</v>
      </c>
      <c r="E327" s="103" t="s">
        <v>90</v>
      </c>
      <c r="F327" s="103" t="s">
        <v>144</v>
      </c>
      <c r="G327" s="103" t="s">
        <v>146</v>
      </c>
      <c r="H327" s="103" t="s">
        <v>42</v>
      </c>
      <c r="I327" s="103">
        <v>3</v>
      </c>
    </row>
    <row r="328" spans="1:9" x14ac:dyDescent="0.35">
      <c r="A328" s="103" t="s">
        <v>101</v>
      </c>
      <c r="B328" s="103" t="s">
        <v>91</v>
      </c>
      <c r="C328" s="103" t="s">
        <v>156</v>
      </c>
      <c r="D328" s="103" t="s">
        <v>86</v>
      </c>
      <c r="E328" s="103" t="s">
        <v>90</v>
      </c>
      <c r="F328" s="103" t="s">
        <v>144</v>
      </c>
      <c r="G328" s="103" t="s">
        <v>146</v>
      </c>
      <c r="H328" s="103" t="s">
        <v>43</v>
      </c>
      <c r="I328" s="103">
        <v>5</v>
      </c>
    </row>
    <row r="329" spans="1:9" x14ac:dyDescent="0.35">
      <c r="A329" s="103" t="s">
        <v>101</v>
      </c>
      <c r="B329" s="103" t="s">
        <v>91</v>
      </c>
      <c r="C329" s="103" t="s">
        <v>156</v>
      </c>
      <c r="D329" s="103" t="s">
        <v>86</v>
      </c>
      <c r="E329" s="103" t="s">
        <v>90</v>
      </c>
      <c r="F329" s="103" t="s">
        <v>144</v>
      </c>
      <c r="G329" s="103" t="s">
        <v>88</v>
      </c>
      <c r="H329" s="103" t="s">
        <v>42</v>
      </c>
      <c r="I329" s="103">
        <v>11</v>
      </c>
    </row>
    <row r="330" spans="1:9" x14ac:dyDescent="0.35">
      <c r="A330" s="103" t="s">
        <v>101</v>
      </c>
      <c r="B330" s="103" t="s">
        <v>91</v>
      </c>
      <c r="C330" s="103" t="s">
        <v>156</v>
      </c>
      <c r="D330" s="103" t="s">
        <v>86</v>
      </c>
      <c r="E330" s="103" t="s">
        <v>90</v>
      </c>
      <c r="F330" s="103" t="s">
        <v>144</v>
      </c>
      <c r="G330" s="103" t="s">
        <v>88</v>
      </c>
      <c r="H330" s="103" t="s">
        <v>43</v>
      </c>
      <c r="I330" s="103">
        <v>1</v>
      </c>
    </row>
    <row r="331" spans="1:9" x14ac:dyDescent="0.35">
      <c r="A331" s="103" t="s">
        <v>101</v>
      </c>
      <c r="B331" s="103" t="s">
        <v>92</v>
      </c>
      <c r="C331" s="103" t="s">
        <v>157</v>
      </c>
      <c r="D331" s="103" t="s">
        <v>86</v>
      </c>
      <c r="E331" s="103" t="s">
        <v>89</v>
      </c>
      <c r="F331" s="103" t="s">
        <v>144</v>
      </c>
      <c r="G331" s="103" t="s">
        <v>145</v>
      </c>
      <c r="H331" s="103" t="s">
        <v>42</v>
      </c>
      <c r="I331" s="103">
        <v>2</v>
      </c>
    </row>
    <row r="332" spans="1:9" x14ac:dyDescent="0.35">
      <c r="A332" s="103" t="s">
        <v>101</v>
      </c>
      <c r="B332" s="103" t="s">
        <v>92</v>
      </c>
      <c r="C332" s="103" t="s">
        <v>157</v>
      </c>
      <c r="D332" s="103" t="s">
        <v>86</v>
      </c>
      <c r="E332" s="103" t="s">
        <v>89</v>
      </c>
      <c r="F332" s="103" t="s">
        <v>144</v>
      </c>
      <c r="G332" s="103" t="s">
        <v>145</v>
      </c>
      <c r="H332" s="103" t="s">
        <v>43</v>
      </c>
      <c r="I332" s="103">
        <v>5</v>
      </c>
    </row>
    <row r="333" spans="1:9" x14ac:dyDescent="0.35">
      <c r="A333" s="103" t="s">
        <v>101</v>
      </c>
      <c r="B333" s="103" t="s">
        <v>92</v>
      </c>
      <c r="C333" s="103" t="s">
        <v>157</v>
      </c>
      <c r="D333" s="103" t="s">
        <v>86</v>
      </c>
      <c r="E333" s="103" t="s">
        <v>89</v>
      </c>
      <c r="F333" s="103" t="s">
        <v>144</v>
      </c>
      <c r="G333" s="103" t="s">
        <v>146</v>
      </c>
      <c r="H333" s="103" t="s">
        <v>42</v>
      </c>
      <c r="I333" s="103">
        <v>1</v>
      </c>
    </row>
    <row r="334" spans="1:9" x14ac:dyDescent="0.35">
      <c r="A334" s="103" t="s">
        <v>101</v>
      </c>
      <c r="B334" s="103" t="s">
        <v>92</v>
      </c>
      <c r="C334" s="103" t="s">
        <v>157</v>
      </c>
      <c r="D334" s="103" t="s">
        <v>86</v>
      </c>
      <c r="E334" s="103" t="s">
        <v>89</v>
      </c>
      <c r="F334" s="103" t="s">
        <v>144</v>
      </c>
      <c r="G334" s="103" t="s">
        <v>146</v>
      </c>
      <c r="H334" s="103" t="s">
        <v>43</v>
      </c>
      <c r="I334" s="103">
        <v>1</v>
      </c>
    </row>
    <row r="335" spans="1:9" x14ac:dyDescent="0.35">
      <c r="A335" s="103" t="s">
        <v>101</v>
      </c>
      <c r="B335" s="103" t="s">
        <v>92</v>
      </c>
      <c r="C335" s="103" t="s">
        <v>157</v>
      </c>
      <c r="D335" s="103" t="s">
        <v>86</v>
      </c>
      <c r="E335" s="103" t="s">
        <v>89</v>
      </c>
      <c r="F335" s="103" t="s">
        <v>144</v>
      </c>
      <c r="G335" s="103" t="s">
        <v>88</v>
      </c>
      <c r="H335" s="103" t="s">
        <v>42</v>
      </c>
      <c r="I335" s="103">
        <v>3</v>
      </c>
    </row>
    <row r="336" spans="1:9" x14ac:dyDescent="0.35">
      <c r="A336" s="103" t="s">
        <v>101</v>
      </c>
      <c r="B336" s="103" t="s">
        <v>11</v>
      </c>
      <c r="C336" s="103" t="s">
        <v>158</v>
      </c>
      <c r="D336" s="103" t="s">
        <v>86</v>
      </c>
      <c r="E336" s="103" t="s">
        <v>90</v>
      </c>
      <c r="F336" s="103" t="s">
        <v>144</v>
      </c>
      <c r="G336" s="103" t="s">
        <v>145</v>
      </c>
      <c r="H336" s="103" t="s">
        <v>43</v>
      </c>
      <c r="I336" s="103">
        <v>2</v>
      </c>
    </row>
    <row r="337" spans="1:9" x14ac:dyDescent="0.35">
      <c r="A337" s="103" t="s">
        <v>101</v>
      </c>
      <c r="B337" s="103" t="s">
        <v>11</v>
      </c>
      <c r="C337" s="103" t="s">
        <v>158</v>
      </c>
      <c r="D337" s="103" t="s">
        <v>86</v>
      </c>
      <c r="E337" s="103" t="s">
        <v>90</v>
      </c>
      <c r="F337" s="103" t="s">
        <v>144</v>
      </c>
      <c r="G337" s="103" t="s">
        <v>146</v>
      </c>
      <c r="H337" s="103" t="s">
        <v>42</v>
      </c>
      <c r="I337" s="103">
        <v>4</v>
      </c>
    </row>
    <row r="338" spans="1:9" x14ac:dyDescent="0.35">
      <c r="A338" s="103" t="s">
        <v>101</v>
      </c>
      <c r="B338" s="103" t="s">
        <v>11</v>
      </c>
      <c r="C338" s="103" t="s">
        <v>158</v>
      </c>
      <c r="D338" s="103" t="s">
        <v>86</v>
      </c>
      <c r="E338" s="103" t="s">
        <v>90</v>
      </c>
      <c r="F338" s="103" t="s">
        <v>144</v>
      </c>
      <c r="G338" s="103" t="s">
        <v>146</v>
      </c>
      <c r="H338" s="103" t="s">
        <v>43</v>
      </c>
      <c r="I338" s="103">
        <v>5</v>
      </c>
    </row>
    <row r="339" spans="1:9" x14ac:dyDescent="0.35">
      <c r="A339" s="103" t="s">
        <v>101</v>
      </c>
      <c r="B339" s="103" t="s">
        <v>11</v>
      </c>
      <c r="C339" s="103" t="s">
        <v>158</v>
      </c>
      <c r="D339" s="103" t="s">
        <v>86</v>
      </c>
      <c r="E339" s="103" t="s">
        <v>90</v>
      </c>
      <c r="F339" s="103" t="s">
        <v>144</v>
      </c>
      <c r="G339" s="103" t="s">
        <v>88</v>
      </c>
      <c r="H339" s="103" t="s">
        <v>42</v>
      </c>
      <c r="I339" s="103">
        <v>24</v>
      </c>
    </row>
    <row r="340" spans="1:9" x14ac:dyDescent="0.35">
      <c r="A340" s="103" t="s">
        <v>101</v>
      </c>
      <c r="B340" s="103" t="s">
        <v>11</v>
      </c>
      <c r="C340" s="103" t="s">
        <v>158</v>
      </c>
      <c r="D340" s="103" t="s">
        <v>86</v>
      </c>
      <c r="E340" s="103" t="s">
        <v>90</v>
      </c>
      <c r="F340" s="103" t="s">
        <v>144</v>
      </c>
      <c r="G340" s="103" t="s">
        <v>88</v>
      </c>
      <c r="H340" s="103" t="s">
        <v>43</v>
      </c>
      <c r="I340" s="103">
        <v>10</v>
      </c>
    </row>
    <row r="341" spans="1:9" x14ac:dyDescent="0.35">
      <c r="A341" s="103" t="s">
        <v>101</v>
      </c>
      <c r="B341" s="103" t="s">
        <v>12</v>
      </c>
      <c r="C341" s="103" t="s">
        <v>159</v>
      </c>
      <c r="D341" s="103" t="s">
        <v>86</v>
      </c>
      <c r="E341" s="103" t="s">
        <v>89</v>
      </c>
      <c r="F341" s="103" t="s">
        <v>144</v>
      </c>
      <c r="G341" s="103" t="s">
        <v>146</v>
      </c>
      <c r="H341" s="103" t="s">
        <v>42</v>
      </c>
      <c r="I341" s="103">
        <v>1</v>
      </c>
    </row>
    <row r="342" spans="1:9" x14ac:dyDescent="0.35">
      <c r="A342" s="103" t="s">
        <v>101</v>
      </c>
      <c r="B342" s="103" t="s">
        <v>13</v>
      </c>
      <c r="C342" s="103" t="s">
        <v>160</v>
      </c>
      <c r="D342" s="103" t="s">
        <v>86</v>
      </c>
      <c r="E342" s="103" t="s">
        <v>89</v>
      </c>
      <c r="F342" s="103" t="s">
        <v>144</v>
      </c>
      <c r="G342" s="103" t="s">
        <v>146</v>
      </c>
      <c r="H342" s="103" t="s">
        <v>42</v>
      </c>
      <c r="I342" s="103">
        <v>1</v>
      </c>
    </row>
    <row r="343" spans="1:9" x14ac:dyDescent="0.35">
      <c r="A343" s="103" t="s">
        <v>101</v>
      </c>
      <c r="B343" s="103" t="s">
        <v>13</v>
      </c>
      <c r="C343" s="103" t="s">
        <v>160</v>
      </c>
      <c r="D343" s="103" t="s">
        <v>86</v>
      </c>
      <c r="E343" s="103" t="s">
        <v>89</v>
      </c>
      <c r="F343" s="103" t="s">
        <v>144</v>
      </c>
      <c r="G343" s="103" t="s">
        <v>88</v>
      </c>
      <c r="H343" s="103" t="s">
        <v>42</v>
      </c>
      <c r="I343" s="103">
        <v>32</v>
      </c>
    </row>
    <row r="344" spans="1:9" x14ac:dyDescent="0.35">
      <c r="A344" s="103" t="s">
        <v>101</v>
      </c>
      <c r="B344" s="103" t="s">
        <v>13</v>
      </c>
      <c r="C344" s="103" t="s">
        <v>160</v>
      </c>
      <c r="D344" s="103" t="s">
        <v>86</v>
      </c>
      <c r="E344" s="103" t="s">
        <v>89</v>
      </c>
      <c r="F344" s="103" t="s">
        <v>144</v>
      </c>
      <c r="G344" s="103" t="s">
        <v>88</v>
      </c>
      <c r="H344" s="103" t="s">
        <v>43</v>
      </c>
      <c r="I344" s="103">
        <v>1</v>
      </c>
    </row>
    <row r="345" spans="1:9" x14ac:dyDescent="0.35">
      <c r="A345" s="103" t="s">
        <v>101</v>
      </c>
      <c r="B345" s="103" t="s">
        <v>15</v>
      </c>
      <c r="C345" s="103" t="s">
        <v>162</v>
      </c>
      <c r="D345" s="103" t="s">
        <v>40</v>
      </c>
      <c r="E345" s="103" t="s">
        <v>87</v>
      </c>
      <c r="F345" s="103" t="s">
        <v>144</v>
      </c>
      <c r="G345" s="103" t="s">
        <v>88</v>
      </c>
      <c r="H345" s="103" t="s">
        <v>42</v>
      </c>
      <c r="I345" s="103">
        <v>154</v>
      </c>
    </row>
    <row r="346" spans="1:9" x14ac:dyDescent="0.35">
      <c r="A346" s="103" t="s">
        <v>101</v>
      </c>
      <c r="B346" s="103" t="s">
        <v>15</v>
      </c>
      <c r="C346" s="103" t="s">
        <v>162</v>
      </c>
      <c r="D346" s="103" t="s">
        <v>40</v>
      </c>
      <c r="E346" s="103" t="s">
        <v>87</v>
      </c>
      <c r="F346" s="103" t="s">
        <v>144</v>
      </c>
      <c r="G346" s="103" t="s">
        <v>88</v>
      </c>
      <c r="H346" s="103" t="s">
        <v>43</v>
      </c>
      <c r="I346" s="103">
        <v>63</v>
      </c>
    </row>
    <row r="347" spans="1:9" x14ac:dyDescent="0.35">
      <c r="A347" s="103" t="s">
        <v>101</v>
      </c>
      <c r="B347" s="103" t="s">
        <v>16</v>
      </c>
      <c r="C347" s="103" t="s">
        <v>163</v>
      </c>
      <c r="D347" s="103" t="s">
        <v>40</v>
      </c>
      <c r="E347" s="103" t="s">
        <v>87</v>
      </c>
      <c r="F347" s="103" t="s">
        <v>144</v>
      </c>
      <c r="G347" s="103" t="s">
        <v>146</v>
      </c>
      <c r="H347" s="103" t="s">
        <v>43</v>
      </c>
      <c r="I347" s="103">
        <v>1</v>
      </c>
    </row>
    <row r="348" spans="1:9" x14ac:dyDescent="0.35">
      <c r="A348" s="103" t="s">
        <v>101</v>
      </c>
      <c r="B348" s="103" t="s">
        <v>16</v>
      </c>
      <c r="C348" s="103" t="s">
        <v>163</v>
      </c>
      <c r="D348" s="103" t="s">
        <v>40</v>
      </c>
      <c r="E348" s="103" t="s">
        <v>87</v>
      </c>
      <c r="F348" s="103" t="s">
        <v>144</v>
      </c>
      <c r="G348" s="103" t="s">
        <v>88</v>
      </c>
      <c r="H348" s="103" t="s">
        <v>42</v>
      </c>
      <c r="I348" s="103">
        <v>54</v>
      </c>
    </row>
    <row r="349" spans="1:9" x14ac:dyDescent="0.35">
      <c r="A349" s="103" t="s">
        <v>101</v>
      </c>
      <c r="B349" s="103" t="s">
        <v>16</v>
      </c>
      <c r="C349" s="103" t="s">
        <v>163</v>
      </c>
      <c r="D349" s="103" t="s">
        <v>40</v>
      </c>
      <c r="E349" s="103" t="s">
        <v>87</v>
      </c>
      <c r="F349" s="103" t="s">
        <v>144</v>
      </c>
      <c r="G349" s="103" t="s">
        <v>88</v>
      </c>
      <c r="H349" s="103" t="s">
        <v>96</v>
      </c>
      <c r="I349" s="103">
        <v>3</v>
      </c>
    </row>
    <row r="350" spans="1:9" x14ac:dyDescent="0.35">
      <c r="A350" s="103" t="s">
        <v>101</v>
      </c>
      <c r="B350" s="103" t="s">
        <v>16</v>
      </c>
      <c r="C350" s="103" t="s">
        <v>163</v>
      </c>
      <c r="D350" s="103" t="s">
        <v>40</v>
      </c>
      <c r="E350" s="103" t="s">
        <v>87</v>
      </c>
      <c r="F350" s="103" t="s">
        <v>144</v>
      </c>
      <c r="G350" s="103" t="s">
        <v>88</v>
      </c>
      <c r="H350" s="103" t="s">
        <v>43</v>
      </c>
      <c r="I350" s="103">
        <v>5</v>
      </c>
    </row>
    <row r="351" spans="1:9" x14ac:dyDescent="0.35">
      <c r="A351" s="103" t="s">
        <v>101</v>
      </c>
      <c r="B351" s="103" t="s">
        <v>70</v>
      </c>
      <c r="C351" s="103" t="s">
        <v>164</v>
      </c>
      <c r="D351" s="103" t="s">
        <v>86</v>
      </c>
      <c r="E351" s="103" t="s">
        <v>89</v>
      </c>
      <c r="F351" s="103" t="s">
        <v>144</v>
      </c>
      <c r="G351" s="103" t="s">
        <v>146</v>
      </c>
      <c r="H351" s="103" t="s">
        <v>42</v>
      </c>
      <c r="I351" s="103">
        <v>3</v>
      </c>
    </row>
    <row r="352" spans="1:9" x14ac:dyDescent="0.35">
      <c r="A352" s="103" t="s">
        <v>101</v>
      </c>
      <c r="B352" s="103" t="s">
        <v>70</v>
      </c>
      <c r="C352" s="103" t="s">
        <v>164</v>
      </c>
      <c r="D352" s="103" t="s">
        <v>86</v>
      </c>
      <c r="E352" s="103" t="s">
        <v>89</v>
      </c>
      <c r="F352" s="103" t="s">
        <v>144</v>
      </c>
      <c r="G352" s="103" t="s">
        <v>146</v>
      </c>
      <c r="H352" s="103" t="s">
        <v>96</v>
      </c>
      <c r="I352" s="103">
        <v>1</v>
      </c>
    </row>
    <row r="353" spans="1:9" x14ac:dyDescent="0.35">
      <c r="A353" s="103" t="s">
        <v>101</v>
      </c>
      <c r="B353" s="103" t="s">
        <v>70</v>
      </c>
      <c r="C353" s="103" t="s">
        <v>164</v>
      </c>
      <c r="D353" s="103" t="s">
        <v>86</v>
      </c>
      <c r="E353" s="103" t="s">
        <v>89</v>
      </c>
      <c r="F353" s="103" t="s">
        <v>144</v>
      </c>
      <c r="G353" s="103" t="s">
        <v>146</v>
      </c>
      <c r="H353" s="103" t="s">
        <v>43</v>
      </c>
      <c r="I353" s="103">
        <v>1</v>
      </c>
    </row>
    <row r="354" spans="1:9" x14ac:dyDescent="0.35">
      <c r="A354" s="103" t="s">
        <v>101</v>
      </c>
      <c r="B354" s="103" t="s">
        <v>70</v>
      </c>
      <c r="C354" s="103" t="s">
        <v>164</v>
      </c>
      <c r="D354" s="103" t="s">
        <v>86</v>
      </c>
      <c r="E354" s="103" t="s">
        <v>89</v>
      </c>
      <c r="F354" s="103" t="s">
        <v>144</v>
      </c>
      <c r="G354" s="103" t="s">
        <v>88</v>
      </c>
      <c r="H354" s="103" t="s">
        <v>42</v>
      </c>
      <c r="I354" s="103">
        <v>5</v>
      </c>
    </row>
    <row r="355" spans="1:9" x14ac:dyDescent="0.35">
      <c r="A355" s="103" t="s">
        <v>101</v>
      </c>
      <c r="B355" s="103" t="s">
        <v>70</v>
      </c>
      <c r="C355" s="103" t="s">
        <v>164</v>
      </c>
      <c r="D355" s="103" t="s">
        <v>86</v>
      </c>
      <c r="E355" s="103" t="s">
        <v>89</v>
      </c>
      <c r="F355" s="103" t="s">
        <v>144</v>
      </c>
      <c r="G355" s="103" t="s">
        <v>88</v>
      </c>
      <c r="H355" s="103" t="s">
        <v>43</v>
      </c>
      <c r="I355" s="103">
        <v>2</v>
      </c>
    </row>
    <row r="356" spans="1:9" x14ac:dyDescent="0.35">
      <c r="A356" s="103" t="s">
        <v>101</v>
      </c>
      <c r="B356" s="103" t="s">
        <v>93</v>
      </c>
      <c r="C356" s="103" t="s">
        <v>165</v>
      </c>
      <c r="D356" s="103" t="s">
        <v>86</v>
      </c>
      <c r="E356" s="103" t="s">
        <v>89</v>
      </c>
      <c r="F356" s="103" t="s">
        <v>144</v>
      </c>
      <c r="G356" s="103" t="s">
        <v>88</v>
      </c>
      <c r="H356" s="103" t="s">
        <v>42</v>
      </c>
      <c r="I356" s="103">
        <v>2</v>
      </c>
    </row>
    <row r="357" spans="1:9" x14ac:dyDescent="0.35">
      <c r="A357" s="103" t="s">
        <v>101</v>
      </c>
      <c r="B357" s="103" t="s">
        <v>17</v>
      </c>
      <c r="C357" s="103" t="s">
        <v>166</v>
      </c>
      <c r="D357" s="103" t="s">
        <v>86</v>
      </c>
      <c r="E357" s="103" t="s">
        <v>87</v>
      </c>
      <c r="F357" s="103" t="s">
        <v>144</v>
      </c>
      <c r="G357" s="103" t="s">
        <v>88</v>
      </c>
      <c r="H357" s="103" t="s">
        <v>42</v>
      </c>
      <c r="I357" s="103">
        <v>21</v>
      </c>
    </row>
    <row r="358" spans="1:9" x14ac:dyDescent="0.35">
      <c r="A358" s="103" t="s">
        <v>101</v>
      </c>
      <c r="B358" s="103" t="s">
        <v>17</v>
      </c>
      <c r="C358" s="103" t="s">
        <v>166</v>
      </c>
      <c r="D358" s="103" t="s">
        <v>86</v>
      </c>
      <c r="E358" s="103" t="s">
        <v>87</v>
      </c>
      <c r="F358" s="103" t="s">
        <v>144</v>
      </c>
      <c r="G358" s="103" t="s">
        <v>88</v>
      </c>
      <c r="H358" s="103" t="s">
        <v>43</v>
      </c>
      <c r="I358" s="103">
        <v>2</v>
      </c>
    </row>
    <row r="359" spans="1:9" x14ac:dyDescent="0.35">
      <c r="A359" s="103" t="s">
        <v>101</v>
      </c>
      <c r="B359" s="103" t="s">
        <v>18</v>
      </c>
      <c r="C359" s="103" t="s">
        <v>167</v>
      </c>
      <c r="D359" s="103" t="s">
        <v>86</v>
      </c>
      <c r="E359" s="103" t="s">
        <v>89</v>
      </c>
      <c r="F359" s="103" t="s">
        <v>144</v>
      </c>
      <c r="G359" s="103" t="s">
        <v>146</v>
      </c>
      <c r="H359" s="103" t="s">
        <v>42</v>
      </c>
      <c r="I359" s="103">
        <v>1</v>
      </c>
    </row>
    <row r="360" spans="1:9" x14ac:dyDescent="0.35">
      <c r="A360" s="103" t="s">
        <v>101</v>
      </c>
      <c r="B360" s="103" t="s">
        <v>21</v>
      </c>
      <c r="C360" s="103" t="s">
        <v>169</v>
      </c>
      <c r="D360" s="103" t="s">
        <v>86</v>
      </c>
      <c r="E360" s="103" t="s">
        <v>87</v>
      </c>
      <c r="F360" s="103" t="s">
        <v>144</v>
      </c>
      <c r="G360" s="103" t="s">
        <v>146</v>
      </c>
      <c r="H360" s="103" t="s">
        <v>43</v>
      </c>
      <c r="I360" s="103">
        <v>3</v>
      </c>
    </row>
    <row r="361" spans="1:9" x14ac:dyDescent="0.35">
      <c r="A361" s="103" t="s">
        <v>101</v>
      </c>
      <c r="B361" s="103" t="s">
        <v>21</v>
      </c>
      <c r="C361" s="103" t="s">
        <v>169</v>
      </c>
      <c r="D361" s="103" t="s">
        <v>86</v>
      </c>
      <c r="E361" s="103" t="s">
        <v>87</v>
      </c>
      <c r="F361" s="103" t="s">
        <v>144</v>
      </c>
      <c r="G361" s="103" t="s">
        <v>88</v>
      </c>
      <c r="H361" s="103" t="s">
        <v>42</v>
      </c>
      <c r="I361" s="103">
        <v>51</v>
      </c>
    </row>
    <row r="362" spans="1:9" x14ac:dyDescent="0.35">
      <c r="A362" s="103" t="s">
        <v>101</v>
      </c>
      <c r="B362" s="103" t="s">
        <v>21</v>
      </c>
      <c r="C362" s="103" t="s">
        <v>169</v>
      </c>
      <c r="D362" s="103" t="s">
        <v>86</v>
      </c>
      <c r="E362" s="103" t="s">
        <v>87</v>
      </c>
      <c r="F362" s="103" t="s">
        <v>144</v>
      </c>
      <c r="G362" s="103" t="s">
        <v>88</v>
      </c>
      <c r="H362" s="103" t="s">
        <v>43</v>
      </c>
      <c r="I362" s="103">
        <v>10</v>
      </c>
    </row>
    <row r="363" spans="1:9" x14ac:dyDescent="0.35">
      <c r="A363" s="103" t="s">
        <v>101</v>
      </c>
      <c r="B363" s="103" t="s">
        <v>22</v>
      </c>
      <c r="C363" s="103" t="s">
        <v>170</v>
      </c>
      <c r="D363" s="103" t="s">
        <v>86</v>
      </c>
      <c r="E363" s="103" t="s">
        <v>89</v>
      </c>
      <c r="F363" s="103" t="s">
        <v>144</v>
      </c>
      <c r="G363" s="103" t="s">
        <v>88</v>
      </c>
      <c r="H363" s="103" t="s">
        <v>42</v>
      </c>
      <c r="I363" s="103">
        <v>9</v>
      </c>
    </row>
    <row r="364" spans="1:9" x14ac:dyDescent="0.35">
      <c r="A364" s="103" t="s">
        <v>101</v>
      </c>
      <c r="B364" s="103" t="s">
        <v>24</v>
      </c>
      <c r="C364" s="103" t="s">
        <v>172</v>
      </c>
      <c r="D364" s="103" t="s">
        <v>40</v>
      </c>
      <c r="E364" s="103" t="s">
        <v>87</v>
      </c>
      <c r="F364" s="103" t="s">
        <v>144</v>
      </c>
      <c r="G364" s="103" t="s">
        <v>145</v>
      </c>
      <c r="H364" s="103" t="s">
        <v>42</v>
      </c>
      <c r="I364" s="103">
        <v>2</v>
      </c>
    </row>
    <row r="365" spans="1:9" x14ac:dyDescent="0.35">
      <c r="A365" s="103" t="s">
        <v>101</v>
      </c>
      <c r="B365" s="103" t="s">
        <v>24</v>
      </c>
      <c r="C365" s="103" t="s">
        <v>172</v>
      </c>
      <c r="D365" s="103" t="s">
        <v>40</v>
      </c>
      <c r="E365" s="103" t="s">
        <v>87</v>
      </c>
      <c r="F365" s="103" t="s">
        <v>144</v>
      </c>
      <c r="G365" s="103" t="s">
        <v>145</v>
      </c>
      <c r="H365" s="103" t="s">
        <v>43</v>
      </c>
      <c r="I365" s="103">
        <v>5</v>
      </c>
    </row>
    <row r="366" spans="1:9" x14ac:dyDescent="0.35">
      <c r="A366" s="103" t="s">
        <v>101</v>
      </c>
      <c r="B366" s="103" t="s">
        <v>24</v>
      </c>
      <c r="C366" s="103" t="s">
        <v>172</v>
      </c>
      <c r="D366" s="103" t="s">
        <v>40</v>
      </c>
      <c r="E366" s="103" t="s">
        <v>87</v>
      </c>
      <c r="F366" s="103" t="s">
        <v>144</v>
      </c>
      <c r="G366" s="103" t="s">
        <v>146</v>
      </c>
      <c r="H366" s="103" t="s">
        <v>42</v>
      </c>
      <c r="I366" s="103">
        <v>2</v>
      </c>
    </row>
    <row r="367" spans="1:9" x14ac:dyDescent="0.35">
      <c r="A367" s="103" t="s">
        <v>101</v>
      </c>
      <c r="B367" s="103" t="s">
        <v>24</v>
      </c>
      <c r="C367" s="103" t="s">
        <v>172</v>
      </c>
      <c r="D367" s="103" t="s">
        <v>40</v>
      </c>
      <c r="E367" s="103" t="s">
        <v>87</v>
      </c>
      <c r="F367" s="103" t="s">
        <v>144</v>
      </c>
      <c r="G367" s="103" t="s">
        <v>146</v>
      </c>
      <c r="H367" s="103" t="s">
        <v>43</v>
      </c>
      <c r="I367" s="103">
        <v>2</v>
      </c>
    </row>
    <row r="368" spans="1:9" x14ac:dyDescent="0.35">
      <c r="A368" s="103" t="s">
        <v>101</v>
      </c>
      <c r="B368" s="103" t="s">
        <v>24</v>
      </c>
      <c r="C368" s="103" t="s">
        <v>172</v>
      </c>
      <c r="D368" s="103" t="s">
        <v>40</v>
      </c>
      <c r="E368" s="103" t="s">
        <v>87</v>
      </c>
      <c r="F368" s="103" t="s">
        <v>144</v>
      </c>
      <c r="G368" s="103" t="s">
        <v>88</v>
      </c>
      <c r="H368" s="103" t="s">
        <v>42</v>
      </c>
      <c r="I368" s="103">
        <v>30</v>
      </c>
    </row>
    <row r="369" spans="1:9" x14ac:dyDescent="0.35">
      <c r="A369" s="103" t="s">
        <v>101</v>
      </c>
      <c r="B369" s="103" t="s">
        <v>24</v>
      </c>
      <c r="C369" s="103" t="s">
        <v>172</v>
      </c>
      <c r="D369" s="103" t="s">
        <v>40</v>
      </c>
      <c r="E369" s="103" t="s">
        <v>87</v>
      </c>
      <c r="F369" s="103" t="s">
        <v>144</v>
      </c>
      <c r="G369" s="103" t="s">
        <v>88</v>
      </c>
      <c r="H369" s="103" t="s">
        <v>43</v>
      </c>
      <c r="I369" s="103">
        <v>6</v>
      </c>
    </row>
    <row r="370" spans="1:9" x14ac:dyDescent="0.35">
      <c r="A370" s="103" t="s">
        <v>101</v>
      </c>
      <c r="B370" s="103" t="s">
        <v>25</v>
      </c>
      <c r="C370" s="103" t="s">
        <v>173</v>
      </c>
      <c r="D370" s="103" t="s">
        <v>86</v>
      </c>
      <c r="E370" s="103" t="s">
        <v>90</v>
      </c>
      <c r="F370" s="103" t="s">
        <v>144</v>
      </c>
      <c r="G370" s="103" t="s">
        <v>145</v>
      </c>
      <c r="H370" s="103" t="s">
        <v>42</v>
      </c>
      <c r="I370" s="103">
        <v>1</v>
      </c>
    </row>
    <row r="371" spans="1:9" x14ac:dyDescent="0.35">
      <c r="A371" s="103" t="s">
        <v>101</v>
      </c>
      <c r="B371" s="103" t="s">
        <v>25</v>
      </c>
      <c r="C371" s="103" t="s">
        <v>173</v>
      </c>
      <c r="D371" s="103" t="s">
        <v>86</v>
      </c>
      <c r="E371" s="103" t="s">
        <v>90</v>
      </c>
      <c r="F371" s="103" t="s">
        <v>144</v>
      </c>
      <c r="G371" s="103" t="s">
        <v>145</v>
      </c>
      <c r="H371" s="103" t="s">
        <v>43</v>
      </c>
      <c r="I371" s="103">
        <v>1</v>
      </c>
    </row>
    <row r="372" spans="1:9" x14ac:dyDescent="0.35">
      <c r="A372" s="103" t="s">
        <v>101</v>
      </c>
      <c r="B372" s="103" t="s">
        <v>25</v>
      </c>
      <c r="C372" s="103" t="s">
        <v>173</v>
      </c>
      <c r="D372" s="103" t="s">
        <v>86</v>
      </c>
      <c r="E372" s="103" t="s">
        <v>90</v>
      </c>
      <c r="F372" s="103" t="s">
        <v>144</v>
      </c>
      <c r="G372" s="103" t="s">
        <v>146</v>
      </c>
      <c r="H372" s="103" t="s">
        <v>42</v>
      </c>
      <c r="I372" s="103">
        <v>17</v>
      </c>
    </row>
    <row r="373" spans="1:9" x14ac:dyDescent="0.35">
      <c r="A373" s="103" t="s">
        <v>101</v>
      </c>
      <c r="B373" s="103" t="s">
        <v>25</v>
      </c>
      <c r="C373" s="103" t="s">
        <v>173</v>
      </c>
      <c r="D373" s="103" t="s">
        <v>86</v>
      </c>
      <c r="E373" s="103" t="s">
        <v>90</v>
      </c>
      <c r="F373" s="103" t="s">
        <v>144</v>
      </c>
      <c r="G373" s="103" t="s">
        <v>146</v>
      </c>
      <c r="H373" s="103" t="s">
        <v>43</v>
      </c>
      <c r="I373" s="103">
        <v>2</v>
      </c>
    </row>
    <row r="374" spans="1:9" x14ac:dyDescent="0.35">
      <c r="A374" s="103" t="s">
        <v>101</v>
      </c>
      <c r="B374" s="103" t="s">
        <v>25</v>
      </c>
      <c r="C374" s="103" t="s">
        <v>173</v>
      </c>
      <c r="D374" s="103" t="s">
        <v>86</v>
      </c>
      <c r="E374" s="103" t="s">
        <v>90</v>
      </c>
      <c r="F374" s="103" t="s">
        <v>144</v>
      </c>
      <c r="G374" s="103" t="s">
        <v>88</v>
      </c>
      <c r="H374" s="103" t="s">
        <v>42</v>
      </c>
      <c r="I374" s="103">
        <v>11</v>
      </c>
    </row>
    <row r="375" spans="1:9" x14ac:dyDescent="0.35">
      <c r="A375" s="103" t="s">
        <v>101</v>
      </c>
      <c r="B375" s="103" t="s">
        <v>25</v>
      </c>
      <c r="C375" s="103" t="s">
        <v>173</v>
      </c>
      <c r="D375" s="103" t="s">
        <v>86</v>
      </c>
      <c r="E375" s="103" t="s">
        <v>90</v>
      </c>
      <c r="F375" s="103" t="s">
        <v>144</v>
      </c>
      <c r="G375" s="103" t="s">
        <v>88</v>
      </c>
      <c r="H375" s="103" t="s">
        <v>43</v>
      </c>
      <c r="I375" s="103">
        <v>5</v>
      </c>
    </row>
    <row r="376" spans="1:9" x14ac:dyDescent="0.35">
      <c r="A376" s="103" t="s">
        <v>101</v>
      </c>
      <c r="B376" s="103" t="s">
        <v>29</v>
      </c>
      <c r="C376" s="103" t="s">
        <v>177</v>
      </c>
      <c r="D376" s="103" t="s">
        <v>86</v>
      </c>
      <c r="E376" s="103" t="s">
        <v>87</v>
      </c>
      <c r="F376" s="103" t="s">
        <v>144</v>
      </c>
      <c r="G376" s="103" t="s">
        <v>146</v>
      </c>
      <c r="H376" s="103" t="s">
        <v>42</v>
      </c>
      <c r="I376" s="103">
        <v>2</v>
      </c>
    </row>
    <row r="377" spans="1:9" x14ac:dyDescent="0.35">
      <c r="A377" s="103" t="s">
        <v>101</v>
      </c>
      <c r="B377" s="103" t="s">
        <v>31</v>
      </c>
      <c r="C377" s="103" t="s">
        <v>179</v>
      </c>
      <c r="D377" s="103" t="s">
        <v>86</v>
      </c>
      <c r="E377" s="103" t="s">
        <v>90</v>
      </c>
      <c r="F377" s="103" t="s">
        <v>144</v>
      </c>
      <c r="G377" s="103" t="s">
        <v>146</v>
      </c>
      <c r="H377" s="103" t="s">
        <v>42</v>
      </c>
      <c r="I377" s="103">
        <v>2</v>
      </c>
    </row>
    <row r="378" spans="1:9" x14ac:dyDescent="0.35">
      <c r="A378" s="103" t="s">
        <v>101</v>
      </c>
      <c r="B378" s="103" t="s">
        <v>31</v>
      </c>
      <c r="C378" s="103" t="s">
        <v>179</v>
      </c>
      <c r="D378" s="103" t="s">
        <v>86</v>
      </c>
      <c r="E378" s="103" t="s">
        <v>90</v>
      </c>
      <c r="F378" s="103" t="s">
        <v>144</v>
      </c>
      <c r="G378" s="103" t="s">
        <v>146</v>
      </c>
      <c r="H378" s="103" t="s">
        <v>43</v>
      </c>
      <c r="I378" s="103">
        <v>1</v>
      </c>
    </row>
    <row r="379" spans="1:9" x14ac:dyDescent="0.35">
      <c r="A379" s="103" t="s">
        <v>101</v>
      </c>
      <c r="B379" s="103" t="s">
        <v>31</v>
      </c>
      <c r="C379" s="103" t="s">
        <v>179</v>
      </c>
      <c r="D379" s="103" t="s">
        <v>86</v>
      </c>
      <c r="E379" s="103" t="s">
        <v>90</v>
      </c>
      <c r="F379" s="103" t="s">
        <v>144</v>
      </c>
      <c r="G379" s="103" t="s">
        <v>88</v>
      </c>
      <c r="H379" s="103" t="s">
        <v>42</v>
      </c>
      <c r="I379" s="103">
        <v>4</v>
      </c>
    </row>
    <row r="380" spans="1:9" x14ac:dyDescent="0.35">
      <c r="A380" s="103" t="s">
        <v>101</v>
      </c>
      <c r="B380" s="103" t="s">
        <v>32</v>
      </c>
      <c r="C380" s="103" t="s">
        <v>180</v>
      </c>
      <c r="D380" s="103" t="s">
        <v>40</v>
      </c>
      <c r="E380" s="103" t="s">
        <v>87</v>
      </c>
      <c r="F380" s="103" t="s">
        <v>144</v>
      </c>
      <c r="G380" s="103" t="s">
        <v>145</v>
      </c>
      <c r="H380" s="103" t="s">
        <v>42</v>
      </c>
      <c r="I380" s="103">
        <v>1</v>
      </c>
    </row>
    <row r="381" spans="1:9" x14ac:dyDescent="0.35">
      <c r="A381" s="103" t="s">
        <v>101</v>
      </c>
      <c r="B381" s="103" t="s">
        <v>32</v>
      </c>
      <c r="C381" s="103" t="s">
        <v>180</v>
      </c>
      <c r="D381" s="103" t="s">
        <v>40</v>
      </c>
      <c r="E381" s="103" t="s">
        <v>87</v>
      </c>
      <c r="F381" s="103" t="s">
        <v>144</v>
      </c>
      <c r="G381" s="103" t="s">
        <v>145</v>
      </c>
      <c r="H381" s="103" t="s">
        <v>43</v>
      </c>
      <c r="I381" s="103">
        <v>1</v>
      </c>
    </row>
    <row r="382" spans="1:9" x14ac:dyDescent="0.35">
      <c r="A382" s="103" t="s">
        <v>101</v>
      </c>
      <c r="B382" s="103" t="s">
        <v>32</v>
      </c>
      <c r="C382" s="103" t="s">
        <v>180</v>
      </c>
      <c r="D382" s="103" t="s">
        <v>40</v>
      </c>
      <c r="E382" s="103" t="s">
        <v>87</v>
      </c>
      <c r="F382" s="103" t="s">
        <v>144</v>
      </c>
      <c r="G382" s="103" t="s">
        <v>146</v>
      </c>
      <c r="H382" s="103" t="s">
        <v>42</v>
      </c>
      <c r="I382" s="103">
        <v>3</v>
      </c>
    </row>
    <row r="383" spans="1:9" x14ac:dyDescent="0.35">
      <c r="A383" s="103" t="s">
        <v>101</v>
      </c>
      <c r="B383" s="103" t="s">
        <v>32</v>
      </c>
      <c r="C383" s="103" t="s">
        <v>180</v>
      </c>
      <c r="D383" s="103" t="s">
        <v>40</v>
      </c>
      <c r="E383" s="103" t="s">
        <v>87</v>
      </c>
      <c r="F383" s="103" t="s">
        <v>144</v>
      </c>
      <c r="G383" s="103" t="s">
        <v>146</v>
      </c>
      <c r="H383" s="103" t="s">
        <v>43</v>
      </c>
      <c r="I383" s="103">
        <v>7</v>
      </c>
    </row>
    <row r="384" spans="1:9" x14ac:dyDescent="0.35">
      <c r="A384" s="103" t="s">
        <v>101</v>
      </c>
      <c r="B384" s="103" t="s">
        <v>32</v>
      </c>
      <c r="C384" s="103" t="s">
        <v>180</v>
      </c>
      <c r="D384" s="103" t="s">
        <v>40</v>
      </c>
      <c r="E384" s="103" t="s">
        <v>87</v>
      </c>
      <c r="F384" s="103" t="s">
        <v>144</v>
      </c>
      <c r="G384" s="103" t="s">
        <v>88</v>
      </c>
      <c r="H384" s="103" t="s">
        <v>42</v>
      </c>
      <c r="I384" s="103">
        <v>24</v>
      </c>
    </row>
    <row r="385" spans="1:9" x14ac:dyDescent="0.35">
      <c r="A385" s="103" t="s">
        <v>101</v>
      </c>
      <c r="B385" s="103" t="s">
        <v>32</v>
      </c>
      <c r="C385" s="103" t="s">
        <v>180</v>
      </c>
      <c r="D385" s="103" t="s">
        <v>40</v>
      </c>
      <c r="E385" s="103" t="s">
        <v>87</v>
      </c>
      <c r="F385" s="103" t="s">
        <v>144</v>
      </c>
      <c r="G385" s="103" t="s">
        <v>88</v>
      </c>
      <c r="H385" s="103" t="s">
        <v>43</v>
      </c>
      <c r="I385" s="103">
        <v>2</v>
      </c>
    </row>
    <row r="386" spans="1:9" x14ac:dyDescent="0.35">
      <c r="A386" s="103" t="s">
        <v>101</v>
      </c>
      <c r="B386" s="103" t="s">
        <v>33</v>
      </c>
      <c r="C386" s="103" t="s">
        <v>181</v>
      </c>
      <c r="D386" s="103" t="s">
        <v>86</v>
      </c>
      <c r="E386" s="103" t="s">
        <v>89</v>
      </c>
      <c r="F386" s="103" t="s">
        <v>144</v>
      </c>
      <c r="G386" s="103" t="s">
        <v>88</v>
      </c>
      <c r="H386" s="103" t="s">
        <v>42</v>
      </c>
      <c r="I386" s="103">
        <v>7</v>
      </c>
    </row>
    <row r="387" spans="1:9" x14ac:dyDescent="0.35">
      <c r="A387" s="103" t="s">
        <v>101</v>
      </c>
      <c r="B387" s="103" t="s">
        <v>34</v>
      </c>
      <c r="C387" s="103" t="s">
        <v>182</v>
      </c>
      <c r="D387" s="103" t="s">
        <v>86</v>
      </c>
      <c r="E387" s="103" t="s">
        <v>90</v>
      </c>
      <c r="F387" s="103" t="s">
        <v>144</v>
      </c>
      <c r="G387" s="103" t="s">
        <v>146</v>
      </c>
      <c r="H387" s="103" t="s">
        <v>42</v>
      </c>
      <c r="I387" s="103">
        <v>1</v>
      </c>
    </row>
    <row r="388" spans="1:9" x14ac:dyDescent="0.35">
      <c r="A388" s="103" t="s">
        <v>101</v>
      </c>
      <c r="B388" s="103" t="s">
        <v>34</v>
      </c>
      <c r="C388" s="103" t="s">
        <v>182</v>
      </c>
      <c r="D388" s="103" t="s">
        <v>86</v>
      </c>
      <c r="E388" s="103" t="s">
        <v>90</v>
      </c>
      <c r="F388" s="103" t="s">
        <v>144</v>
      </c>
      <c r="G388" s="103" t="s">
        <v>146</v>
      </c>
      <c r="H388" s="103" t="s">
        <v>43</v>
      </c>
      <c r="I388" s="103">
        <v>1</v>
      </c>
    </row>
    <row r="389" spans="1:9" x14ac:dyDescent="0.35">
      <c r="A389" s="103" t="s">
        <v>101</v>
      </c>
      <c r="B389" s="103" t="s">
        <v>35</v>
      </c>
      <c r="C389" s="103" t="s">
        <v>183</v>
      </c>
      <c r="D389" s="103" t="s">
        <v>86</v>
      </c>
      <c r="E389" s="103" t="s">
        <v>87</v>
      </c>
      <c r="F389" s="103" t="s">
        <v>144</v>
      </c>
      <c r="G389" s="103" t="s">
        <v>88</v>
      </c>
      <c r="H389" s="103" t="s">
        <v>42</v>
      </c>
      <c r="I389" s="103">
        <v>57</v>
      </c>
    </row>
    <row r="390" spans="1:9" x14ac:dyDescent="0.35">
      <c r="A390" s="103" t="s">
        <v>101</v>
      </c>
      <c r="B390" s="103" t="s">
        <v>35</v>
      </c>
      <c r="C390" s="103" t="s">
        <v>183</v>
      </c>
      <c r="D390" s="103" t="s">
        <v>86</v>
      </c>
      <c r="E390" s="103" t="s">
        <v>87</v>
      </c>
      <c r="F390" s="103" t="s">
        <v>144</v>
      </c>
      <c r="G390" s="103" t="s">
        <v>88</v>
      </c>
      <c r="H390" s="103" t="s">
        <v>43</v>
      </c>
      <c r="I390" s="103">
        <v>3</v>
      </c>
    </row>
    <row r="391" spans="1:9" x14ac:dyDescent="0.35">
      <c r="A391" s="103" t="s">
        <v>101</v>
      </c>
      <c r="B391" s="103" t="s">
        <v>95</v>
      </c>
      <c r="C391" s="103" t="s">
        <v>184</v>
      </c>
      <c r="D391" s="103" t="s">
        <v>40</v>
      </c>
      <c r="E391" s="103" t="s">
        <v>87</v>
      </c>
      <c r="F391" s="103" t="s">
        <v>144</v>
      </c>
      <c r="G391" s="103" t="s">
        <v>145</v>
      </c>
      <c r="H391" s="103" t="s">
        <v>42</v>
      </c>
      <c r="I391" s="103">
        <v>2</v>
      </c>
    </row>
    <row r="392" spans="1:9" x14ac:dyDescent="0.35">
      <c r="A392" s="103" t="s">
        <v>101</v>
      </c>
      <c r="B392" s="103" t="s">
        <v>95</v>
      </c>
      <c r="C392" s="103" t="s">
        <v>184</v>
      </c>
      <c r="D392" s="103" t="s">
        <v>40</v>
      </c>
      <c r="E392" s="103" t="s">
        <v>87</v>
      </c>
      <c r="F392" s="103" t="s">
        <v>144</v>
      </c>
      <c r="G392" s="103" t="s">
        <v>146</v>
      </c>
      <c r="H392" s="103" t="s">
        <v>43</v>
      </c>
      <c r="I392" s="103">
        <v>1</v>
      </c>
    </row>
    <row r="393" spans="1:9" x14ac:dyDescent="0.35">
      <c r="A393" s="103" t="s">
        <v>101</v>
      </c>
      <c r="B393" s="103" t="s">
        <v>95</v>
      </c>
      <c r="C393" s="103" t="s">
        <v>184</v>
      </c>
      <c r="D393" s="103" t="s">
        <v>40</v>
      </c>
      <c r="E393" s="103" t="s">
        <v>87</v>
      </c>
      <c r="F393" s="103" t="s">
        <v>144</v>
      </c>
      <c r="G393" s="103" t="s">
        <v>88</v>
      </c>
      <c r="H393" s="103" t="s">
        <v>42</v>
      </c>
      <c r="I393" s="103">
        <v>38</v>
      </c>
    </row>
    <row r="394" spans="1:9" x14ac:dyDescent="0.35">
      <c r="A394" s="103" t="s">
        <v>101</v>
      </c>
      <c r="B394" s="103" t="s">
        <v>95</v>
      </c>
      <c r="C394" s="103" t="s">
        <v>184</v>
      </c>
      <c r="D394" s="103" t="s">
        <v>40</v>
      </c>
      <c r="E394" s="103" t="s">
        <v>87</v>
      </c>
      <c r="F394" s="103" t="s">
        <v>144</v>
      </c>
      <c r="G394" s="103" t="s">
        <v>88</v>
      </c>
      <c r="H394" s="103" t="s">
        <v>43</v>
      </c>
      <c r="I394" s="103">
        <v>6</v>
      </c>
    </row>
    <row r="395" spans="1:9" x14ac:dyDescent="0.35">
      <c r="A395" s="103" t="s">
        <v>101</v>
      </c>
      <c r="B395" s="103" t="s">
        <v>38</v>
      </c>
      <c r="C395" s="103" t="s">
        <v>187</v>
      </c>
      <c r="D395" s="103" t="s">
        <v>86</v>
      </c>
      <c r="E395" s="103" t="s">
        <v>89</v>
      </c>
      <c r="F395" s="103" t="s">
        <v>144</v>
      </c>
      <c r="G395" s="103" t="s">
        <v>146</v>
      </c>
      <c r="H395" s="103" t="s">
        <v>42</v>
      </c>
      <c r="I395" s="103">
        <v>1</v>
      </c>
    </row>
    <row r="396" spans="1:9" x14ac:dyDescent="0.35">
      <c r="A396" s="103" t="s">
        <v>101</v>
      </c>
      <c r="B396" s="103" t="s">
        <v>39</v>
      </c>
      <c r="C396" s="103" t="s">
        <v>188</v>
      </c>
      <c r="D396" s="103" t="s">
        <v>40</v>
      </c>
      <c r="E396" s="103" t="s">
        <v>87</v>
      </c>
      <c r="F396" s="103" t="s">
        <v>144</v>
      </c>
      <c r="G396" s="103" t="s">
        <v>145</v>
      </c>
      <c r="H396" s="103" t="s">
        <v>43</v>
      </c>
      <c r="I396" s="103">
        <v>1</v>
      </c>
    </row>
    <row r="397" spans="1:9" x14ac:dyDescent="0.35">
      <c r="A397" s="103" t="s">
        <v>101</v>
      </c>
      <c r="B397" s="103" t="s">
        <v>39</v>
      </c>
      <c r="C397" s="103" t="s">
        <v>188</v>
      </c>
      <c r="D397" s="103" t="s">
        <v>40</v>
      </c>
      <c r="E397" s="103" t="s">
        <v>87</v>
      </c>
      <c r="F397" s="103" t="s">
        <v>144</v>
      </c>
      <c r="G397" s="103" t="s">
        <v>146</v>
      </c>
      <c r="H397" s="103" t="s">
        <v>42</v>
      </c>
      <c r="I397" s="103">
        <v>8</v>
      </c>
    </row>
    <row r="398" spans="1:9" x14ac:dyDescent="0.35">
      <c r="A398" s="103" t="s">
        <v>101</v>
      </c>
      <c r="B398" s="103" t="s">
        <v>39</v>
      </c>
      <c r="C398" s="103" t="s">
        <v>188</v>
      </c>
      <c r="D398" s="103" t="s">
        <v>40</v>
      </c>
      <c r="E398" s="103" t="s">
        <v>87</v>
      </c>
      <c r="F398" s="103" t="s">
        <v>144</v>
      </c>
      <c r="G398" s="103" t="s">
        <v>146</v>
      </c>
      <c r="H398" s="103" t="s">
        <v>43</v>
      </c>
      <c r="I398" s="103">
        <v>4</v>
      </c>
    </row>
    <row r="399" spans="1:9" x14ac:dyDescent="0.35">
      <c r="A399" s="103" t="s">
        <v>101</v>
      </c>
      <c r="B399" s="103" t="s">
        <v>39</v>
      </c>
      <c r="C399" s="103" t="s">
        <v>188</v>
      </c>
      <c r="D399" s="103" t="s">
        <v>40</v>
      </c>
      <c r="E399" s="103" t="s">
        <v>87</v>
      </c>
      <c r="F399" s="103" t="s">
        <v>144</v>
      </c>
      <c r="G399" s="103" t="s">
        <v>88</v>
      </c>
      <c r="H399" s="103" t="s">
        <v>42</v>
      </c>
      <c r="I399" s="103">
        <v>14</v>
      </c>
    </row>
    <row r="400" spans="1:9" x14ac:dyDescent="0.35">
      <c r="A400" s="103" t="s">
        <v>101</v>
      </c>
      <c r="B400" s="103" t="s">
        <v>39</v>
      </c>
      <c r="C400" s="103" t="s">
        <v>188</v>
      </c>
      <c r="D400" s="103" t="s">
        <v>40</v>
      </c>
      <c r="E400" s="103" t="s">
        <v>87</v>
      </c>
      <c r="F400" s="103" t="s">
        <v>144</v>
      </c>
      <c r="G400" s="103" t="s">
        <v>88</v>
      </c>
      <c r="H400" s="103" t="s">
        <v>43</v>
      </c>
      <c r="I400" s="103">
        <v>3</v>
      </c>
    </row>
    <row r="401" spans="1:9" x14ac:dyDescent="0.35">
      <c r="A401" s="103" t="s">
        <v>142</v>
      </c>
      <c r="B401" s="103" t="s">
        <v>1</v>
      </c>
      <c r="C401" s="103" t="s">
        <v>143</v>
      </c>
      <c r="D401" s="103" t="s">
        <v>86</v>
      </c>
      <c r="E401" s="103" t="s">
        <v>87</v>
      </c>
      <c r="F401" s="103" t="s">
        <v>144</v>
      </c>
      <c r="G401" s="103" t="s">
        <v>88</v>
      </c>
      <c r="H401" s="103" t="s">
        <v>42</v>
      </c>
      <c r="I401" s="103">
        <v>30</v>
      </c>
    </row>
    <row r="402" spans="1:9" x14ac:dyDescent="0.35">
      <c r="A402" s="103" t="s">
        <v>142</v>
      </c>
      <c r="B402" s="103" t="s">
        <v>1</v>
      </c>
      <c r="C402" s="103" t="s">
        <v>143</v>
      </c>
      <c r="D402" s="103" t="s">
        <v>86</v>
      </c>
      <c r="E402" s="103" t="s">
        <v>87</v>
      </c>
      <c r="F402" s="103" t="s">
        <v>144</v>
      </c>
      <c r="G402" s="103" t="s">
        <v>88</v>
      </c>
      <c r="H402" s="103" t="s">
        <v>43</v>
      </c>
      <c r="I402" s="103">
        <v>1</v>
      </c>
    </row>
    <row r="403" spans="1:9" x14ac:dyDescent="0.35">
      <c r="A403" s="103" t="s">
        <v>142</v>
      </c>
      <c r="B403" s="103" t="s">
        <v>2</v>
      </c>
      <c r="C403" s="103" t="s">
        <v>147</v>
      </c>
      <c r="D403" s="103" t="s">
        <v>86</v>
      </c>
      <c r="E403" s="103" t="s">
        <v>89</v>
      </c>
      <c r="F403" s="103" t="s">
        <v>144</v>
      </c>
      <c r="G403" s="103" t="s">
        <v>146</v>
      </c>
      <c r="H403" s="103" t="s">
        <v>42</v>
      </c>
      <c r="I403" s="103">
        <v>1</v>
      </c>
    </row>
    <row r="404" spans="1:9" x14ac:dyDescent="0.35">
      <c r="A404" s="103" t="s">
        <v>142</v>
      </c>
      <c r="B404" s="103" t="s">
        <v>3</v>
      </c>
      <c r="C404" s="103" t="s">
        <v>148</v>
      </c>
      <c r="D404" s="103" t="s">
        <v>86</v>
      </c>
      <c r="E404" s="103" t="s">
        <v>87</v>
      </c>
      <c r="F404" s="103" t="s">
        <v>144</v>
      </c>
      <c r="G404" s="103" t="s">
        <v>146</v>
      </c>
      <c r="H404" s="103" t="s">
        <v>42</v>
      </c>
      <c r="I404" s="103">
        <v>1</v>
      </c>
    </row>
    <row r="405" spans="1:9" x14ac:dyDescent="0.35">
      <c r="A405" s="103" t="s">
        <v>142</v>
      </c>
      <c r="B405" s="103" t="s">
        <v>3</v>
      </c>
      <c r="C405" s="103" t="s">
        <v>148</v>
      </c>
      <c r="D405" s="103" t="s">
        <v>86</v>
      </c>
      <c r="E405" s="103" t="s">
        <v>87</v>
      </c>
      <c r="F405" s="103" t="s">
        <v>144</v>
      </c>
      <c r="G405" s="103" t="s">
        <v>146</v>
      </c>
      <c r="H405" s="103" t="s">
        <v>43</v>
      </c>
      <c r="I405" s="103">
        <v>2</v>
      </c>
    </row>
    <row r="406" spans="1:9" x14ac:dyDescent="0.35">
      <c r="A406" s="103" t="s">
        <v>142</v>
      </c>
      <c r="B406" s="103" t="s">
        <v>3</v>
      </c>
      <c r="C406" s="103" t="s">
        <v>148</v>
      </c>
      <c r="D406" s="103" t="s">
        <v>86</v>
      </c>
      <c r="E406" s="103" t="s">
        <v>87</v>
      </c>
      <c r="F406" s="103" t="s">
        <v>144</v>
      </c>
      <c r="G406" s="103" t="s">
        <v>88</v>
      </c>
      <c r="H406" s="103" t="s">
        <v>42</v>
      </c>
      <c r="I406" s="103">
        <v>17</v>
      </c>
    </row>
    <row r="407" spans="1:9" x14ac:dyDescent="0.35">
      <c r="A407" s="103" t="s">
        <v>142</v>
      </c>
      <c r="B407" s="103" t="s">
        <v>3</v>
      </c>
      <c r="C407" s="103" t="s">
        <v>148</v>
      </c>
      <c r="D407" s="103" t="s">
        <v>86</v>
      </c>
      <c r="E407" s="103" t="s">
        <v>87</v>
      </c>
      <c r="F407" s="103" t="s">
        <v>144</v>
      </c>
      <c r="G407" s="103" t="s">
        <v>88</v>
      </c>
      <c r="H407" s="103" t="s">
        <v>43</v>
      </c>
      <c r="I407" s="103">
        <v>3</v>
      </c>
    </row>
    <row r="408" spans="1:9" x14ac:dyDescent="0.35">
      <c r="A408" s="103" t="s">
        <v>142</v>
      </c>
      <c r="B408" s="103" t="s">
        <v>4</v>
      </c>
      <c r="C408" s="103" t="s">
        <v>149</v>
      </c>
      <c r="D408" s="103" t="s">
        <v>86</v>
      </c>
      <c r="E408" s="103" t="s">
        <v>89</v>
      </c>
      <c r="F408" s="103" t="s">
        <v>144</v>
      </c>
      <c r="G408" s="103" t="s">
        <v>146</v>
      </c>
      <c r="H408" s="103" t="s">
        <v>42</v>
      </c>
      <c r="I408" s="103">
        <v>1</v>
      </c>
    </row>
    <row r="409" spans="1:9" x14ac:dyDescent="0.35">
      <c r="A409" s="103" t="s">
        <v>142</v>
      </c>
      <c r="B409" s="103" t="s">
        <v>4</v>
      </c>
      <c r="C409" s="103" t="s">
        <v>149</v>
      </c>
      <c r="D409" s="103" t="s">
        <v>86</v>
      </c>
      <c r="E409" s="103" t="s">
        <v>89</v>
      </c>
      <c r="F409" s="103" t="s">
        <v>144</v>
      </c>
      <c r="G409" s="103" t="s">
        <v>88</v>
      </c>
      <c r="H409" s="103" t="s">
        <v>42</v>
      </c>
      <c r="I409" s="103">
        <v>43</v>
      </c>
    </row>
    <row r="410" spans="1:9" x14ac:dyDescent="0.35">
      <c r="A410" s="103" t="s">
        <v>142</v>
      </c>
      <c r="B410" s="103" t="s">
        <v>4</v>
      </c>
      <c r="C410" s="103" t="s">
        <v>149</v>
      </c>
      <c r="D410" s="103" t="s">
        <v>86</v>
      </c>
      <c r="E410" s="103" t="s">
        <v>89</v>
      </c>
      <c r="F410" s="103" t="s">
        <v>144</v>
      </c>
      <c r="G410" s="103" t="s">
        <v>88</v>
      </c>
      <c r="H410" s="103" t="s">
        <v>43</v>
      </c>
      <c r="I410" s="103">
        <v>1</v>
      </c>
    </row>
    <row r="411" spans="1:9" x14ac:dyDescent="0.35">
      <c r="A411" s="103" t="s">
        <v>142</v>
      </c>
      <c r="B411" s="103" t="s">
        <v>5</v>
      </c>
      <c r="C411" s="103" t="s">
        <v>150</v>
      </c>
      <c r="D411" s="103" t="s">
        <v>86</v>
      </c>
      <c r="E411" s="103" t="s">
        <v>90</v>
      </c>
      <c r="F411" s="103" t="s">
        <v>144</v>
      </c>
      <c r="G411" s="103" t="s">
        <v>146</v>
      </c>
      <c r="H411" s="103" t="s">
        <v>42</v>
      </c>
      <c r="I411" s="103">
        <v>2</v>
      </c>
    </row>
    <row r="412" spans="1:9" x14ac:dyDescent="0.35">
      <c r="A412" s="103" t="s">
        <v>142</v>
      </c>
      <c r="B412" s="103" t="s">
        <v>5</v>
      </c>
      <c r="C412" s="103" t="s">
        <v>150</v>
      </c>
      <c r="D412" s="103" t="s">
        <v>86</v>
      </c>
      <c r="E412" s="103" t="s">
        <v>90</v>
      </c>
      <c r="F412" s="103" t="s">
        <v>144</v>
      </c>
      <c r="G412" s="103" t="s">
        <v>146</v>
      </c>
      <c r="H412" s="103" t="s">
        <v>43</v>
      </c>
      <c r="I412" s="103">
        <v>1</v>
      </c>
    </row>
    <row r="413" spans="1:9" x14ac:dyDescent="0.35">
      <c r="A413" s="103" t="s">
        <v>142</v>
      </c>
      <c r="B413" s="103" t="s">
        <v>6</v>
      </c>
      <c r="C413" s="103" t="s">
        <v>151</v>
      </c>
      <c r="D413" s="103" t="s">
        <v>86</v>
      </c>
      <c r="E413" s="103" t="s">
        <v>89</v>
      </c>
      <c r="F413" s="103" t="s">
        <v>144</v>
      </c>
      <c r="G413" s="103" t="s">
        <v>146</v>
      </c>
      <c r="H413" s="103" t="s">
        <v>42</v>
      </c>
      <c r="I413" s="103">
        <v>1</v>
      </c>
    </row>
    <row r="414" spans="1:9" x14ac:dyDescent="0.35">
      <c r="A414" s="103" t="s">
        <v>142</v>
      </c>
      <c r="B414" s="103" t="s">
        <v>6</v>
      </c>
      <c r="C414" s="103" t="s">
        <v>151</v>
      </c>
      <c r="D414" s="103" t="s">
        <v>86</v>
      </c>
      <c r="E414" s="103" t="s">
        <v>89</v>
      </c>
      <c r="F414" s="103" t="s">
        <v>144</v>
      </c>
      <c r="G414" s="103" t="s">
        <v>146</v>
      </c>
      <c r="H414" s="103" t="s">
        <v>43</v>
      </c>
      <c r="I414" s="103">
        <v>1</v>
      </c>
    </row>
    <row r="415" spans="1:9" x14ac:dyDescent="0.35">
      <c r="A415" s="103" t="s">
        <v>142</v>
      </c>
      <c r="B415" s="103" t="s">
        <v>6</v>
      </c>
      <c r="C415" s="103" t="s">
        <v>151</v>
      </c>
      <c r="D415" s="103" t="s">
        <v>86</v>
      </c>
      <c r="E415" s="103" t="s">
        <v>89</v>
      </c>
      <c r="F415" s="103" t="s">
        <v>144</v>
      </c>
      <c r="G415" s="103" t="s">
        <v>88</v>
      </c>
      <c r="H415" s="103" t="s">
        <v>42</v>
      </c>
      <c r="I415" s="103">
        <v>17</v>
      </c>
    </row>
    <row r="416" spans="1:9" x14ac:dyDescent="0.35">
      <c r="A416" s="103" t="s">
        <v>142</v>
      </c>
      <c r="B416" s="103" t="s">
        <v>6</v>
      </c>
      <c r="C416" s="103" t="s">
        <v>151</v>
      </c>
      <c r="D416" s="103" t="s">
        <v>86</v>
      </c>
      <c r="E416" s="103" t="s">
        <v>89</v>
      </c>
      <c r="F416" s="103" t="s">
        <v>144</v>
      </c>
      <c r="G416" s="103" t="s">
        <v>88</v>
      </c>
      <c r="H416" s="103" t="s">
        <v>43</v>
      </c>
      <c r="I416" s="103">
        <v>8</v>
      </c>
    </row>
    <row r="417" spans="1:9" x14ac:dyDescent="0.35">
      <c r="A417" s="103" t="s">
        <v>142</v>
      </c>
      <c r="B417" s="103" t="s">
        <v>7</v>
      </c>
      <c r="C417" s="103" t="s">
        <v>152</v>
      </c>
      <c r="D417" s="103" t="s">
        <v>86</v>
      </c>
      <c r="E417" s="103" t="s">
        <v>87</v>
      </c>
      <c r="F417" s="103" t="s">
        <v>144</v>
      </c>
      <c r="G417" s="103" t="s">
        <v>146</v>
      </c>
      <c r="H417" s="103" t="s">
        <v>42</v>
      </c>
      <c r="I417" s="103">
        <v>2</v>
      </c>
    </row>
    <row r="418" spans="1:9" x14ac:dyDescent="0.35">
      <c r="A418" s="103" t="s">
        <v>142</v>
      </c>
      <c r="B418" s="103" t="s">
        <v>8</v>
      </c>
      <c r="C418" s="103" t="s">
        <v>153</v>
      </c>
      <c r="D418" s="103" t="s">
        <v>86</v>
      </c>
      <c r="E418" s="103" t="s">
        <v>90</v>
      </c>
      <c r="F418" s="103" t="s">
        <v>144</v>
      </c>
      <c r="G418" s="103" t="s">
        <v>146</v>
      </c>
      <c r="H418" s="103" t="s">
        <v>42</v>
      </c>
      <c r="I418" s="103">
        <v>1</v>
      </c>
    </row>
    <row r="419" spans="1:9" x14ac:dyDescent="0.35">
      <c r="A419" s="103" t="s">
        <v>142</v>
      </c>
      <c r="B419" s="103" t="s">
        <v>10</v>
      </c>
      <c r="C419" s="103" t="s">
        <v>155</v>
      </c>
      <c r="D419" s="103" t="s">
        <v>86</v>
      </c>
      <c r="E419" s="103" t="s">
        <v>89</v>
      </c>
      <c r="F419" s="103" t="s">
        <v>144</v>
      </c>
      <c r="G419" s="103" t="s">
        <v>146</v>
      </c>
      <c r="H419" s="103" t="s">
        <v>43</v>
      </c>
      <c r="I419" s="103">
        <v>1</v>
      </c>
    </row>
    <row r="420" spans="1:9" x14ac:dyDescent="0.35">
      <c r="A420" s="103" t="s">
        <v>142</v>
      </c>
      <c r="B420" s="103" t="s">
        <v>91</v>
      </c>
      <c r="C420" s="103" t="s">
        <v>156</v>
      </c>
      <c r="D420" s="103" t="s">
        <v>86</v>
      </c>
      <c r="E420" s="103" t="s">
        <v>90</v>
      </c>
      <c r="F420" s="103" t="s">
        <v>144</v>
      </c>
      <c r="G420" s="103" t="s">
        <v>145</v>
      </c>
      <c r="H420" s="103" t="s">
        <v>43</v>
      </c>
      <c r="I420" s="103">
        <v>1</v>
      </c>
    </row>
    <row r="421" spans="1:9" x14ac:dyDescent="0.35">
      <c r="A421" s="103" t="s">
        <v>142</v>
      </c>
      <c r="B421" s="103" t="s">
        <v>91</v>
      </c>
      <c r="C421" s="103" t="s">
        <v>156</v>
      </c>
      <c r="D421" s="103" t="s">
        <v>86</v>
      </c>
      <c r="E421" s="103" t="s">
        <v>90</v>
      </c>
      <c r="F421" s="103" t="s">
        <v>144</v>
      </c>
      <c r="G421" s="103" t="s">
        <v>146</v>
      </c>
      <c r="H421" s="103" t="s">
        <v>42</v>
      </c>
      <c r="I421" s="103">
        <v>2</v>
      </c>
    </row>
    <row r="422" spans="1:9" x14ac:dyDescent="0.35">
      <c r="A422" s="103" t="s">
        <v>142</v>
      </c>
      <c r="B422" s="103" t="s">
        <v>91</v>
      </c>
      <c r="C422" s="103" t="s">
        <v>156</v>
      </c>
      <c r="D422" s="103" t="s">
        <v>86</v>
      </c>
      <c r="E422" s="103" t="s">
        <v>90</v>
      </c>
      <c r="F422" s="103" t="s">
        <v>144</v>
      </c>
      <c r="G422" s="103" t="s">
        <v>146</v>
      </c>
      <c r="H422" s="103" t="s">
        <v>43</v>
      </c>
      <c r="I422" s="103">
        <v>7</v>
      </c>
    </row>
    <row r="423" spans="1:9" x14ac:dyDescent="0.35">
      <c r="A423" s="103" t="s">
        <v>142</v>
      </c>
      <c r="B423" s="103" t="s">
        <v>91</v>
      </c>
      <c r="C423" s="103" t="s">
        <v>156</v>
      </c>
      <c r="D423" s="103" t="s">
        <v>86</v>
      </c>
      <c r="E423" s="103" t="s">
        <v>90</v>
      </c>
      <c r="F423" s="103" t="s">
        <v>144</v>
      </c>
      <c r="G423" s="103" t="s">
        <v>88</v>
      </c>
      <c r="H423" s="103" t="s">
        <v>42</v>
      </c>
      <c r="I423" s="103">
        <v>16</v>
      </c>
    </row>
    <row r="424" spans="1:9" x14ac:dyDescent="0.35">
      <c r="A424" s="103" t="s">
        <v>142</v>
      </c>
      <c r="B424" s="103" t="s">
        <v>91</v>
      </c>
      <c r="C424" s="103" t="s">
        <v>156</v>
      </c>
      <c r="D424" s="103" t="s">
        <v>86</v>
      </c>
      <c r="E424" s="103" t="s">
        <v>90</v>
      </c>
      <c r="F424" s="103" t="s">
        <v>144</v>
      </c>
      <c r="G424" s="103" t="s">
        <v>88</v>
      </c>
      <c r="H424" s="103" t="s">
        <v>43</v>
      </c>
      <c r="I424" s="103">
        <v>2</v>
      </c>
    </row>
    <row r="425" spans="1:9" x14ac:dyDescent="0.35">
      <c r="A425" s="103" t="s">
        <v>142</v>
      </c>
      <c r="B425" s="103" t="s">
        <v>92</v>
      </c>
      <c r="C425" s="103" t="s">
        <v>157</v>
      </c>
      <c r="D425" s="103" t="s">
        <v>86</v>
      </c>
      <c r="E425" s="103" t="s">
        <v>89</v>
      </c>
      <c r="F425" s="103" t="s">
        <v>144</v>
      </c>
      <c r="G425" s="103" t="s">
        <v>146</v>
      </c>
      <c r="H425" s="103" t="s">
        <v>42</v>
      </c>
      <c r="I425" s="103">
        <v>4</v>
      </c>
    </row>
    <row r="426" spans="1:9" x14ac:dyDescent="0.35">
      <c r="A426" s="103" t="s">
        <v>142</v>
      </c>
      <c r="B426" s="103" t="s">
        <v>92</v>
      </c>
      <c r="C426" s="103" t="s">
        <v>157</v>
      </c>
      <c r="D426" s="103" t="s">
        <v>86</v>
      </c>
      <c r="E426" s="103" t="s">
        <v>89</v>
      </c>
      <c r="F426" s="103" t="s">
        <v>144</v>
      </c>
      <c r="G426" s="103" t="s">
        <v>146</v>
      </c>
      <c r="H426" s="103" t="s">
        <v>43</v>
      </c>
      <c r="I426" s="103">
        <v>1</v>
      </c>
    </row>
    <row r="427" spans="1:9" x14ac:dyDescent="0.35">
      <c r="A427" s="103" t="s">
        <v>142</v>
      </c>
      <c r="B427" s="103" t="s">
        <v>92</v>
      </c>
      <c r="C427" s="103" t="s">
        <v>157</v>
      </c>
      <c r="D427" s="103" t="s">
        <v>86</v>
      </c>
      <c r="E427" s="103" t="s">
        <v>89</v>
      </c>
      <c r="F427" s="103" t="s">
        <v>144</v>
      </c>
      <c r="G427" s="103" t="s">
        <v>88</v>
      </c>
      <c r="H427" s="103" t="s">
        <v>42</v>
      </c>
      <c r="I427" s="103">
        <v>5</v>
      </c>
    </row>
    <row r="428" spans="1:9" x14ac:dyDescent="0.35">
      <c r="A428" s="103" t="s">
        <v>142</v>
      </c>
      <c r="B428" s="103" t="s">
        <v>11</v>
      </c>
      <c r="C428" s="103" t="s">
        <v>158</v>
      </c>
      <c r="D428" s="103" t="s">
        <v>86</v>
      </c>
      <c r="E428" s="103" t="s">
        <v>90</v>
      </c>
      <c r="F428" s="103" t="s">
        <v>144</v>
      </c>
      <c r="G428" s="103" t="s">
        <v>146</v>
      </c>
      <c r="H428" s="103" t="s">
        <v>43</v>
      </c>
      <c r="I428" s="103">
        <v>6</v>
      </c>
    </row>
    <row r="429" spans="1:9" x14ac:dyDescent="0.35">
      <c r="A429" s="103" t="s">
        <v>142</v>
      </c>
      <c r="B429" s="103" t="s">
        <v>11</v>
      </c>
      <c r="C429" s="103" t="s">
        <v>158</v>
      </c>
      <c r="D429" s="103" t="s">
        <v>86</v>
      </c>
      <c r="E429" s="103" t="s">
        <v>90</v>
      </c>
      <c r="F429" s="103" t="s">
        <v>144</v>
      </c>
      <c r="G429" s="103" t="s">
        <v>88</v>
      </c>
      <c r="H429" s="103" t="s">
        <v>42</v>
      </c>
      <c r="I429" s="103">
        <v>20</v>
      </c>
    </row>
    <row r="430" spans="1:9" x14ac:dyDescent="0.35">
      <c r="A430" s="103" t="s">
        <v>142</v>
      </c>
      <c r="B430" s="103" t="s">
        <v>11</v>
      </c>
      <c r="C430" s="103" t="s">
        <v>158</v>
      </c>
      <c r="D430" s="103" t="s">
        <v>86</v>
      </c>
      <c r="E430" s="103" t="s">
        <v>90</v>
      </c>
      <c r="F430" s="103" t="s">
        <v>144</v>
      </c>
      <c r="G430" s="103" t="s">
        <v>88</v>
      </c>
      <c r="H430" s="103" t="s">
        <v>43</v>
      </c>
      <c r="I430" s="103">
        <v>14</v>
      </c>
    </row>
    <row r="431" spans="1:9" x14ac:dyDescent="0.35">
      <c r="A431" s="103" t="s">
        <v>142</v>
      </c>
      <c r="B431" s="103" t="s">
        <v>13</v>
      </c>
      <c r="C431" s="103" t="s">
        <v>160</v>
      </c>
      <c r="D431" s="103" t="s">
        <v>86</v>
      </c>
      <c r="E431" s="103" t="s">
        <v>89</v>
      </c>
      <c r="F431" s="103" t="s">
        <v>144</v>
      </c>
      <c r="G431" s="103" t="s">
        <v>88</v>
      </c>
      <c r="H431" s="103" t="s">
        <v>42</v>
      </c>
      <c r="I431" s="103">
        <v>25</v>
      </c>
    </row>
    <row r="432" spans="1:9" x14ac:dyDescent="0.35">
      <c r="A432" s="103" t="s">
        <v>142</v>
      </c>
      <c r="B432" s="103" t="s">
        <v>13</v>
      </c>
      <c r="C432" s="103" t="s">
        <v>160</v>
      </c>
      <c r="D432" s="103" t="s">
        <v>86</v>
      </c>
      <c r="E432" s="103" t="s">
        <v>89</v>
      </c>
      <c r="F432" s="103" t="s">
        <v>144</v>
      </c>
      <c r="G432" s="103" t="s">
        <v>88</v>
      </c>
      <c r="H432" s="103" t="s">
        <v>43</v>
      </c>
      <c r="I432" s="103">
        <v>4</v>
      </c>
    </row>
    <row r="433" spans="1:9" x14ac:dyDescent="0.35">
      <c r="A433" s="103" t="s">
        <v>142</v>
      </c>
      <c r="B433" s="103" t="s">
        <v>15</v>
      </c>
      <c r="C433" s="103" t="s">
        <v>162</v>
      </c>
      <c r="D433" s="103" t="s">
        <v>40</v>
      </c>
      <c r="E433" s="103" t="s">
        <v>87</v>
      </c>
      <c r="F433" s="103" t="s">
        <v>144</v>
      </c>
      <c r="G433" s="103" t="s">
        <v>88</v>
      </c>
      <c r="H433" s="103" t="s">
        <v>42</v>
      </c>
      <c r="I433" s="103">
        <v>207</v>
      </c>
    </row>
    <row r="434" spans="1:9" x14ac:dyDescent="0.35">
      <c r="A434" s="103" t="s">
        <v>142</v>
      </c>
      <c r="B434" s="103" t="s">
        <v>15</v>
      </c>
      <c r="C434" s="103" t="s">
        <v>162</v>
      </c>
      <c r="D434" s="103" t="s">
        <v>40</v>
      </c>
      <c r="E434" s="103" t="s">
        <v>87</v>
      </c>
      <c r="F434" s="103" t="s">
        <v>144</v>
      </c>
      <c r="G434" s="103" t="s">
        <v>88</v>
      </c>
      <c r="H434" s="103" t="s">
        <v>43</v>
      </c>
      <c r="I434" s="103">
        <v>26</v>
      </c>
    </row>
    <row r="435" spans="1:9" x14ac:dyDescent="0.35">
      <c r="A435" s="103" t="s">
        <v>142</v>
      </c>
      <c r="B435" s="103" t="s">
        <v>16</v>
      </c>
      <c r="C435" s="103" t="s">
        <v>163</v>
      </c>
      <c r="D435" s="103" t="s">
        <v>40</v>
      </c>
      <c r="E435" s="103" t="s">
        <v>87</v>
      </c>
      <c r="F435" s="103" t="s">
        <v>144</v>
      </c>
      <c r="G435" s="103" t="s">
        <v>88</v>
      </c>
      <c r="H435" s="103" t="s">
        <v>42</v>
      </c>
      <c r="I435" s="103">
        <v>55</v>
      </c>
    </row>
    <row r="436" spans="1:9" x14ac:dyDescent="0.35">
      <c r="A436" s="103" t="s">
        <v>142</v>
      </c>
      <c r="B436" s="103" t="s">
        <v>16</v>
      </c>
      <c r="C436" s="103" t="s">
        <v>163</v>
      </c>
      <c r="D436" s="103" t="s">
        <v>40</v>
      </c>
      <c r="E436" s="103" t="s">
        <v>87</v>
      </c>
      <c r="F436" s="103" t="s">
        <v>144</v>
      </c>
      <c r="G436" s="103" t="s">
        <v>88</v>
      </c>
      <c r="H436" s="103" t="s">
        <v>96</v>
      </c>
      <c r="I436" s="103">
        <v>20</v>
      </c>
    </row>
    <row r="437" spans="1:9" x14ac:dyDescent="0.35">
      <c r="A437" s="103" t="s">
        <v>142</v>
      </c>
      <c r="B437" s="103" t="s">
        <v>16</v>
      </c>
      <c r="C437" s="103" t="s">
        <v>163</v>
      </c>
      <c r="D437" s="103" t="s">
        <v>40</v>
      </c>
      <c r="E437" s="103" t="s">
        <v>87</v>
      </c>
      <c r="F437" s="103" t="s">
        <v>144</v>
      </c>
      <c r="G437" s="103" t="s">
        <v>88</v>
      </c>
      <c r="H437" s="103" t="s">
        <v>43</v>
      </c>
      <c r="I437" s="103">
        <v>16</v>
      </c>
    </row>
    <row r="438" spans="1:9" x14ac:dyDescent="0.35">
      <c r="A438" s="103" t="s">
        <v>142</v>
      </c>
      <c r="B438" s="103" t="s">
        <v>70</v>
      </c>
      <c r="C438" s="103" t="s">
        <v>164</v>
      </c>
      <c r="D438" s="103" t="s">
        <v>86</v>
      </c>
      <c r="E438" s="103" t="s">
        <v>89</v>
      </c>
      <c r="F438" s="103" t="s">
        <v>144</v>
      </c>
      <c r="G438" s="103" t="s">
        <v>146</v>
      </c>
      <c r="H438" s="103" t="s">
        <v>69</v>
      </c>
      <c r="I438" s="103">
        <v>3</v>
      </c>
    </row>
    <row r="439" spans="1:9" x14ac:dyDescent="0.35">
      <c r="A439" s="103" t="s">
        <v>142</v>
      </c>
      <c r="B439" s="103" t="s">
        <v>70</v>
      </c>
      <c r="C439" s="103" t="s">
        <v>164</v>
      </c>
      <c r="D439" s="103" t="s">
        <v>86</v>
      </c>
      <c r="E439" s="103" t="s">
        <v>89</v>
      </c>
      <c r="F439" s="103" t="s">
        <v>144</v>
      </c>
      <c r="G439" s="103" t="s">
        <v>146</v>
      </c>
      <c r="H439" s="103" t="s">
        <v>43</v>
      </c>
      <c r="I439" s="103">
        <v>3</v>
      </c>
    </row>
    <row r="440" spans="1:9" x14ac:dyDescent="0.35">
      <c r="A440" s="103" t="s">
        <v>142</v>
      </c>
      <c r="B440" s="103" t="s">
        <v>70</v>
      </c>
      <c r="C440" s="103" t="s">
        <v>164</v>
      </c>
      <c r="D440" s="103" t="s">
        <v>86</v>
      </c>
      <c r="E440" s="103" t="s">
        <v>89</v>
      </c>
      <c r="F440" s="103" t="s">
        <v>144</v>
      </c>
      <c r="G440" s="103" t="s">
        <v>88</v>
      </c>
      <c r="H440" s="103" t="s">
        <v>42</v>
      </c>
      <c r="I440" s="103">
        <v>2</v>
      </c>
    </row>
    <row r="441" spans="1:9" x14ac:dyDescent="0.35">
      <c r="A441" s="103" t="s">
        <v>142</v>
      </c>
      <c r="B441" s="103" t="s">
        <v>70</v>
      </c>
      <c r="C441" s="103" t="s">
        <v>164</v>
      </c>
      <c r="D441" s="103" t="s">
        <v>86</v>
      </c>
      <c r="E441" s="103" t="s">
        <v>89</v>
      </c>
      <c r="F441" s="103" t="s">
        <v>144</v>
      </c>
      <c r="G441" s="103" t="s">
        <v>88</v>
      </c>
      <c r="H441" s="103" t="s">
        <v>43</v>
      </c>
      <c r="I441" s="103">
        <v>1</v>
      </c>
    </row>
    <row r="442" spans="1:9" x14ac:dyDescent="0.35">
      <c r="A442" s="103" t="s">
        <v>142</v>
      </c>
      <c r="B442" s="103" t="s">
        <v>93</v>
      </c>
      <c r="C442" s="103" t="s">
        <v>165</v>
      </c>
      <c r="D442" s="103" t="s">
        <v>86</v>
      </c>
      <c r="E442" s="103" t="s">
        <v>89</v>
      </c>
      <c r="F442" s="103" t="s">
        <v>144</v>
      </c>
      <c r="G442" s="103" t="s">
        <v>88</v>
      </c>
      <c r="H442" s="103" t="s">
        <v>42</v>
      </c>
      <c r="I442" s="103">
        <v>4</v>
      </c>
    </row>
    <row r="443" spans="1:9" x14ac:dyDescent="0.35">
      <c r="A443" s="103" t="s">
        <v>142</v>
      </c>
      <c r="B443" s="103" t="s">
        <v>93</v>
      </c>
      <c r="C443" s="103" t="s">
        <v>165</v>
      </c>
      <c r="D443" s="103" t="s">
        <v>86</v>
      </c>
      <c r="E443" s="103" t="s">
        <v>89</v>
      </c>
      <c r="F443" s="103" t="s">
        <v>144</v>
      </c>
      <c r="G443" s="103" t="s">
        <v>88</v>
      </c>
      <c r="H443" s="103" t="s">
        <v>43</v>
      </c>
      <c r="I443" s="103">
        <v>2</v>
      </c>
    </row>
    <row r="444" spans="1:9" x14ac:dyDescent="0.35">
      <c r="A444" s="103" t="s">
        <v>142</v>
      </c>
      <c r="B444" s="103" t="s">
        <v>17</v>
      </c>
      <c r="C444" s="103" t="s">
        <v>166</v>
      </c>
      <c r="D444" s="103" t="s">
        <v>86</v>
      </c>
      <c r="E444" s="103" t="s">
        <v>87</v>
      </c>
      <c r="F444" s="103" t="s">
        <v>144</v>
      </c>
      <c r="G444" s="103" t="s">
        <v>146</v>
      </c>
      <c r="H444" s="103" t="s">
        <v>42</v>
      </c>
      <c r="I444" s="103">
        <v>4</v>
      </c>
    </row>
    <row r="445" spans="1:9" x14ac:dyDescent="0.35">
      <c r="A445" s="103" t="s">
        <v>142</v>
      </c>
      <c r="B445" s="103" t="s">
        <v>17</v>
      </c>
      <c r="C445" s="103" t="s">
        <v>166</v>
      </c>
      <c r="D445" s="103" t="s">
        <v>86</v>
      </c>
      <c r="E445" s="103" t="s">
        <v>87</v>
      </c>
      <c r="F445" s="103" t="s">
        <v>144</v>
      </c>
      <c r="G445" s="103" t="s">
        <v>146</v>
      </c>
      <c r="H445" s="103" t="s">
        <v>43</v>
      </c>
      <c r="I445" s="103">
        <v>1</v>
      </c>
    </row>
    <row r="446" spans="1:9" x14ac:dyDescent="0.35">
      <c r="A446" s="103" t="s">
        <v>142</v>
      </c>
      <c r="B446" s="103" t="s">
        <v>17</v>
      </c>
      <c r="C446" s="103" t="s">
        <v>166</v>
      </c>
      <c r="D446" s="103" t="s">
        <v>86</v>
      </c>
      <c r="E446" s="103" t="s">
        <v>87</v>
      </c>
      <c r="F446" s="103" t="s">
        <v>144</v>
      </c>
      <c r="G446" s="103" t="s">
        <v>88</v>
      </c>
      <c r="H446" s="103" t="s">
        <v>42</v>
      </c>
      <c r="I446" s="103">
        <v>33</v>
      </c>
    </row>
    <row r="447" spans="1:9" x14ac:dyDescent="0.35">
      <c r="A447" s="103" t="s">
        <v>142</v>
      </c>
      <c r="B447" s="103" t="s">
        <v>17</v>
      </c>
      <c r="C447" s="103" t="s">
        <v>166</v>
      </c>
      <c r="D447" s="103" t="s">
        <v>86</v>
      </c>
      <c r="E447" s="103" t="s">
        <v>87</v>
      </c>
      <c r="F447" s="103" t="s">
        <v>144</v>
      </c>
      <c r="G447" s="103" t="s">
        <v>88</v>
      </c>
      <c r="H447" s="103" t="s">
        <v>43</v>
      </c>
      <c r="I447" s="103">
        <v>10</v>
      </c>
    </row>
    <row r="448" spans="1:9" x14ac:dyDescent="0.35">
      <c r="A448" s="103" t="s">
        <v>142</v>
      </c>
      <c r="B448" s="103" t="s">
        <v>21</v>
      </c>
      <c r="C448" s="103" t="s">
        <v>169</v>
      </c>
      <c r="D448" s="103" t="s">
        <v>86</v>
      </c>
      <c r="E448" s="103" t="s">
        <v>87</v>
      </c>
      <c r="F448" s="103" t="s">
        <v>144</v>
      </c>
      <c r="G448" s="103" t="s">
        <v>88</v>
      </c>
      <c r="H448" s="103" t="s">
        <v>42</v>
      </c>
      <c r="I448" s="103">
        <v>18</v>
      </c>
    </row>
    <row r="449" spans="1:9" x14ac:dyDescent="0.35">
      <c r="A449" s="103" t="s">
        <v>142</v>
      </c>
      <c r="B449" s="103" t="s">
        <v>21</v>
      </c>
      <c r="C449" s="103" t="s">
        <v>169</v>
      </c>
      <c r="D449" s="103" t="s">
        <v>86</v>
      </c>
      <c r="E449" s="103" t="s">
        <v>87</v>
      </c>
      <c r="F449" s="103" t="s">
        <v>144</v>
      </c>
      <c r="G449" s="103" t="s">
        <v>88</v>
      </c>
      <c r="H449" s="103" t="s">
        <v>43</v>
      </c>
      <c r="I449" s="103">
        <v>10</v>
      </c>
    </row>
    <row r="450" spans="1:9" x14ac:dyDescent="0.35">
      <c r="A450" s="103" t="s">
        <v>142</v>
      </c>
      <c r="B450" s="103" t="s">
        <v>22</v>
      </c>
      <c r="C450" s="103" t="s">
        <v>170</v>
      </c>
      <c r="D450" s="103" t="s">
        <v>86</v>
      </c>
      <c r="E450" s="103" t="s">
        <v>89</v>
      </c>
      <c r="F450" s="103" t="s">
        <v>144</v>
      </c>
      <c r="G450" s="103" t="s">
        <v>146</v>
      </c>
      <c r="H450" s="103" t="s">
        <v>42</v>
      </c>
      <c r="I450" s="103">
        <v>1</v>
      </c>
    </row>
    <row r="451" spans="1:9" x14ac:dyDescent="0.35">
      <c r="A451" s="103" t="s">
        <v>142</v>
      </c>
      <c r="B451" s="103" t="s">
        <v>22</v>
      </c>
      <c r="C451" s="103" t="s">
        <v>170</v>
      </c>
      <c r="D451" s="103" t="s">
        <v>86</v>
      </c>
      <c r="E451" s="103" t="s">
        <v>89</v>
      </c>
      <c r="F451" s="103" t="s">
        <v>144</v>
      </c>
      <c r="G451" s="103" t="s">
        <v>88</v>
      </c>
      <c r="H451" s="103" t="s">
        <v>42</v>
      </c>
      <c r="I451" s="103">
        <v>31</v>
      </c>
    </row>
    <row r="452" spans="1:9" x14ac:dyDescent="0.35">
      <c r="A452" s="103" t="s">
        <v>142</v>
      </c>
      <c r="B452" s="103" t="s">
        <v>22</v>
      </c>
      <c r="C452" s="103" t="s">
        <v>170</v>
      </c>
      <c r="D452" s="103" t="s">
        <v>86</v>
      </c>
      <c r="E452" s="103" t="s">
        <v>89</v>
      </c>
      <c r="F452" s="103" t="s">
        <v>144</v>
      </c>
      <c r="G452" s="103" t="s">
        <v>88</v>
      </c>
      <c r="H452" s="103" t="s">
        <v>43</v>
      </c>
      <c r="I452" s="103">
        <v>4</v>
      </c>
    </row>
    <row r="453" spans="1:9" x14ac:dyDescent="0.35">
      <c r="A453" s="103" t="s">
        <v>142</v>
      </c>
      <c r="B453" s="103" t="s">
        <v>23</v>
      </c>
      <c r="C453" s="103" t="s">
        <v>171</v>
      </c>
      <c r="D453" s="103" t="s">
        <v>86</v>
      </c>
      <c r="E453" s="103" t="s">
        <v>90</v>
      </c>
      <c r="F453" s="103" t="s">
        <v>144</v>
      </c>
      <c r="G453" s="103" t="s">
        <v>145</v>
      </c>
      <c r="H453" s="103" t="s">
        <v>43</v>
      </c>
      <c r="I453" s="103">
        <v>1</v>
      </c>
    </row>
    <row r="454" spans="1:9" x14ac:dyDescent="0.35">
      <c r="A454" s="103" t="s">
        <v>142</v>
      </c>
      <c r="B454" s="103" t="s">
        <v>23</v>
      </c>
      <c r="C454" s="103" t="s">
        <v>171</v>
      </c>
      <c r="D454" s="103" t="s">
        <v>86</v>
      </c>
      <c r="E454" s="103" t="s">
        <v>90</v>
      </c>
      <c r="F454" s="103" t="s">
        <v>144</v>
      </c>
      <c r="G454" s="103" t="s">
        <v>88</v>
      </c>
      <c r="H454" s="103" t="s">
        <v>42</v>
      </c>
      <c r="I454" s="103">
        <v>1</v>
      </c>
    </row>
    <row r="455" spans="1:9" x14ac:dyDescent="0.35">
      <c r="A455" s="103" t="s">
        <v>142</v>
      </c>
      <c r="B455" s="103" t="s">
        <v>24</v>
      </c>
      <c r="C455" s="103" t="s">
        <v>172</v>
      </c>
      <c r="D455" s="103" t="s">
        <v>40</v>
      </c>
      <c r="E455" s="103" t="s">
        <v>87</v>
      </c>
      <c r="F455" s="103" t="s">
        <v>144</v>
      </c>
      <c r="G455" s="103" t="s">
        <v>145</v>
      </c>
      <c r="H455" s="103" t="s">
        <v>43</v>
      </c>
      <c r="I455" s="103">
        <v>4</v>
      </c>
    </row>
    <row r="456" spans="1:9" x14ac:dyDescent="0.35">
      <c r="A456" s="103" t="s">
        <v>142</v>
      </c>
      <c r="B456" s="103" t="s">
        <v>24</v>
      </c>
      <c r="C456" s="103" t="s">
        <v>172</v>
      </c>
      <c r="D456" s="103" t="s">
        <v>40</v>
      </c>
      <c r="E456" s="103" t="s">
        <v>87</v>
      </c>
      <c r="F456" s="103" t="s">
        <v>144</v>
      </c>
      <c r="G456" s="103" t="s">
        <v>146</v>
      </c>
      <c r="H456" s="103" t="s">
        <v>43</v>
      </c>
      <c r="I456" s="103">
        <v>2</v>
      </c>
    </row>
    <row r="457" spans="1:9" x14ac:dyDescent="0.35">
      <c r="A457" s="103" t="s">
        <v>142</v>
      </c>
      <c r="B457" s="103" t="s">
        <v>24</v>
      </c>
      <c r="C457" s="103" t="s">
        <v>172</v>
      </c>
      <c r="D457" s="103" t="s">
        <v>40</v>
      </c>
      <c r="E457" s="103" t="s">
        <v>87</v>
      </c>
      <c r="F457" s="103" t="s">
        <v>144</v>
      </c>
      <c r="G457" s="103" t="s">
        <v>88</v>
      </c>
      <c r="H457" s="103" t="s">
        <v>42</v>
      </c>
      <c r="I457" s="103">
        <v>26</v>
      </c>
    </row>
    <row r="458" spans="1:9" x14ac:dyDescent="0.35">
      <c r="A458" s="103" t="s">
        <v>142</v>
      </c>
      <c r="B458" s="103" t="s">
        <v>24</v>
      </c>
      <c r="C458" s="103" t="s">
        <v>172</v>
      </c>
      <c r="D458" s="103" t="s">
        <v>40</v>
      </c>
      <c r="E458" s="103" t="s">
        <v>87</v>
      </c>
      <c r="F458" s="103" t="s">
        <v>144</v>
      </c>
      <c r="G458" s="103" t="s">
        <v>88</v>
      </c>
      <c r="H458" s="103" t="s">
        <v>43</v>
      </c>
      <c r="I458" s="103">
        <v>5</v>
      </c>
    </row>
    <row r="459" spans="1:9" x14ac:dyDescent="0.35">
      <c r="A459" s="103" t="s">
        <v>142</v>
      </c>
      <c r="B459" s="103" t="s">
        <v>25</v>
      </c>
      <c r="C459" s="103" t="s">
        <v>173</v>
      </c>
      <c r="D459" s="103" t="s">
        <v>86</v>
      </c>
      <c r="E459" s="103" t="s">
        <v>90</v>
      </c>
      <c r="F459" s="103" t="s">
        <v>144</v>
      </c>
      <c r="G459" s="103" t="s">
        <v>145</v>
      </c>
      <c r="H459" s="103" t="s">
        <v>42</v>
      </c>
      <c r="I459" s="103">
        <v>3</v>
      </c>
    </row>
    <row r="460" spans="1:9" x14ac:dyDescent="0.35">
      <c r="A460" s="103" t="s">
        <v>142</v>
      </c>
      <c r="B460" s="103" t="s">
        <v>25</v>
      </c>
      <c r="C460" s="103" t="s">
        <v>173</v>
      </c>
      <c r="D460" s="103" t="s">
        <v>86</v>
      </c>
      <c r="E460" s="103" t="s">
        <v>90</v>
      </c>
      <c r="F460" s="103" t="s">
        <v>144</v>
      </c>
      <c r="G460" s="103" t="s">
        <v>145</v>
      </c>
      <c r="H460" s="103" t="s">
        <v>43</v>
      </c>
      <c r="I460" s="103">
        <v>3</v>
      </c>
    </row>
    <row r="461" spans="1:9" x14ac:dyDescent="0.35">
      <c r="A461" s="103" t="s">
        <v>142</v>
      </c>
      <c r="B461" s="103" t="s">
        <v>25</v>
      </c>
      <c r="C461" s="103" t="s">
        <v>173</v>
      </c>
      <c r="D461" s="103" t="s">
        <v>86</v>
      </c>
      <c r="E461" s="103" t="s">
        <v>90</v>
      </c>
      <c r="F461" s="103" t="s">
        <v>144</v>
      </c>
      <c r="G461" s="103" t="s">
        <v>146</v>
      </c>
      <c r="H461" s="103" t="s">
        <v>42</v>
      </c>
      <c r="I461" s="103">
        <v>2</v>
      </c>
    </row>
    <row r="462" spans="1:9" x14ac:dyDescent="0.35">
      <c r="A462" s="103" t="s">
        <v>142</v>
      </c>
      <c r="B462" s="103" t="s">
        <v>25</v>
      </c>
      <c r="C462" s="103" t="s">
        <v>173</v>
      </c>
      <c r="D462" s="103" t="s">
        <v>86</v>
      </c>
      <c r="E462" s="103" t="s">
        <v>90</v>
      </c>
      <c r="F462" s="103" t="s">
        <v>144</v>
      </c>
      <c r="G462" s="103" t="s">
        <v>146</v>
      </c>
      <c r="H462" s="103" t="s">
        <v>43</v>
      </c>
      <c r="I462" s="103">
        <v>1</v>
      </c>
    </row>
    <row r="463" spans="1:9" x14ac:dyDescent="0.35">
      <c r="A463" s="103" t="s">
        <v>142</v>
      </c>
      <c r="B463" s="103" t="s">
        <v>25</v>
      </c>
      <c r="C463" s="103" t="s">
        <v>173</v>
      </c>
      <c r="D463" s="103" t="s">
        <v>86</v>
      </c>
      <c r="E463" s="103" t="s">
        <v>90</v>
      </c>
      <c r="F463" s="103" t="s">
        <v>144</v>
      </c>
      <c r="G463" s="103" t="s">
        <v>88</v>
      </c>
      <c r="H463" s="103" t="s">
        <v>42</v>
      </c>
      <c r="I463" s="103">
        <v>14</v>
      </c>
    </row>
    <row r="464" spans="1:9" x14ac:dyDescent="0.35">
      <c r="A464" s="103" t="s">
        <v>142</v>
      </c>
      <c r="B464" s="103" t="s">
        <v>25</v>
      </c>
      <c r="C464" s="103" t="s">
        <v>173</v>
      </c>
      <c r="D464" s="103" t="s">
        <v>86</v>
      </c>
      <c r="E464" s="103" t="s">
        <v>90</v>
      </c>
      <c r="F464" s="103" t="s">
        <v>144</v>
      </c>
      <c r="G464" s="103" t="s">
        <v>88</v>
      </c>
      <c r="H464" s="103" t="s">
        <v>43</v>
      </c>
      <c r="I464" s="103">
        <v>1</v>
      </c>
    </row>
    <row r="465" spans="1:9" x14ac:dyDescent="0.35">
      <c r="A465" s="103" t="s">
        <v>142</v>
      </c>
      <c r="B465" s="103" t="s">
        <v>27</v>
      </c>
      <c r="C465" s="103" t="s">
        <v>175</v>
      </c>
      <c r="D465" s="103" t="s">
        <v>86</v>
      </c>
      <c r="E465" s="103" t="s">
        <v>89</v>
      </c>
      <c r="F465" s="103" t="s">
        <v>144</v>
      </c>
      <c r="G465" s="103" t="s">
        <v>88</v>
      </c>
      <c r="H465" s="103" t="s">
        <v>42</v>
      </c>
      <c r="I465" s="103">
        <v>21</v>
      </c>
    </row>
    <row r="466" spans="1:9" x14ac:dyDescent="0.35">
      <c r="A466" s="103" t="s">
        <v>142</v>
      </c>
      <c r="B466" s="103" t="s">
        <v>27</v>
      </c>
      <c r="C466" s="103" t="s">
        <v>175</v>
      </c>
      <c r="D466" s="103" t="s">
        <v>86</v>
      </c>
      <c r="E466" s="103" t="s">
        <v>89</v>
      </c>
      <c r="F466" s="103" t="s">
        <v>144</v>
      </c>
      <c r="G466" s="103" t="s">
        <v>88</v>
      </c>
      <c r="H466" s="103" t="s">
        <v>43</v>
      </c>
      <c r="I466" s="103">
        <v>6</v>
      </c>
    </row>
    <row r="467" spans="1:9" x14ac:dyDescent="0.35">
      <c r="A467" s="103" t="s">
        <v>142</v>
      </c>
      <c r="B467" s="103" t="s">
        <v>29</v>
      </c>
      <c r="C467" s="103" t="s">
        <v>177</v>
      </c>
      <c r="D467" s="103" t="s">
        <v>86</v>
      </c>
      <c r="E467" s="103" t="s">
        <v>87</v>
      </c>
      <c r="F467" s="103" t="s">
        <v>144</v>
      </c>
      <c r="G467" s="103" t="s">
        <v>146</v>
      </c>
      <c r="H467" s="103" t="s">
        <v>42</v>
      </c>
      <c r="I467" s="103">
        <v>2</v>
      </c>
    </row>
    <row r="468" spans="1:9" x14ac:dyDescent="0.35">
      <c r="A468" s="103" t="s">
        <v>142</v>
      </c>
      <c r="B468" s="103" t="s">
        <v>29</v>
      </c>
      <c r="C468" s="103" t="s">
        <v>177</v>
      </c>
      <c r="D468" s="103" t="s">
        <v>86</v>
      </c>
      <c r="E468" s="103" t="s">
        <v>87</v>
      </c>
      <c r="F468" s="103" t="s">
        <v>144</v>
      </c>
      <c r="G468" s="103" t="s">
        <v>88</v>
      </c>
      <c r="H468" s="103" t="s">
        <v>42</v>
      </c>
      <c r="I468" s="103">
        <v>16</v>
      </c>
    </row>
    <row r="469" spans="1:9" x14ac:dyDescent="0.35">
      <c r="A469" s="103" t="s">
        <v>142</v>
      </c>
      <c r="B469" s="103" t="s">
        <v>29</v>
      </c>
      <c r="C469" s="103" t="s">
        <v>177</v>
      </c>
      <c r="D469" s="103" t="s">
        <v>86</v>
      </c>
      <c r="E469" s="103" t="s">
        <v>87</v>
      </c>
      <c r="F469" s="103" t="s">
        <v>144</v>
      </c>
      <c r="G469" s="103" t="s">
        <v>88</v>
      </c>
      <c r="H469" s="103" t="s">
        <v>43</v>
      </c>
      <c r="I469" s="103">
        <v>7</v>
      </c>
    </row>
    <row r="470" spans="1:9" x14ac:dyDescent="0.35">
      <c r="A470" s="103" t="s">
        <v>142</v>
      </c>
      <c r="B470" s="103" t="s">
        <v>32</v>
      </c>
      <c r="C470" s="103" t="s">
        <v>180</v>
      </c>
      <c r="D470" s="103" t="s">
        <v>40</v>
      </c>
      <c r="E470" s="103" t="s">
        <v>87</v>
      </c>
      <c r="F470" s="103" t="s">
        <v>144</v>
      </c>
      <c r="G470" s="103" t="s">
        <v>145</v>
      </c>
      <c r="H470" s="103" t="s">
        <v>42</v>
      </c>
      <c r="I470" s="103">
        <v>2</v>
      </c>
    </row>
    <row r="471" spans="1:9" x14ac:dyDescent="0.35">
      <c r="A471" s="103" t="s">
        <v>142</v>
      </c>
      <c r="B471" s="103" t="s">
        <v>32</v>
      </c>
      <c r="C471" s="103" t="s">
        <v>180</v>
      </c>
      <c r="D471" s="103" t="s">
        <v>40</v>
      </c>
      <c r="E471" s="103" t="s">
        <v>87</v>
      </c>
      <c r="F471" s="103" t="s">
        <v>144</v>
      </c>
      <c r="G471" s="103" t="s">
        <v>145</v>
      </c>
      <c r="H471" s="103" t="s">
        <v>43</v>
      </c>
      <c r="I471" s="103">
        <v>2</v>
      </c>
    </row>
    <row r="472" spans="1:9" x14ac:dyDescent="0.35">
      <c r="A472" s="103" t="s">
        <v>142</v>
      </c>
      <c r="B472" s="103" t="s">
        <v>32</v>
      </c>
      <c r="C472" s="103" t="s">
        <v>180</v>
      </c>
      <c r="D472" s="103" t="s">
        <v>40</v>
      </c>
      <c r="E472" s="103" t="s">
        <v>87</v>
      </c>
      <c r="F472" s="103" t="s">
        <v>144</v>
      </c>
      <c r="G472" s="103" t="s">
        <v>146</v>
      </c>
      <c r="H472" s="103" t="s">
        <v>42</v>
      </c>
      <c r="I472" s="103">
        <v>1</v>
      </c>
    </row>
    <row r="473" spans="1:9" x14ac:dyDescent="0.35">
      <c r="A473" s="103" t="s">
        <v>142</v>
      </c>
      <c r="B473" s="103" t="s">
        <v>32</v>
      </c>
      <c r="C473" s="103" t="s">
        <v>180</v>
      </c>
      <c r="D473" s="103" t="s">
        <v>40</v>
      </c>
      <c r="E473" s="103" t="s">
        <v>87</v>
      </c>
      <c r="F473" s="103" t="s">
        <v>144</v>
      </c>
      <c r="G473" s="103" t="s">
        <v>146</v>
      </c>
      <c r="H473" s="103" t="s">
        <v>43</v>
      </c>
      <c r="I473" s="103">
        <v>1</v>
      </c>
    </row>
    <row r="474" spans="1:9" x14ac:dyDescent="0.35">
      <c r="A474" s="103" t="s">
        <v>142</v>
      </c>
      <c r="B474" s="103" t="s">
        <v>32</v>
      </c>
      <c r="C474" s="103" t="s">
        <v>180</v>
      </c>
      <c r="D474" s="103" t="s">
        <v>40</v>
      </c>
      <c r="E474" s="103" t="s">
        <v>87</v>
      </c>
      <c r="F474" s="103" t="s">
        <v>144</v>
      </c>
      <c r="G474" s="103" t="s">
        <v>88</v>
      </c>
      <c r="H474" s="103" t="s">
        <v>42</v>
      </c>
      <c r="I474" s="103">
        <v>20</v>
      </c>
    </row>
    <row r="475" spans="1:9" x14ac:dyDescent="0.35">
      <c r="A475" s="103" t="s">
        <v>142</v>
      </c>
      <c r="B475" s="103" t="s">
        <v>32</v>
      </c>
      <c r="C475" s="103" t="s">
        <v>180</v>
      </c>
      <c r="D475" s="103" t="s">
        <v>40</v>
      </c>
      <c r="E475" s="103" t="s">
        <v>87</v>
      </c>
      <c r="F475" s="103" t="s">
        <v>144</v>
      </c>
      <c r="G475" s="103" t="s">
        <v>88</v>
      </c>
      <c r="H475" s="103" t="s">
        <v>43</v>
      </c>
      <c r="I475" s="103">
        <v>3</v>
      </c>
    </row>
    <row r="476" spans="1:9" x14ac:dyDescent="0.35">
      <c r="A476" s="103" t="s">
        <v>142</v>
      </c>
      <c r="B476" s="103" t="s">
        <v>33</v>
      </c>
      <c r="C476" s="103" t="s">
        <v>181</v>
      </c>
      <c r="D476" s="103" t="s">
        <v>86</v>
      </c>
      <c r="E476" s="103" t="s">
        <v>89</v>
      </c>
      <c r="F476" s="103" t="s">
        <v>144</v>
      </c>
      <c r="G476" s="103" t="s">
        <v>88</v>
      </c>
      <c r="H476" s="103" t="s">
        <v>42</v>
      </c>
      <c r="I476" s="103">
        <v>19</v>
      </c>
    </row>
    <row r="477" spans="1:9" x14ac:dyDescent="0.35">
      <c r="A477" s="103" t="s">
        <v>142</v>
      </c>
      <c r="B477" s="103" t="s">
        <v>33</v>
      </c>
      <c r="C477" s="103" t="s">
        <v>181</v>
      </c>
      <c r="D477" s="103" t="s">
        <v>86</v>
      </c>
      <c r="E477" s="103" t="s">
        <v>89</v>
      </c>
      <c r="F477" s="103" t="s">
        <v>144</v>
      </c>
      <c r="G477" s="103" t="s">
        <v>88</v>
      </c>
      <c r="H477" s="103" t="s">
        <v>43</v>
      </c>
      <c r="I477" s="103">
        <v>4</v>
      </c>
    </row>
    <row r="478" spans="1:9" x14ac:dyDescent="0.35">
      <c r="A478" s="103" t="s">
        <v>142</v>
      </c>
      <c r="B478" s="103" t="s">
        <v>34</v>
      </c>
      <c r="C478" s="103" t="s">
        <v>182</v>
      </c>
      <c r="D478" s="103" t="s">
        <v>86</v>
      </c>
      <c r="E478" s="103" t="s">
        <v>90</v>
      </c>
      <c r="F478" s="103" t="s">
        <v>144</v>
      </c>
      <c r="G478" s="103" t="s">
        <v>146</v>
      </c>
      <c r="H478" s="103" t="s">
        <v>42</v>
      </c>
      <c r="I478" s="103">
        <v>3</v>
      </c>
    </row>
    <row r="479" spans="1:9" x14ac:dyDescent="0.35">
      <c r="A479" s="103" t="s">
        <v>142</v>
      </c>
      <c r="B479" s="103" t="s">
        <v>35</v>
      </c>
      <c r="C479" s="103" t="s">
        <v>183</v>
      </c>
      <c r="D479" s="103" t="s">
        <v>86</v>
      </c>
      <c r="E479" s="103" t="s">
        <v>87</v>
      </c>
      <c r="F479" s="103" t="s">
        <v>144</v>
      </c>
      <c r="G479" s="103" t="s">
        <v>145</v>
      </c>
      <c r="H479" s="103" t="s">
        <v>42</v>
      </c>
      <c r="I479" s="103">
        <v>2</v>
      </c>
    </row>
    <row r="480" spans="1:9" x14ac:dyDescent="0.35">
      <c r="A480" s="103" t="s">
        <v>142</v>
      </c>
      <c r="B480" s="103" t="s">
        <v>35</v>
      </c>
      <c r="C480" s="103" t="s">
        <v>183</v>
      </c>
      <c r="D480" s="103" t="s">
        <v>86</v>
      </c>
      <c r="E480" s="103" t="s">
        <v>87</v>
      </c>
      <c r="F480" s="103" t="s">
        <v>144</v>
      </c>
      <c r="G480" s="103" t="s">
        <v>145</v>
      </c>
      <c r="H480" s="103" t="s">
        <v>43</v>
      </c>
      <c r="I480" s="103">
        <v>3</v>
      </c>
    </row>
    <row r="481" spans="1:9" x14ac:dyDescent="0.35">
      <c r="A481" s="103" t="s">
        <v>142</v>
      </c>
      <c r="B481" s="103" t="s">
        <v>35</v>
      </c>
      <c r="C481" s="103" t="s">
        <v>183</v>
      </c>
      <c r="D481" s="103" t="s">
        <v>86</v>
      </c>
      <c r="E481" s="103" t="s">
        <v>87</v>
      </c>
      <c r="F481" s="103" t="s">
        <v>144</v>
      </c>
      <c r="G481" s="103" t="s">
        <v>88</v>
      </c>
      <c r="H481" s="103" t="s">
        <v>42</v>
      </c>
      <c r="I481" s="103">
        <v>12</v>
      </c>
    </row>
    <row r="482" spans="1:9" x14ac:dyDescent="0.35">
      <c r="A482" s="103" t="s">
        <v>142</v>
      </c>
      <c r="B482" s="103" t="s">
        <v>35</v>
      </c>
      <c r="C482" s="103" t="s">
        <v>183</v>
      </c>
      <c r="D482" s="103" t="s">
        <v>86</v>
      </c>
      <c r="E482" s="103" t="s">
        <v>87</v>
      </c>
      <c r="F482" s="103" t="s">
        <v>144</v>
      </c>
      <c r="G482" s="103" t="s">
        <v>88</v>
      </c>
      <c r="H482" s="103" t="s">
        <v>43</v>
      </c>
      <c r="I482" s="103">
        <v>2</v>
      </c>
    </row>
    <row r="483" spans="1:9" x14ac:dyDescent="0.35">
      <c r="A483" s="103" t="s">
        <v>142</v>
      </c>
      <c r="B483" s="103" t="s">
        <v>95</v>
      </c>
      <c r="C483" s="103" t="s">
        <v>184</v>
      </c>
      <c r="D483" s="103" t="s">
        <v>40</v>
      </c>
      <c r="E483" s="103" t="s">
        <v>87</v>
      </c>
      <c r="F483" s="103" t="s">
        <v>144</v>
      </c>
      <c r="G483" s="103" t="s">
        <v>145</v>
      </c>
      <c r="H483" s="103" t="s">
        <v>43</v>
      </c>
      <c r="I483" s="103">
        <v>3</v>
      </c>
    </row>
    <row r="484" spans="1:9" x14ac:dyDescent="0.35">
      <c r="A484" s="103" t="s">
        <v>142</v>
      </c>
      <c r="B484" s="103" t="s">
        <v>95</v>
      </c>
      <c r="C484" s="103" t="s">
        <v>184</v>
      </c>
      <c r="D484" s="103" t="s">
        <v>40</v>
      </c>
      <c r="E484" s="103" t="s">
        <v>87</v>
      </c>
      <c r="F484" s="103" t="s">
        <v>144</v>
      </c>
      <c r="G484" s="103" t="s">
        <v>146</v>
      </c>
      <c r="H484" s="103" t="s">
        <v>42</v>
      </c>
      <c r="I484" s="103">
        <v>2</v>
      </c>
    </row>
    <row r="485" spans="1:9" x14ac:dyDescent="0.35">
      <c r="A485" s="103" t="s">
        <v>142</v>
      </c>
      <c r="B485" s="103" t="s">
        <v>95</v>
      </c>
      <c r="C485" s="103" t="s">
        <v>184</v>
      </c>
      <c r="D485" s="103" t="s">
        <v>40</v>
      </c>
      <c r="E485" s="103" t="s">
        <v>87</v>
      </c>
      <c r="F485" s="103" t="s">
        <v>144</v>
      </c>
      <c r="G485" s="103" t="s">
        <v>146</v>
      </c>
      <c r="H485" s="103" t="s">
        <v>43</v>
      </c>
      <c r="I485" s="103">
        <v>1</v>
      </c>
    </row>
    <row r="486" spans="1:9" x14ac:dyDescent="0.35">
      <c r="A486" s="103" t="s">
        <v>142</v>
      </c>
      <c r="B486" s="103" t="s">
        <v>95</v>
      </c>
      <c r="C486" s="103" t="s">
        <v>184</v>
      </c>
      <c r="D486" s="103" t="s">
        <v>40</v>
      </c>
      <c r="E486" s="103" t="s">
        <v>87</v>
      </c>
      <c r="F486" s="103" t="s">
        <v>144</v>
      </c>
      <c r="G486" s="103" t="s">
        <v>88</v>
      </c>
      <c r="H486" s="103" t="s">
        <v>42</v>
      </c>
      <c r="I486" s="103">
        <v>18</v>
      </c>
    </row>
    <row r="487" spans="1:9" x14ac:dyDescent="0.35">
      <c r="A487" s="103" t="s">
        <v>142</v>
      </c>
      <c r="B487" s="103" t="s">
        <v>95</v>
      </c>
      <c r="C487" s="103" t="s">
        <v>184</v>
      </c>
      <c r="D487" s="103" t="s">
        <v>40</v>
      </c>
      <c r="E487" s="103" t="s">
        <v>87</v>
      </c>
      <c r="F487" s="103" t="s">
        <v>144</v>
      </c>
      <c r="G487" s="103" t="s">
        <v>88</v>
      </c>
      <c r="H487" s="103" t="s">
        <v>43</v>
      </c>
      <c r="I487" s="103">
        <v>5</v>
      </c>
    </row>
    <row r="488" spans="1:9" x14ac:dyDescent="0.35">
      <c r="A488" s="103" t="s">
        <v>142</v>
      </c>
      <c r="B488" s="103" t="s">
        <v>37</v>
      </c>
      <c r="C488" s="103" t="s">
        <v>186</v>
      </c>
      <c r="D488" s="103" t="s">
        <v>40</v>
      </c>
      <c r="E488" s="103" t="s">
        <v>87</v>
      </c>
      <c r="F488" s="103" t="s">
        <v>144</v>
      </c>
      <c r="G488" s="103" t="s">
        <v>146</v>
      </c>
      <c r="H488" s="103" t="s">
        <v>43</v>
      </c>
      <c r="I488" s="103">
        <v>1</v>
      </c>
    </row>
    <row r="489" spans="1:9" x14ac:dyDescent="0.35">
      <c r="A489" s="103" t="s">
        <v>142</v>
      </c>
      <c r="B489" s="103" t="s">
        <v>39</v>
      </c>
      <c r="C489" s="103" t="s">
        <v>188</v>
      </c>
      <c r="D489" s="103" t="s">
        <v>40</v>
      </c>
      <c r="E489" s="103" t="s">
        <v>87</v>
      </c>
      <c r="F489" s="103" t="s">
        <v>144</v>
      </c>
      <c r="G489" s="103" t="s">
        <v>146</v>
      </c>
      <c r="H489" s="103" t="s">
        <v>42</v>
      </c>
      <c r="I489" s="103">
        <v>7</v>
      </c>
    </row>
    <row r="490" spans="1:9" x14ac:dyDescent="0.35">
      <c r="A490" s="103" t="s">
        <v>142</v>
      </c>
      <c r="B490" s="103" t="s">
        <v>39</v>
      </c>
      <c r="C490" s="103" t="s">
        <v>188</v>
      </c>
      <c r="D490" s="103" t="s">
        <v>40</v>
      </c>
      <c r="E490" s="103" t="s">
        <v>87</v>
      </c>
      <c r="F490" s="103" t="s">
        <v>144</v>
      </c>
      <c r="G490" s="103" t="s">
        <v>146</v>
      </c>
      <c r="H490" s="103" t="s">
        <v>43</v>
      </c>
      <c r="I490" s="103">
        <v>2</v>
      </c>
    </row>
    <row r="491" spans="1:9" x14ac:dyDescent="0.35">
      <c r="A491" s="103" t="s">
        <v>142</v>
      </c>
      <c r="B491" s="103" t="s">
        <v>39</v>
      </c>
      <c r="C491" s="103" t="s">
        <v>188</v>
      </c>
      <c r="D491" s="103" t="s">
        <v>40</v>
      </c>
      <c r="E491" s="103" t="s">
        <v>87</v>
      </c>
      <c r="F491" s="103" t="s">
        <v>144</v>
      </c>
      <c r="G491" s="103" t="s">
        <v>88</v>
      </c>
      <c r="H491" s="103" t="s">
        <v>42</v>
      </c>
      <c r="I491" s="103">
        <v>7</v>
      </c>
    </row>
    <row r="492" spans="1:9" x14ac:dyDescent="0.35">
      <c r="A492" s="103" t="s">
        <v>142</v>
      </c>
      <c r="B492" s="103" t="s">
        <v>39</v>
      </c>
      <c r="C492" s="103" t="s">
        <v>188</v>
      </c>
      <c r="D492" s="103" t="s">
        <v>40</v>
      </c>
      <c r="E492" s="103" t="s">
        <v>87</v>
      </c>
      <c r="F492" s="103" t="s">
        <v>144</v>
      </c>
      <c r="G492" s="103" t="s">
        <v>88</v>
      </c>
      <c r="H492" s="103" t="s">
        <v>43</v>
      </c>
      <c r="I492" s="103">
        <v>4</v>
      </c>
    </row>
    <row r="493" spans="1:9" x14ac:dyDescent="0.35">
      <c r="A493" s="103" t="s">
        <v>99</v>
      </c>
      <c r="B493" s="103" t="s">
        <v>13</v>
      </c>
      <c r="C493" s="103" t="s">
        <v>160</v>
      </c>
      <c r="D493" s="103" t="s">
        <v>86</v>
      </c>
      <c r="E493" s="103" t="s">
        <v>89</v>
      </c>
      <c r="F493" s="103" t="s">
        <v>144</v>
      </c>
      <c r="G493" s="103" t="s">
        <v>88</v>
      </c>
      <c r="H493" s="103" t="s">
        <v>96</v>
      </c>
      <c r="I493" s="103">
        <v>1</v>
      </c>
    </row>
    <row r="494" spans="1:9" x14ac:dyDescent="0.35">
      <c r="A494" s="103" t="s">
        <v>100</v>
      </c>
      <c r="B494" s="103" t="s">
        <v>38</v>
      </c>
      <c r="C494" s="103" t="s">
        <v>187</v>
      </c>
      <c r="D494" s="103" t="s">
        <v>86</v>
      </c>
      <c r="E494" s="103" t="s">
        <v>89</v>
      </c>
      <c r="F494" s="103" t="s">
        <v>144</v>
      </c>
      <c r="G494" s="103" t="s">
        <v>88</v>
      </c>
      <c r="H494" s="103" t="s">
        <v>96</v>
      </c>
      <c r="I494" s="103">
        <v>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7679-C165-4B11-ABF2-63689C436738}">
  <sheetPr>
    <tabColor rgb="FFFF0000"/>
  </sheetPr>
  <dimension ref="A1:X56"/>
  <sheetViews>
    <sheetView workbookViewId="0">
      <selection activeCell="D13" sqref="D13"/>
    </sheetView>
  </sheetViews>
  <sheetFormatPr defaultColWidth="9.15234375" defaultRowHeight="14.6" x14ac:dyDescent="0.4"/>
  <cols>
    <col min="1" max="1" width="45.3828125" customWidth="1"/>
  </cols>
  <sheetData>
    <row r="1" spans="1:24" ht="17.600000000000001" x14ac:dyDescent="0.6">
      <c r="A1" s="1"/>
      <c r="B1" s="1"/>
      <c r="C1" s="1"/>
      <c r="D1" s="1"/>
      <c r="E1" s="1"/>
      <c r="F1" s="1"/>
      <c r="G1" s="1"/>
      <c r="H1" s="1"/>
      <c r="I1" s="1"/>
      <c r="J1" s="1"/>
      <c r="K1" s="1"/>
      <c r="L1" s="1"/>
      <c r="M1" s="1"/>
      <c r="N1" s="1"/>
      <c r="O1" s="1"/>
      <c r="P1" s="1"/>
      <c r="Q1" s="1"/>
      <c r="R1" s="1"/>
      <c r="S1" s="1"/>
      <c r="T1" s="1"/>
      <c r="U1" s="1"/>
      <c r="V1" s="1"/>
      <c r="W1" s="1"/>
      <c r="X1" s="1"/>
    </row>
    <row r="3" spans="1:24" x14ac:dyDescent="0.4">
      <c r="A3" s="3" t="str">
        <f>FIRE1123b!A3</f>
        <v>2023/24</v>
      </c>
      <c r="J3" s="4"/>
      <c r="K3" s="4"/>
    </row>
    <row r="4" spans="1:24" x14ac:dyDescent="0.4">
      <c r="B4" t="s">
        <v>88</v>
      </c>
      <c r="H4" t="s">
        <v>102</v>
      </c>
      <c r="N4" t="s">
        <v>103</v>
      </c>
      <c r="T4" s="5" t="s">
        <v>104</v>
      </c>
      <c r="U4" s="5"/>
      <c r="V4" s="5"/>
      <c r="W4" s="5"/>
      <c r="X4" s="5"/>
    </row>
    <row r="5" spans="1:24" ht="43.75" x14ac:dyDescent="0.4">
      <c r="A5" s="6"/>
      <c r="B5" s="7" t="s">
        <v>42</v>
      </c>
      <c r="C5" s="7" t="s">
        <v>43</v>
      </c>
      <c r="D5" s="7" t="s">
        <v>69</v>
      </c>
      <c r="E5" s="7" t="s">
        <v>96</v>
      </c>
      <c r="F5" s="7" t="s">
        <v>44</v>
      </c>
      <c r="G5" s="7"/>
      <c r="H5" s="7" t="s">
        <v>42</v>
      </c>
      <c r="I5" s="7" t="s">
        <v>43</v>
      </c>
      <c r="J5" s="7" t="s">
        <v>69</v>
      </c>
      <c r="K5" s="7" t="s">
        <v>96</v>
      </c>
      <c r="L5" s="7" t="s">
        <v>44</v>
      </c>
      <c r="M5" s="7"/>
      <c r="N5" s="7" t="s">
        <v>42</v>
      </c>
      <c r="O5" s="7" t="s">
        <v>43</v>
      </c>
      <c r="P5" s="7" t="s">
        <v>69</v>
      </c>
      <c r="Q5" s="7" t="s">
        <v>96</v>
      </c>
      <c r="R5" s="7" t="s">
        <v>44</v>
      </c>
      <c r="S5" s="7"/>
      <c r="T5" s="8" t="s">
        <v>42</v>
      </c>
      <c r="U5" s="8" t="s">
        <v>43</v>
      </c>
      <c r="V5" s="8" t="s">
        <v>69</v>
      </c>
      <c r="W5" s="8" t="s">
        <v>96</v>
      </c>
      <c r="X5" s="8" t="s">
        <v>44</v>
      </c>
    </row>
    <row r="6" spans="1:24" x14ac:dyDescent="0.4">
      <c r="A6" t="s">
        <v>0</v>
      </c>
      <c r="B6" s="9" cm="1">
        <f t="array" ref="B6">SUMPRODUCT(('Data - new apprentices'!$A$2:$A$56245=$A$3)*('Data - new apprentices'!$H$2:$H$56245=B$5)*('Data - new apprentices'!$G$2:$G$56245=$B$4)*('Data - new apprentices'!$I$2:$I$56245))</f>
        <v>677</v>
      </c>
      <c r="C6" s="9" cm="1">
        <f t="array" ref="C6">SUMPRODUCT(('Data - new apprentices'!$A$2:$A$56245=$A$3)*('Data - new apprentices'!$H$2:$H$56245=C$5)*('Data - new apprentices'!$G$2:$G$56245=$B$4)*('Data - new apprentices'!$I$2:$I$56245))</f>
        <v>139</v>
      </c>
      <c r="D6" s="9" cm="1">
        <f t="array" ref="D6">SUMPRODUCT(('Data - new apprentices'!$A$2:$A$56245=$A$3)*('Data - new apprentices'!$H$2:$H$56245=D$5)*('Data - new apprentices'!$G$2:$G$56245=$B$4)*('Data - new apprentices'!$I$2:$I$56245))</f>
        <v>0</v>
      </c>
      <c r="E6" s="9" cm="1">
        <f t="array" ref="E6">SUMPRODUCT(('Data - new apprentices'!$A$2:$A$56245=$A$3)*('Data - new apprentices'!$H$2:$H$56245=E$5)*('Data - new apprentices'!$G$2:$G$56245=$B$4)*('Data - new apprentices'!$I$2:$I$56245))</f>
        <v>20</v>
      </c>
      <c r="F6" s="10">
        <f>IF(B6+C6+D6+E6=0,"-",ROUND(C6/(B6+C6+D6+E6),3))</f>
        <v>0.16600000000000001</v>
      </c>
      <c r="G6" s="2"/>
      <c r="H6" s="9" cm="1">
        <f t="array" ref="H6">SUMPRODUCT(('Data - new apprentices'!$A$2:$A$56245=$A$3)*('Data - new apprentices'!$H$2:$H$56245=H$5)*('Data - new apprentices'!$G$2:$G$56245=$H$4)*('Data - new apprentices'!$I$2:$I$56245))</f>
        <v>7</v>
      </c>
      <c r="I6" s="9" cm="1">
        <f t="array" ref="I6">SUMPRODUCT(('Data - new apprentices'!$A$2:$A$56245=$A$3)*('Data - new apprentices'!$H$2:$H$56245=I$5)*('Data - new apprentices'!$G$2:$G$56245=$H$4)*('Data - new apprentices'!$I$2:$I$56245))</f>
        <v>17</v>
      </c>
      <c r="J6" s="9" cm="1">
        <f t="array" ref="J6">SUMPRODUCT(('Data - new apprentices'!$A$2:$A$56245=$A$3)*('Data - new apprentices'!$H$2:$H$56245=J$5)*('Data - new apprentices'!$G$2:$G$56245=$H$4)*('Data - new apprentices'!$I$2:$I$56245))</f>
        <v>0</v>
      </c>
      <c r="K6" s="9" cm="1">
        <f t="array" ref="K6">SUMPRODUCT(('Data - new apprentices'!$A$2:$A$56245=$A$3)*('Data - new apprentices'!$H$2:$H$56245=K$5)*('Data - new apprentices'!$G$2:$G$56245=$H$4)*('Data - new apprentices'!$I$2:$I$56245))</f>
        <v>0</v>
      </c>
      <c r="L6" s="10">
        <f>IF(H6+I6+J6+K6=0,"-",ROUND(I6/(H6+I6+J6+K6),3))</f>
        <v>0.70799999999999996</v>
      </c>
      <c r="M6" s="2"/>
      <c r="N6" s="9" cm="1">
        <f t="array" ref="N6">SUMPRODUCT(('Data - new apprentices'!$A$2:$A$56245=$A$3)*('Data - new apprentices'!$H$2:$H$56245=N$5)*('Data - new apprentices'!$G$2:$G$56245=$N$4)*('Data - new apprentices'!$I$2:$I$56245))</f>
        <v>37</v>
      </c>
      <c r="O6" s="9" cm="1">
        <f t="array" ref="O6">SUMPRODUCT(('Data - new apprentices'!$A$2:$A$56245=$A$3)*('Data - new apprentices'!$H$2:$H$56245=O$5)*('Data - new apprentices'!$G$2:$G$56245=$N$4)*('Data - new apprentices'!$I$2:$I$56245))</f>
        <v>31</v>
      </c>
      <c r="P6" s="9" cm="1">
        <f t="array" ref="P6">SUMPRODUCT(('Data - new apprentices'!$A$2:$A$56245=$A$3)*('Data - new apprentices'!$H$2:$H$56245=P$5)*('Data - new apprentices'!$G$2:$G$56245=$N$4)*('Data - new apprentices'!$I$2:$I$56245))</f>
        <v>3</v>
      </c>
      <c r="Q6" s="9" cm="1">
        <f t="array" ref="Q6">SUMPRODUCT(('Data - new apprentices'!$A$2:$A$56245=$A$3)*('Data - new apprentices'!$H$2:$H$56245=Q$5)*('Data - new apprentices'!$G$2:$G$56245=$N$4)*('Data - new apprentices'!$I$2:$I$56245))</f>
        <v>0</v>
      </c>
      <c r="R6" s="10">
        <f>IF(N6+O6+P6+Q6=0,"-",ROUND(O6/(N6+O6+P6+Q6),3))</f>
        <v>0.437</v>
      </c>
      <c r="S6" s="2"/>
      <c r="T6" s="11">
        <f t="shared" ref="T6:T37" si="0">B6+H6+N6</f>
        <v>721</v>
      </c>
      <c r="U6" s="11">
        <f t="shared" ref="U6:U37" si="1">C6+I6+O6</f>
        <v>187</v>
      </c>
      <c r="V6" s="11">
        <f t="shared" ref="V6:V37" si="2">D6+J6+P6</f>
        <v>3</v>
      </c>
      <c r="W6" s="11">
        <f t="shared" ref="W6:W37" si="3">E6+K6+Q6</f>
        <v>20</v>
      </c>
      <c r="X6" s="10">
        <f>IF(T6+U6+V6+W6=0,"-",ROUND(U6/(T6+U6+V6+W6),3))</f>
        <v>0.20100000000000001</v>
      </c>
    </row>
    <row r="7" spans="1:24" x14ac:dyDescent="0.4">
      <c r="A7" t="s">
        <v>86</v>
      </c>
      <c r="B7" s="9" cm="1">
        <f t="array" ref="B7">SUMPRODUCT(('Data - new apprentices'!$A$2:$A$56245=$A$3)*('Data - new apprentices'!$D$2:$D$56245=$A7)*('Data - new apprentices'!$H$2:$H$56245=B$5)*('Data - new apprentices'!$G$2:$G$56245=$B$4)*('Data - new apprentices'!$I$2:$I$56245))</f>
        <v>344</v>
      </c>
      <c r="C7" s="9" cm="1">
        <f t="array" ref="C7">SUMPRODUCT(('Data - new apprentices'!$A$2:$A$56245=$A$3)*('Data - new apprentices'!$D$2:$D$56245=$A7)*('Data - new apprentices'!$H$2:$H$56245=C$5)*('Data - new apprentices'!$G$2:$G$56245=$B$4)*('Data - new apprentices'!$I$2:$I$56245))</f>
        <v>80</v>
      </c>
      <c r="D7" s="9" cm="1">
        <f t="array" ref="D7">SUMPRODUCT(('Data - new apprentices'!$A$2:$A$56245=$A$3)*('Data - new apprentices'!$D$2:$D$56245=$A7)*('Data - new apprentices'!$H$2:$H$56245=D$5)*('Data - new apprentices'!$G$2:$G$56245=$B$4)*('Data - new apprentices'!$I$2:$I$56245))</f>
        <v>0</v>
      </c>
      <c r="E7" s="9" cm="1">
        <f t="array" ref="E7">SUMPRODUCT(('Data - new apprentices'!$A$2:$A$56245=$A$3)*('Data - new apprentices'!$D$2:$D$56245=$A7)*('Data - new apprentices'!$H$2:$H$56245=E$5)*('Data - new apprentices'!$G$2:$G$56245=$B$4)*('Data - new apprentices'!$I$2:$I$56245))</f>
        <v>0</v>
      </c>
      <c r="F7" s="10">
        <f t="shared" ref="F7:F56" si="4">IF(B7+C7+D7+E7=0,"-",ROUND(C7/(B7+C7+D7+E7),3))</f>
        <v>0.189</v>
      </c>
      <c r="G7" s="2"/>
      <c r="H7" s="9" cm="1">
        <f t="array" ref="H7">SUMPRODUCT(('Data - new apprentices'!$A$2:$A$56245=$A$3)*('Data - new apprentices'!$D$2:$D$56245=$A7)*('Data - new apprentices'!$H$2:$H$56245=H$5)*('Data - new apprentices'!$G$2:$G$56245=$H$4)*('Data - new apprentices'!$I$2:$I$56245))</f>
        <v>5</v>
      </c>
      <c r="I7" s="9" cm="1">
        <f t="array" ref="I7">SUMPRODUCT(('Data - new apprentices'!$A$2:$A$56245=$A$3)*('Data - new apprentices'!$D$2:$D$56245=$A7)*('Data - new apprentices'!$H$2:$H$56245=I$5)*('Data - new apprentices'!$G$2:$G$56245=$H$4)*('Data - new apprentices'!$I$2:$I$56245))</f>
        <v>8</v>
      </c>
      <c r="J7" s="9" cm="1">
        <f t="array" ref="J7">SUMPRODUCT(('Data - new apprentices'!$A$2:$A$56245=$A$3)*('Data - new apprentices'!$D$2:$D$56245=$A7)*('Data - new apprentices'!$H$2:$H$56245=J$5)*('Data - new apprentices'!$G$2:$G$56245=$H$4)*('Data - new apprentices'!$I$2:$I$56245))</f>
        <v>0</v>
      </c>
      <c r="K7" s="9" cm="1">
        <f t="array" ref="K7">SUMPRODUCT(('Data - new apprentices'!$A$2:$A$56245=$A$3)*('Data - new apprentices'!$D$2:$D$56245=$A7)*('Data - new apprentices'!$H$2:$H$56245=K$5)*('Data - new apprentices'!$G$2:$G$56245=$H$4)*('Data - new apprentices'!$I$2:$I$56245))</f>
        <v>0</v>
      </c>
      <c r="L7" s="10">
        <f t="shared" ref="L7:L56" si="5">IF(H7+I7+J7+K7=0,"-",ROUND(I7/(H7+I7+J7+K7),3))</f>
        <v>0.61499999999999999</v>
      </c>
      <c r="M7" s="2"/>
      <c r="N7" s="9" cm="1">
        <f t="array" ref="N7">SUMPRODUCT(('Data - new apprentices'!$A$2:$A$56245=$A$3)*('Data - new apprentices'!$D$2:$D$56245=$A7)*('Data - new apprentices'!$H$2:$H$56245=N$5)*('Data - new apprentices'!$G$2:$G$56245=$N$4)*('Data - new apprentices'!$I$2:$I$56245))</f>
        <v>27</v>
      </c>
      <c r="O7" s="9" cm="1">
        <f t="array" ref="O7">SUMPRODUCT(('Data - new apprentices'!$A$2:$A$56245=$A$3)*('Data - new apprentices'!$D$2:$D$56245=$A7)*('Data - new apprentices'!$H$2:$H$56245=O$5)*('Data - new apprentices'!$G$2:$G$56245=$N$4)*('Data - new apprentices'!$I$2:$I$56245))</f>
        <v>24</v>
      </c>
      <c r="P7" s="9" cm="1">
        <f t="array" ref="P7">SUMPRODUCT(('Data - new apprentices'!$A$2:$A$56245=$A$3)*('Data - new apprentices'!$D$2:$D$56245=$A7)*('Data - new apprentices'!$H$2:$H$56245=P$5)*('Data - new apprentices'!$G$2:$G$56245=$N$4)*('Data - new apprentices'!$I$2:$I$56245))</f>
        <v>3</v>
      </c>
      <c r="Q7" s="9" cm="1">
        <f t="array" ref="Q7">SUMPRODUCT(('Data - new apprentices'!$A$2:$A$56245=$A$3)*('Data - new apprentices'!$D$2:$D$56245=$A7)*('Data - new apprentices'!$H$2:$H$56245=Q$5)*('Data - new apprentices'!$G$2:$G$56245=$N$4)*('Data - new apprentices'!$I$2:$I$56245))</f>
        <v>0</v>
      </c>
      <c r="R7" s="10">
        <f t="shared" ref="R7:R56" si="6">IF(N7+O7+P7+Q7=0,"-",ROUND(O7/(N7+O7+P7+Q7),3))</f>
        <v>0.44400000000000001</v>
      </c>
      <c r="S7" s="2"/>
      <c r="T7" s="11">
        <f t="shared" si="0"/>
        <v>376</v>
      </c>
      <c r="U7" s="11">
        <f t="shared" si="1"/>
        <v>112</v>
      </c>
      <c r="V7" s="11">
        <f t="shared" si="2"/>
        <v>3</v>
      </c>
      <c r="W7" s="11">
        <f t="shared" si="3"/>
        <v>0</v>
      </c>
      <c r="X7" s="10">
        <f t="shared" ref="X7:X56" si="7">IF(T7+U7+V7+W7=0,"-",ROUND(U7/(T7+U7+V7+W7),3))</f>
        <v>0.22800000000000001</v>
      </c>
    </row>
    <row r="8" spans="1:24" x14ac:dyDescent="0.4">
      <c r="A8" t="s">
        <v>40</v>
      </c>
      <c r="B8" s="9" cm="1">
        <f t="array" ref="B8">SUMPRODUCT(('Data - new apprentices'!$A$2:$A$56245=$A$3)*('Data - new apprentices'!$D$2:$D$56245=$A8)*('Data - new apprentices'!$H$2:$H$56245=B$5)*('Data - new apprentices'!$G$2:$G$56245=$B$4)*('Data - new apprentices'!$I$2:$I$56245))</f>
        <v>333</v>
      </c>
      <c r="C8" s="9" cm="1">
        <f t="array" ref="C8">SUMPRODUCT(('Data - new apprentices'!$A$2:$A$56245=$A$3)*('Data - new apprentices'!$D$2:$D$56245=$A8)*('Data - new apprentices'!$H$2:$H$56245=C$5)*('Data - new apprentices'!$G$2:$G$56245=$B$4)*('Data - new apprentices'!$I$2:$I$56245))</f>
        <v>59</v>
      </c>
      <c r="D8" s="9" cm="1">
        <f t="array" ref="D8">SUMPRODUCT(('Data - new apprentices'!$A$2:$A$56245=$A$3)*('Data - new apprentices'!$D$2:$D$56245=$A8)*('Data - new apprentices'!$H$2:$H$56245=D$5)*('Data - new apprentices'!$G$2:$G$56245=$B$4)*('Data - new apprentices'!$I$2:$I$56245))</f>
        <v>0</v>
      </c>
      <c r="E8" s="9" cm="1">
        <f t="array" ref="E8">SUMPRODUCT(('Data - new apprentices'!$A$2:$A$56245=$A$3)*('Data - new apprentices'!$D$2:$D$56245=$A8)*('Data - new apprentices'!$H$2:$H$56245=E$5)*('Data - new apprentices'!$G$2:$G$56245=$B$4)*('Data - new apprentices'!$I$2:$I$56245))</f>
        <v>20</v>
      </c>
      <c r="F8" s="10">
        <f t="shared" si="4"/>
        <v>0.14299999999999999</v>
      </c>
      <c r="G8" s="2"/>
      <c r="H8" s="9" cm="1">
        <f t="array" ref="H8">SUMPRODUCT(('Data - new apprentices'!$A$2:$A$56245=$A$3)*('Data - new apprentices'!$D$2:$D$56245=$A8)*('Data - new apprentices'!$H$2:$H$56245=H$5)*('Data - new apprentices'!$G$2:$G$56245=$H$4)*('Data - new apprentices'!$I$2:$I$56245))</f>
        <v>2</v>
      </c>
      <c r="I8" s="9" cm="1">
        <f t="array" ref="I8">SUMPRODUCT(('Data - new apprentices'!$A$2:$A$56245=$A$3)*('Data - new apprentices'!$D$2:$D$56245=$A8)*('Data - new apprentices'!$H$2:$H$56245=I$5)*('Data - new apprentices'!$G$2:$G$56245=$H$4)*('Data - new apprentices'!$I$2:$I$56245))</f>
        <v>9</v>
      </c>
      <c r="J8" s="9" cm="1">
        <f t="array" ref="J8">SUMPRODUCT(('Data - new apprentices'!$A$2:$A$56245=$A$3)*('Data - new apprentices'!$D$2:$D$56245=$A8)*('Data - new apprentices'!$H$2:$H$56245=J$5)*('Data - new apprentices'!$G$2:$G$56245=$H$4)*('Data - new apprentices'!$I$2:$I$56245))</f>
        <v>0</v>
      </c>
      <c r="K8" s="9" cm="1">
        <f t="array" ref="K8">SUMPRODUCT(('Data - new apprentices'!$A$2:$A$56245=$A$3)*('Data - new apprentices'!$D$2:$D$56245=$A8)*('Data - new apprentices'!$H$2:$H$56245=K$5)*('Data - new apprentices'!$G$2:$G$56245=$H$4)*('Data - new apprentices'!$I$2:$I$56245))</f>
        <v>0</v>
      </c>
      <c r="L8" s="10">
        <f t="shared" si="5"/>
        <v>0.81799999999999995</v>
      </c>
      <c r="M8" s="2"/>
      <c r="N8" s="9" cm="1">
        <f t="array" ref="N8">SUMPRODUCT(('Data - new apprentices'!$A$2:$A$56245=$A$3)*('Data - new apprentices'!$D$2:$D$56245=$A8)*('Data - new apprentices'!$H$2:$H$56245=N$5)*('Data - new apprentices'!$G$2:$G$56245=$N$4)*('Data - new apprentices'!$I$2:$I$56245))</f>
        <v>10</v>
      </c>
      <c r="O8" s="9" cm="1">
        <f t="array" ref="O8">SUMPRODUCT(('Data - new apprentices'!$A$2:$A$56245=$A$3)*('Data - new apprentices'!$D$2:$D$56245=$A8)*('Data - new apprentices'!$H$2:$H$56245=O$5)*('Data - new apprentices'!$G$2:$G$56245=$N$4)*('Data - new apprentices'!$I$2:$I$56245))</f>
        <v>7</v>
      </c>
      <c r="P8" s="9" cm="1">
        <f t="array" ref="P8">SUMPRODUCT(('Data - new apprentices'!$A$2:$A$56245=$A$3)*('Data - new apprentices'!$D$2:$D$56245=$A8)*('Data - new apprentices'!$H$2:$H$56245=P$5)*('Data - new apprentices'!$G$2:$G$56245=$N$4)*('Data - new apprentices'!$I$2:$I$56245))</f>
        <v>0</v>
      </c>
      <c r="Q8" s="9" cm="1">
        <f t="array" ref="Q8">SUMPRODUCT(('Data - new apprentices'!$A$2:$A$56245=$A$3)*('Data - new apprentices'!$D$2:$D$56245=$A8)*('Data - new apprentices'!$H$2:$H$56245=Q$5)*('Data - new apprentices'!$G$2:$G$56245=$N$4)*('Data - new apprentices'!$I$2:$I$56245))</f>
        <v>0</v>
      </c>
      <c r="R8" s="10">
        <f t="shared" si="6"/>
        <v>0.41199999999999998</v>
      </c>
      <c r="S8" s="2"/>
      <c r="T8" s="11">
        <f t="shared" si="0"/>
        <v>345</v>
      </c>
      <c r="U8" s="11">
        <f t="shared" si="1"/>
        <v>75</v>
      </c>
      <c r="V8" s="11">
        <f t="shared" si="2"/>
        <v>0</v>
      </c>
      <c r="W8" s="11">
        <f t="shared" si="3"/>
        <v>20</v>
      </c>
      <c r="X8" s="10">
        <f t="shared" si="7"/>
        <v>0.17</v>
      </c>
    </row>
    <row r="9" spans="1:24" x14ac:dyDescent="0.4">
      <c r="A9" t="s">
        <v>87</v>
      </c>
      <c r="B9" s="9" cm="1">
        <f t="array" ref="B9">SUMPRODUCT(('Data - new apprentices'!$A$2:$A$56245=$A$3)*('Data - new apprentices'!$E$2:$E$56245=$A9)*('Data - new apprentices'!$H$2:$H$56245=B$5)*('Data - new apprentices'!$G$2:$G$56245=$B$4)*('Data - new apprentices'!$I$2:$I$56245))</f>
        <v>459</v>
      </c>
      <c r="C9" s="9" cm="1">
        <f t="array" ref="C9">SUMPRODUCT(('Data - new apprentices'!$A$2:$A$56245=$A$3)*('Data - new apprentices'!$E$2:$E$56245=$A9)*('Data - new apprentices'!$H$2:$H$56245=C$5)*('Data - new apprentices'!$G$2:$G$56245=$B$4)*('Data - new apprentices'!$I$2:$I$56245))</f>
        <v>92</v>
      </c>
      <c r="D9" s="9" cm="1">
        <f t="array" ref="D9">SUMPRODUCT(('Data - new apprentices'!$A$2:$A$56245=$A$3)*('Data - new apprentices'!$E$2:$E$56245=$A9)*('Data - new apprentices'!$H$2:$H$56245=D$5)*('Data - new apprentices'!$G$2:$G$56245=$B$4)*('Data - new apprentices'!$I$2:$I$56245))</f>
        <v>0</v>
      </c>
      <c r="E9" s="9" cm="1">
        <f t="array" ref="E9">SUMPRODUCT(('Data - new apprentices'!$A$2:$A$56245=$A$3)*('Data - new apprentices'!$E$2:$E$56245=$A9)*('Data - new apprentices'!$H$2:$H$56245=E$5)*('Data - new apprentices'!$G$2:$G$56245=$B$4)*('Data - new apprentices'!$I$2:$I$56245))</f>
        <v>20</v>
      </c>
      <c r="F9" s="10">
        <f t="shared" si="4"/>
        <v>0.161</v>
      </c>
      <c r="G9" s="2"/>
      <c r="H9" s="9" cm="1">
        <f t="array" ref="H9">SUMPRODUCT(('Data - new apprentices'!$A$2:$A$56245=$A$3)*('Data - new apprentices'!$E$2:$E$56245=$A9)*('Data - new apprentices'!$H$2:$H$56245=H$5)*('Data - new apprentices'!$G$2:$G$56245=$H$4)*('Data - new apprentices'!$I$2:$I$56245))</f>
        <v>4</v>
      </c>
      <c r="I9" s="9" cm="1">
        <f t="array" ref="I9">SUMPRODUCT(('Data - new apprentices'!$A$2:$A$56245=$A$3)*('Data - new apprentices'!$E$2:$E$56245=$A9)*('Data - new apprentices'!$H$2:$H$56245=I$5)*('Data - new apprentices'!$G$2:$G$56245=$H$4)*('Data - new apprentices'!$I$2:$I$56245))</f>
        <v>12</v>
      </c>
      <c r="J9" s="9" cm="1">
        <f t="array" ref="J9">SUMPRODUCT(('Data - new apprentices'!$A$2:$A$56245=$A$3)*('Data - new apprentices'!$E$2:$E$56245=$A9)*('Data - new apprentices'!$H$2:$H$56245=J$5)*('Data - new apprentices'!$G$2:$G$56245=$H$4)*('Data - new apprentices'!$I$2:$I$56245))</f>
        <v>0</v>
      </c>
      <c r="K9" s="9" cm="1">
        <f t="array" ref="K9">SUMPRODUCT(('Data - new apprentices'!$A$2:$A$56245=$A$3)*('Data - new apprentices'!$E$2:$E$56245=$A9)*('Data - new apprentices'!$H$2:$H$56245=K$5)*('Data - new apprentices'!$G$2:$G$56245=$H$4)*('Data - new apprentices'!$I$2:$I$56245))</f>
        <v>0</v>
      </c>
      <c r="L9" s="10">
        <f t="shared" si="5"/>
        <v>0.75</v>
      </c>
      <c r="M9" s="2"/>
      <c r="N9" s="9" cm="1">
        <f t="array" ref="N9">SUMPRODUCT(('Data - new apprentices'!$A$2:$A$56245=$A$3)*('Data - new apprentices'!$E$2:$E$56245=$A9)*('Data - new apprentices'!$H$2:$H$56245=N$5)*('Data - new apprentices'!$G$2:$G$56245=$N$4)*('Data - new apprentices'!$I$2:$I$56245))</f>
        <v>19</v>
      </c>
      <c r="O9" s="9" cm="1">
        <f t="array" ref="O9">SUMPRODUCT(('Data - new apprentices'!$A$2:$A$56245=$A$3)*('Data - new apprentices'!$E$2:$E$56245=$A9)*('Data - new apprentices'!$H$2:$H$56245=O$5)*('Data - new apprentices'!$G$2:$G$56245=$N$4)*('Data - new apprentices'!$I$2:$I$56245))</f>
        <v>10</v>
      </c>
      <c r="P9" s="9" cm="1">
        <f t="array" ref="P9">SUMPRODUCT(('Data - new apprentices'!$A$2:$A$56245=$A$3)*('Data - new apprentices'!$E$2:$E$56245=$A9)*('Data - new apprentices'!$H$2:$H$56245=P$5)*('Data - new apprentices'!$G$2:$G$56245=$N$4)*('Data - new apprentices'!$I$2:$I$56245))</f>
        <v>0</v>
      </c>
      <c r="Q9" s="9" cm="1">
        <f t="array" ref="Q9">SUMPRODUCT(('Data - new apprentices'!$A$2:$A$56245=$A$3)*('Data - new apprentices'!$E$2:$E$56245=$A9)*('Data - new apprentices'!$H$2:$H$56245=Q$5)*('Data - new apprentices'!$G$2:$G$56245=$N$4)*('Data - new apprentices'!$I$2:$I$56245))</f>
        <v>0</v>
      </c>
      <c r="R9" s="10">
        <f t="shared" si="6"/>
        <v>0.34499999999999997</v>
      </c>
      <c r="S9" s="2"/>
      <c r="T9" s="11">
        <f t="shared" si="0"/>
        <v>482</v>
      </c>
      <c r="U9" s="11">
        <f t="shared" si="1"/>
        <v>114</v>
      </c>
      <c r="V9" s="11">
        <f t="shared" si="2"/>
        <v>0</v>
      </c>
      <c r="W9" s="11">
        <f t="shared" si="3"/>
        <v>20</v>
      </c>
      <c r="X9" s="10">
        <f t="shared" si="7"/>
        <v>0.185</v>
      </c>
    </row>
    <row r="10" spans="1:24" x14ac:dyDescent="0.4">
      <c r="A10" t="s">
        <v>89</v>
      </c>
      <c r="B10" s="9" cm="1">
        <f t="array" ref="B10">SUMPRODUCT(('Data - new apprentices'!$A$2:$A$56245=$A$3)*('Data - new apprentices'!$E$2:$E$56245=$A10)*('Data - new apprentices'!$H$2:$H$56245=B$5)*('Data - new apprentices'!$G$2:$G$56245=$B$4)*('Data - new apprentices'!$I$2:$I$56245))</f>
        <v>167</v>
      </c>
      <c r="C10" s="9" cm="1">
        <f t="array" ref="C10">SUMPRODUCT(('Data - new apprentices'!$A$2:$A$56245=$A$3)*('Data - new apprentices'!$E$2:$E$56245=$A10)*('Data - new apprentices'!$H$2:$H$56245=C$5)*('Data - new apprentices'!$G$2:$G$56245=$B$4)*('Data - new apprentices'!$I$2:$I$56245))</f>
        <v>30</v>
      </c>
      <c r="D10" s="9" cm="1">
        <f t="array" ref="D10">SUMPRODUCT(('Data - new apprentices'!$A$2:$A$56245=$A$3)*('Data - new apprentices'!$E$2:$E$56245=$A10)*('Data - new apprentices'!$H$2:$H$56245=D$5)*('Data - new apprentices'!$G$2:$G$56245=$B$4)*('Data - new apprentices'!$I$2:$I$56245))</f>
        <v>0</v>
      </c>
      <c r="E10" s="9" cm="1">
        <f t="array" ref="E10">SUMPRODUCT(('Data - new apprentices'!$A$2:$A$56245=$A$3)*('Data - new apprentices'!$E$2:$E$56245=$A10)*('Data - new apprentices'!$H$2:$H$56245=E$5)*('Data - new apprentices'!$G$2:$G$56245=$B$4)*('Data - new apprentices'!$I$2:$I$56245))</f>
        <v>0</v>
      </c>
      <c r="F10" s="10">
        <f t="shared" si="4"/>
        <v>0.152</v>
      </c>
      <c r="G10" s="2"/>
      <c r="H10" s="9" cm="1">
        <f t="array" ref="H10">SUMPRODUCT(('Data - new apprentices'!$A$2:$A$56245=$A$3)*('Data - new apprentices'!$E$2:$E$56245=$A10)*('Data - new apprentices'!$H$2:$H$56245=H$5)*('Data - new apprentices'!$G$2:$G$56245=$H$4)*('Data - new apprentices'!$I$2:$I$56245))</f>
        <v>0</v>
      </c>
      <c r="I10" s="9" cm="1">
        <f t="array" ref="I10">SUMPRODUCT(('Data - new apprentices'!$A$2:$A$56245=$A$3)*('Data - new apprentices'!$E$2:$E$56245=$A10)*('Data - new apprentices'!$H$2:$H$56245=I$5)*('Data - new apprentices'!$G$2:$G$56245=$H$4)*('Data - new apprentices'!$I$2:$I$56245))</f>
        <v>0</v>
      </c>
      <c r="J10" s="9" cm="1">
        <f t="array" ref="J10">SUMPRODUCT(('Data - new apprentices'!$A$2:$A$56245=$A$3)*('Data - new apprentices'!$E$2:$E$56245=$A10)*('Data - new apprentices'!$H$2:$H$56245=J$5)*('Data - new apprentices'!$G$2:$G$56245=$H$4)*('Data - new apprentices'!$I$2:$I$56245))</f>
        <v>0</v>
      </c>
      <c r="K10" s="9" cm="1">
        <f t="array" ref="K10">SUMPRODUCT(('Data - new apprentices'!$A$2:$A$56245=$A$3)*('Data - new apprentices'!$E$2:$E$56245=$A10)*('Data - new apprentices'!$H$2:$H$56245=K$5)*('Data - new apprentices'!$G$2:$G$56245=$H$4)*('Data - new apprentices'!$I$2:$I$56245))</f>
        <v>0</v>
      </c>
      <c r="L10" s="10" t="str">
        <f t="shared" si="5"/>
        <v>-</v>
      </c>
      <c r="M10" s="2"/>
      <c r="N10" s="9" cm="1">
        <f t="array" ref="N10">SUMPRODUCT(('Data - new apprentices'!$A$2:$A$56245=$A$3)*('Data - new apprentices'!$E$2:$E$56245=$A10)*('Data - new apprentices'!$H$2:$H$56245=N$5)*('Data - new apprentices'!$G$2:$G$56245=$N$4)*('Data - new apprentices'!$I$2:$I$56245))</f>
        <v>8</v>
      </c>
      <c r="O10" s="9" cm="1">
        <f t="array" ref="O10">SUMPRODUCT(('Data - new apprentices'!$A$2:$A$56245=$A$3)*('Data - new apprentices'!$E$2:$E$56245=$A10)*('Data - new apprentices'!$H$2:$H$56245=O$5)*('Data - new apprentices'!$G$2:$G$56245=$N$4)*('Data - new apprentices'!$I$2:$I$56245))</f>
        <v>6</v>
      </c>
      <c r="P10" s="9" cm="1">
        <f t="array" ref="P10">SUMPRODUCT(('Data - new apprentices'!$A$2:$A$56245=$A$3)*('Data - new apprentices'!$E$2:$E$56245=$A10)*('Data - new apprentices'!$H$2:$H$56245=P$5)*('Data - new apprentices'!$G$2:$G$56245=$N$4)*('Data - new apprentices'!$I$2:$I$56245))</f>
        <v>3</v>
      </c>
      <c r="Q10" s="9" cm="1">
        <f t="array" ref="Q10">SUMPRODUCT(('Data - new apprentices'!$A$2:$A$56245=$A$3)*('Data - new apprentices'!$E$2:$E$56245=$A10)*('Data - new apprentices'!$H$2:$H$56245=Q$5)*('Data - new apprentices'!$G$2:$G$56245=$N$4)*('Data - new apprentices'!$I$2:$I$56245))</f>
        <v>0</v>
      </c>
      <c r="R10" s="10">
        <f t="shared" si="6"/>
        <v>0.35299999999999998</v>
      </c>
      <c r="S10" s="2"/>
      <c r="T10" s="11">
        <f t="shared" si="0"/>
        <v>175</v>
      </c>
      <c r="U10" s="11">
        <f t="shared" si="1"/>
        <v>36</v>
      </c>
      <c r="V10" s="11">
        <f t="shared" si="2"/>
        <v>3</v>
      </c>
      <c r="W10" s="11">
        <f t="shared" si="3"/>
        <v>0</v>
      </c>
      <c r="X10" s="10">
        <f t="shared" si="7"/>
        <v>0.16800000000000001</v>
      </c>
    </row>
    <row r="11" spans="1:24" x14ac:dyDescent="0.4">
      <c r="A11" t="s">
        <v>90</v>
      </c>
      <c r="B11" s="9" cm="1">
        <f t="array" ref="B11">SUMPRODUCT(('Data - new apprentices'!$A$2:$A$56245=$A$3)*('Data - new apprentices'!$E$2:$E$56245=$A11)*('Data - new apprentices'!$H$2:$H$56245=B$5)*('Data - new apprentices'!$G$2:$G$56245=$B$4)*('Data - new apprentices'!$I$2:$I$56245))</f>
        <v>51</v>
      </c>
      <c r="C11" s="9" cm="1">
        <f t="array" ref="C11">SUMPRODUCT(('Data - new apprentices'!$A$2:$A$56245=$A$3)*('Data - new apprentices'!$E$2:$E$56245=$A11)*('Data - new apprentices'!$H$2:$H$56245=C$5)*('Data - new apprentices'!$G$2:$G$56245=$B$4)*('Data - new apprentices'!$I$2:$I$56245))</f>
        <v>17</v>
      </c>
      <c r="D11" s="9" cm="1">
        <f t="array" ref="D11">SUMPRODUCT(('Data - new apprentices'!$A$2:$A$56245=$A$3)*('Data - new apprentices'!$E$2:$E$56245=$A11)*('Data - new apprentices'!$H$2:$H$56245=D$5)*('Data - new apprentices'!$G$2:$G$56245=$B$4)*('Data - new apprentices'!$I$2:$I$56245))</f>
        <v>0</v>
      </c>
      <c r="E11" s="9" cm="1">
        <f t="array" ref="E11">SUMPRODUCT(('Data - new apprentices'!$A$2:$A$56245=$A$3)*('Data - new apprentices'!$E$2:$E$56245=$A11)*('Data - new apprentices'!$H$2:$H$56245=E$5)*('Data - new apprentices'!$G$2:$G$56245=$B$4)*('Data - new apprentices'!$I$2:$I$56245))</f>
        <v>0</v>
      </c>
      <c r="F11" s="10">
        <f t="shared" si="4"/>
        <v>0.25</v>
      </c>
      <c r="G11" s="2"/>
      <c r="H11" s="9" cm="1">
        <f t="array" ref="H11">SUMPRODUCT(('Data - new apprentices'!$A$2:$A$56245=$A$3)*('Data - new apprentices'!$E$2:$E$56245=$A11)*('Data - new apprentices'!$H$2:$H$56245=H$5)*('Data - new apprentices'!$G$2:$G$56245=$H$4)*('Data - new apprentices'!$I$2:$I$56245))</f>
        <v>3</v>
      </c>
      <c r="I11" s="9" cm="1">
        <f t="array" ref="I11">SUMPRODUCT(('Data - new apprentices'!$A$2:$A$56245=$A$3)*('Data - new apprentices'!$E$2:$E$56245=$A11)*('Data - new apprentices'!$H$2:$H$56245=I$5)*('Data - new apprentices'!$G$2:$G$56245=$H$4)*('Data - new apprentices'!$I$2:$I$56245))</f>
        <v>5</v>
      </c>
      <c r="J11" s="9" cm="1">
        <f t="array" ref="J11">SUMPRODUCT(('Data - new apprentices'!$A$2:$A$56245=$A$3)*('Data - new apprentices'!$E$2:$E$56245=$A11)*('Data - new apprentices'!$H$2:$H$56245=J$5)*('Data - new apprentices'!$G$2:$G$56245=$H$4)*('Data - new apprentices'!$I$2:$I$56245))</f>
        <v>0</v>
      </c>
      <c r="K11" s="9" cm="1">
        <f t="array" ref="K11">SUMPRODUCT(('Data - new apprentices'!$A$2:$A$56245=$A$3)*('Data - new apprentices'!$E$2:$E$56245=$A11)*('Data - new apprentices'!$H$2:$H$56245=K$5)*('Data - new apprentices'!$G$2:$G$56245=$H$4)*('Data - new apprentices'!$I$2:$I$56245))</f>
        <v>0</v>
      </c>
      <c r="L11" s="10">
        <f t="shared" si="5"/>
        <v>0.625</v>
      </c>
      <c r="M11" s="2"/>
      <c r="N11" s="9" cm="1">
        <f t="array" ref="N11">SUMPRODUCT(('Data - new apprentices'!$A$2:$A$56245=$A$3)*('Data - new apprentices'!$E$2:$E$56245=$A11)*('Data - new apprentices'!$H$2:$H$56245=N$5)*('Data - new apprentices'!$G$2:$G$56245=$N$4)*('Data - new apprentices'!$I$2:$I$56245))</f>
        <v>10</v>
      </c>
      <c r="O11" s="9" cm="1">
        <f t="array" ref="O11">SUMPRODUCT(('Data - new apprentices'!$A$2:$A$56245=$A$3)*('Data - new apprentices'!$E$2:$E$56245=$A11)*('Data - new apprentices'!$H$2:$H$56245=O$5)*('Data - new apprentices'!$G$2:$G$56245=$N$4)*('Data - new apprentices'!$I$2:$I$56245))</f>
        <v>15</v>
      </c>
      <c r="P11" s="9" cm="1">
        <f t="array" ref="P11">SUMPRODUCT(('Data - new apprentices'!$A$2:$A$56245=$A$3)*('Data - new apprentices'!$E$2:$E$56245=$A11)*('Data - new apprentices'!$H$2:$H$56245=P$5)*('Data - new apprentices'!$G$2:$G$56245=$N$4)*('Data - new apprentices'!$I$2:$I$56245))</f>
        <v>0</v>
      </c>
      <c r="Q11" s="9" cm="1">
        <f t="array" ref="Q11">SUMPRODUCT(('Data - new apprentices'!$A$2:$A$56245=$A$3)*('Data - new apprentices'!$E$2:$E$56245=$A11)*('Data - new apprentices'!$H$2:$H$56245=Q$5)*('Data - new apprentices'!$G$2:$G$56245=$N$4)*('Data - new apprentices'!$I$2:$I$56245))</f>
        <v>0</v>
      </c>
      <c r="R11" s="10">
        <f t="shared" si="6"/>
        <v>0.6</v>
      </c>
      <c r="S11" s="2"/>
      <c r="T11" s="11">
        <f t="shared" si="0"/>
        <v>64</v>
      </c>
      <c r="U11" s="11">
        <f t="shared" si="1"/>
        <v>37</v>
      </c>
      <c r="V11" s="11">
        <f t="shared" si="2"/>
        <v>0</v>
      </c>
      <c r="W11" s="11">
        <f t="shared" si="3"/>
        <v>0</v>
      </c>
      <c r="X11" s="10">
        <f t="shared" si="7"/>
        <v>0.36599999999999999</v>
      </c>
    </row>
    <row r="12" spans="1:24" x14ac:dyDescent="0.4">
      <c r="A12" t="s">
        <v>1</v>
      </c>
      <c r="B12" s="9" cm="1">
        <f t="array" ref="B12">SUMPRODUCT(('Data - new apprentices'!$A$2:$A$56245=$A$3)*('Data - new apprentices'!$B$2:$B$56245=$A12)*('Data - new apprentices'!$H$2:$H$56245=B$5)*('Data - new apprentices'!$G$2:$G$56245=$B$4)*('Data - new apprentices'!$I$2:$I$56245))</f>
        <v>30</v>
      </c>
      <c r="C12" s="9" cm="1">
        <f t="array" ref="C12">SUMPRODUCT(('Data - new apprentices'!$A$2:$A$56245=$A$3)*('Data - new apprentices'!$B$2:$B$56245=$A12)*('Data - new apprentices'!$H$2:$H$56245=C$5)*('Data - new apprentices'!$G$2:$G$56245=$B$4)*('Data - new apprentices'!$I$2:$I$56245))</f>
        <v>1</v>
      </c>
      <c r="D12" s="9" cm="1">
        <f t="array" ref="D12">IF($A$3&lt;2021, "-", SUMPRODUCT(('Data - new apprentices'!$A$2:$A$56245=$A$3)*('Data - new apprentices'!$B$2:$B$56245=$A12)*('Data - new apprentices'!$H$2:$H$56245=D$5)*('Data - new apprentices'!$G$2:$G$56245=$B$4)*('Data - new apprentices'!$I$2:$I$56245)))</f>
        <v>0</v>
      </c>
      <c r="E12" s="9" cm="1">
        <f t="array" ref="E12">IF($A$3&lt;2021, "-", SUMPRODUCT(('Data - new apprentices'!$A$2:$A$56245=$A$3)*('Data - new apprentices'!$B$2:$B$56245=$A12)*('Data - new apprentices'!$H$2:$H$56245=E$5)*('Data - new apprentices'!$G$2:$G$56245=$B$4)*('Data - new apprentices'!$I$2:$I$56245)))</f>
        <v>0</v>
      </c>
      <c r="F12" s="10">
        <f t="shared" si="4"/>
        <v>3.2000000000000001E-2</v>
      </c>
      <c r="G12" s="2"/>
      <c r="H12" s="9" cm="1">
        <f t="array" ref="H12">SUMPRODUCT(('Data - new apprentices'!$A$2:$A$56245=$A$3)*('Data - new apprentices'!$B$2:$B$56245=$A12)*('Data - new apprentices'!$H$2:$H$56245=H$5)*('Data - new apprentices'!$G$2:$G$56245=$H$4)*('Data - new apprentices'!$I$2:$I$56245))</f>
        <v>0</v>
      </c>
      <c r="I12" s="9" cm="1">
        <f t="array" ref="I12">SUMPRODUCT(('Data - new apprentices'!$A$2:$A$56245=$A$3)*('Data - new apprentices'!$B$2:$B$56245=$A12)*('Data - new apprentices'!$H$2:$H$56245=I$5)*('Data - new apprentices'!$G$2:$G$56245=$H$4)*('Data - new apprentices'!$I$2:$I$56245))</f>
        <v>0</v>
      </c>
      <c r="J12" s="9" cm="1">
        <f t="array" ref="J12">IF($A$3&lt;2021, "-", SUMPRODUCT(('Data - new apprentices'!$A$2:$A$56245=$A$3)*('Data - new apprentices'!$B$2:$B$56245=$A12)*('Data - new apprentices'!$H$2:$H$56245=J$5)*('Data - new apprentices'!$G$2:$G$56245=$H$4)*('Data - new apprentices'!$I$2:$I$56245)))</f>
        <v>0</v>
      </c>
      <c r="K12" s="9" cm="1">
        <f t="array" ref="K12">IF($A$3&lt;2021, "-", SUMPRODUCT(('Data - new apprentices'!$A$2:$A$56245=$A$3)*('Data - new apprentices'!$B$2:$B$56245=$A12)*('Data - new apprentices'!$H$2:$H$56245=K$5)*('Data - new apprentices'!$G$2:$G$56245=$H$4)*('Data - new apprentices'!$I$2:$I$56245)))</f>
        <v>0</v>
      </c>
      <c r="L12" s="10" t="str">
        <f t="shared" si="5"/>
        <v>-</v>
      </c>
      <c r="M12" s="2"/>
      <c r="N12" s="9" cm="1">
        <f t="array" ref="N12">SUMPRODUCT(('Data - new apprentices'!$A$2:$A$56245=$A$3)*('Data - new apprentices'!$B$2:$B$56245=$A12)*('Data - new apprentices'!$H$2:$H$56245=N$5)*('Data - new apprentices'!$G$2:$G$56245=$N$4)*('Data - new apprentices'!$I$2:$I$56245))</f>
        <v>0</v>
      </c>
      <c r="O12" s="9" cm="1">
        <f t="array" ref="O12">SUMPRODUCT(('Data - new apprentices'!$A$2:$A$56245=$A$3)*('Data - new apprentices'!$B$2:$B$56245=$A12)*('Data - new apprentices'!$H$2:$H$56245=O$5)*('Data - new apprentices'!$G$2:$G$56245=$N$4)*('Data - new apprentices'!$I$2:$I$56245))</f>
        <v>0</v>
      </c>
      <c r="P12" s="9" cm="1">
        <f t="array" ref="P12">IF($A$3&lt;2021, "-", SUMPRODUCT(('Data - new apprentices'!$A$2:$A$56245=$A$3)*('Data - new apprentices'!$B$2:$B$56245=$A12)*('Data - new apprentices'!$H$2:$H$56245=P$5)*('Data - new apprentices'!$G$2:$G$56245=$N$4)*('Data - new apprentices'!$I$2:$I$56245)))</f>
        <v>0</v>
      </c>
      <c r="Q12" s="9" cm="1">
        <f t="array" ref="Q12">IF($A$3&lt;2021, "-", SUMPRODUCT(('Data - new apprentices'!$A$2:$A$56245=$A$3)*('Data - new apprentices'!$B$2:$B$56245=$A12)*('Data - new apprentices'!$H$2:$H$56245=Q$5)*('Data - new apprentices'!$G$2:$G$56245=$N$4)*('Data - new apprentices'!$I$2:$I$56245)))</f>
        <v>0</v>
      </c>
      <c r="R12" s="10" t="str">
        <f t="shared" si="6"/>
        <v>-</v>
      </c>
      <c r="S12" s="2"/>
      <c r="T12" s="11">
        <f t="shared" si="0"/>
        <v>30</v>
      </c>
      <c r="U12" s="11">
        <f t="shared" si="1"/>
        <v>1</v>
      </c>
      <c r="V12" s="11">
        <f t="shared" si="2"/>
        <v>0</v>
      </c>
      <c r="W12" s="11">
        <f t="shared" si="3"/>
        <v>0</v>
      </c>
      <c r="X12" s="10">
        <f t="shared" si="7"/>
        <v>3.2000000000000001E-2</v>
      </c>
    </row>
    <row r="13" spans="1:24" x14ac:dyDescent="0.4">
      <c r="A13" t="s">
        <v>2</v>
      </c>
      <c r="B13" s="9" cm="1">
        <f t="array" ref="B13">SUMPRODUCT(('Data - new apprentices'!$A$2:$A$56245=$A$3)*('Data - new apprentices'!$B$2:$B$56245=$A13)*('Data - new apprentices'!$H$2:$H$56245=B$5)*('Data - new apprentices'!$G$2:$G$56245=$B$4)*('Data - new apprentices'!$I$2:$I$56245))</f>
        <v>0</v>
      </c>
      <c r="C13" s="9" cm="1">
        <f t="array" ref="C13">SUMPRODUCT(('Data - new apprentices'!$A$2:$A$56245=$A$3)*('Data - new apprentices'!$B$2:$B$56245=$A13)*('Data - new apprentices'!$H$2:$H$56245=C$5)*('Data - new apprentices'!$G$2:$G$56245=$B$4)*('Data - new apprentices'!$I$2:$I$56245))</f>
        <v>0</v>
      </c>
      <c r="D13" s="9" cm="1">
        <f t="array" ref="D13">IF($A$3&lt;2021, "-", SUMPRODUCT(('Data - new apprentices'!$A$2:$A$56245=$A$3)*('Data - new apprentices'!$B$2:$B$56245=$A13)*('Data - new apprentices'!$H$2:$H$56245=D$5)*('Data - new apprentices'!$G$2:$G$56245=$B$4)*('Data - new apprentices'!$I$2:$I$56245)))</f>
        <v>0</v>
      </c>
      <c r="E13" s="9" cm="1">
        <f t="array" ref="E13">IF($A$3&lt;2021, "-", SUMPRODUCT(('Data - new apprentices'!$A$2:$A$56245=$A$3)*('Data - new apprentices'!$B$2:$B$56245=$A13)*('Data - new apprentices'!$H$2:$H$56245=E$5)*('Data - new apprentices'!$G$2:$G$56245=$B$4)*('Data - new apprentices'!$I$2:$I$56245)))</f>
        <v>0</v>
      </c>
      <c r="F13" s="10" t="str">
        <f t="shared" si="4"/>
        <v>-</v>
      </c>
      <c r="G13" s="2"/>
      <c r="H13" s="9" cm="1">
        <f t="array" ref="H13">SUMPRODUCT(('Data - new apprentices'!$A$2:$A$56245=$A$3)*('Data - new apprentices'!$B$2:$B$56245=$A13)*('Data - new apprentices'!$H$2:$H$56245=H$5)*('Data - new apprentices'!$G$2:$G$56245=$H$4)*('Data - new apprentices'!$I$2:$I$56245))</f>
        <v>0</v>
      </c>
      <c r="I13" s="9" cm="1">
        <f t="array" ref="I13">SUMPRODUCT(('Data - new apprentices'!$A$2:$A$56245=$A$3)*('Data - new apprentices'!$B$2:$B$56245=$A13)*('Data - new apprentices'!$H$2:$H$56245=I$5)*('Data - new apprentices'!$G$2:$G$56245=$H$4)*('Data - new apprentices'!$I$2:$I$56245))</f>
        <v>0</v>
      </c>
      <c r="J13" s="9" cm="1">
        <f t="array" ref="J13">IF($A$3&lt;2021, "-", SUMPRODUCT(('Data - new apprentices'!$A$2:$A$56245=$A$3)*('Data - new apprentices'!$B$2:$B$56245=$A13)*('Data - new apprentices'!$H$2:$H$56245=J$5)*('Data - new apprentices'!$G$2:$G$56245=$H$4)*('Data - new apprentices'!$I$2:$I$56245)))</f>
        <v>0</v>
      </c>
      <c r="K13" s="9" cm="1">
        <f t="array" ref="K13">IF($A$3&lt;2021, "-", SUMPRODUCT(('Data - new apprentices'!$A$2:$A$56245=$A$3)*('Data - new apprentices'!$B$2:$B$56245=$A13)*('Data - new apprentices'!$H$2:$H$56245=K$5)*('Data - new apprentices'!$G$2:$G$56245=$H$4)*('Data - new apprentices'!$I$2:$I$56245)))</f>
        <v>0</v>
      </c>
      <c r="L13" s="10" t="str">
        <f t="shared" si="5"/>
        <v>-</v>
      </c>
      <c r="M13" s="2"/>
      <c r="N13" s="9" cm="1">
        <f t="array" ref="N13">SUMPRODUCT(('Data - new apprentices'!$A$2:$A$56245=$A$3)*('Data - new apprentices'!$B$2:$B$56245=$A13)*('Data - new apprentices'!$H$2:$H$56245=N$5)*('Data - new apprentices'!$G$2:$G$56245=$N$4)*('Data - new apprentices'!$I$2:$I$56245))</f>
        <v>1</v>
      </c>
      <c r="O13" s="9" cm="1">
        <f t="array" ref="O13">SUMPRODUCT(('Data - new apprentices'!$A$2:$A$56245=$A$3)*('Data - new apprentices'!$B$2:$B$56245=$A13)*('Data - new apprentices'!$H$2:$H$56245=O$5)*('Data - new apprentices'!$G$2:$G$56245=$N$4)*('Data - new apprentices'!$I$2:$I$56245))</f>
        <v>0</v>
      </c>
      <c r="P13" s="9" cm="1">
        <f t="array" ref="P13">IF($A$3&lt;2021, "-", SUMPRODUCT(('Data - new apprentices'!$A$2:$A$56245=$A$3)*('Data - new apprentices'!$B$2:$B$56245=$A13)*('Data - new apprentices'!$H$2:$H$56245=P$5)*('Data - new apprentices'!$G$2:$G$56245=$N$4)*('Data - new apprentices'!$I$2:$I$56245)))</f>
        <v>0</v>
      </c>
      <c r="Q13" s="9" cm="1">
        <f t="array" ref="Q13">IF($A$3&lt;2021, "-", SUMPRODUCT(('Data - new apprentices'!$A$2:$A$56245=$A$3)*('Data - new apprentices'!$B$2:$B$56245=$A13)*('Data - new apprentices'!$H$2:$H$56245=Q$5)*('Data - new apprentices'!$G$2:$G$56245=$N$4)*('Data - new apprentices'!$I$2:$I$56245)))</f>
        <v>0</v>
      </c>
      <c r="R13" s="10">
        <f t="shared" si="6"/>
        <v>0</v>
      </c>
      <c r="S13" s="2"/>
      <c r="T13" s="11">
        <f t="shared" si="0"/>
        <v>1</v>
      </c>
      <c r="U13" s="11">
        <f t="shared" si="1"/>
        <v>0</v>
      </c>
      <c r="V13" s="11">
        <f t="shared" si="2"/>
        <v>0</v>
      </c>
      <c r="W13" s="11">
        <f t="shared" si="3"/>
        <v>0</v>
      </c>
      <c r="X13" s="10">
        <f t="shared" si="7"/>
        <v>0</v>
      </c>
    </row>
    <row r="14" spans="1:24" x14ac:dyDescent="0.4">
      <c r="A14" t="s">
        <v>3</v>
      </c>
      <c r="B14" s="9" cm="1">
        <f t="array" ref="B14">SUMPRODUCT(('Data - new apprentices'!$A$2:$A$56245=$A$3)*('Data - new apprentices'!$B$2:$B$56245=$A14)*('Data - new apprentices'!$H$2:$H$56245=B$5)*('Data - new apprentices'!$G$2:$G$56245=$B$4)*('Data - new apprentices'!$I$2:$I$56245))</f>
        <v>17</v>
      </c>
      <c r="C14" s="9" cm="1">
        <f t="array" ref="C14">SUMPRODUCT(('Data - new apprentices'!$A$2:$A$56245=$A$3)*('Data - new apprentices'!$B$2:$B$56245=$A14)*('Data - new apprentices'!$H$2:$H$56245=C$5)*('Data - new apprentices'!$G$2:$G$56245=$B$4)*('Data - new apprentices'!$I$2:$I$56245))</f>
        <v>3</v>
      </c>
      <c r="D14" s="9" cm="1">
        <f t="array" ref="D14">IF($A$3&lt;2021, "-", SUMPRODUCT(('Data - new apprentices'!$A$2:$A$56245=$A$3)*('Data - new apprentices'!$B$2:$B$56245=$A14)*('Data - new apprentices'!$H$2:$H$56245=D$5)*('Data - new apprentices'!$G$2:$G$56245=$B$4)*('Data - new apprentices'!$I$2:$I$56245)))</f>
        <v>0</v>
      </c>
      <c r="E14" s="9" cm="1">
        <f t="array" ref="E14">IF($A$3&lt;2021, "-", SUMPRODUCT(('Data - new apprentices'!$A$2:$A$56245=$A$3)*('Data - new apprentices'!$B$2:$B$56245=$A14)*('Data - new apprentices'!$H$2:$H$56245=E$5)*('Data - new apprentices'!$G$2:$G$56245=$B$4)*('Data - new apprentices'!$I$2:$I$56245)))</f>
        <v>0</v>
      </c>
      <c r="F14" s="10">
        <f t="shared" si="4"/>
        <v>0.15</v>
      </c>
      <c r="G14" s="2"/>
      <c r="H14" s="9" cm="1">
        <f t="array" ref="H14">SUMPRODUCT(('Data - new apprentices'!$A$2:$A$56245=$A$3)*('Data - new apprentices'!$B$2:$B$56245=$A14)*('Data - new apprentices'!$H$2:$H$56245=H$5)*('Data - new apprentices'!$G$2:$G$56245=$H$4)*('Data - new apprentices'!$I$2:$I$56245))</f>
        <v>0</v>
      </c>
      <c r="I14" s="9" cm="1">
        <f t="array" ref="I14">SUMPRODUCT(('Data - new apprentices'!$A$2:$A$56245=$A$3)*('Data - new apprentices'!$B$2:$B$56245=$A14)*('Data - new apprentices'!$H$2:$H$56245=I$5)*('Data - new apprentices'!$G$2:$G$56245=$H$4)*('Data - new apprentices'!$I$2:$I$56245))</f>
        <v>0</v>
      </c>
      <c r="J14" s="9" cm="1">
        <f t="array" ref="J14">IF($A$3&lt;2021, "-", SUMPRODUCT(('Data - new apprentices'!$A$2:$A$56245=$A$3)*('Data - new apprentices'!$B$2:$B$56245=$A14)*('Data - new apprentices'!$H$2:$H$56245=J$5)*('Data - new apprentices'!$G$2:$G$56245=$H$4)*('Data - new apprentices'!$I$2:$I$56245)))</f>
        <v>0</v>
      </c>
      <c r="K14" s="9" cm="1">
        <f t="array" ref="K14">IF($A$3&lt;2021, "-", SUMPRODUCT(('Data - new apprentices'!$A$2:$A$56245=$A$3)*('Data - new apprentices'!$B$2:$B$56245=$A14)*('Data - new apprentices'!$H$2:$H$56245=K$5)*('Data - new apprentices'!$G$2:$G$56245=$H$4)*('Data - new apprentices'!$I$2:$I$56245)))</f>
        <v>0</v>
      </c>
      <c r="L14" s="10" t="str">
        <f t="shared" si="5"/>
        <v>-</v>
      </c>
      <c r="M14" s="2"/>
      <c r="N14" s="9" cm="1">
        <f t="array" ref="N14">SUMPRODUCT(('Data - new apprentices'!$A$2:$A$56245=$A$3)*('Data - new apprentices'!$B$2:$B$56245=$A14)*('Data - new apprentices'!$H$2:$H$56245=N$5)*('Data - new apprentices'!$G$2:$G$56245=$N$4)*('Data - new apprentices'!$I$2:$I$56245))</f>
        <v>1</v>
      </c>
      <c r="O14" s="9" cm="1">
        <f t="array" ref="O14">SUMPRODUCT(('Data - new apprentices'!$A$2:$A$56245=$A$3)*('Data - new apprentices'!$B$2:$B$56245=$A14)*('Data - new apprentices'!$H$2:$H$56245=O$5)*('Data - new apprentices'!$G$2:$G$56245=$N$4)*('Data - new apprentices'!$I$2:$I$56245))</f>
        <v>2</v>
      </c>
      <c r="P14" s="9" cm="1">
        <f t="array" ref="P14">IF($A$3&lt;2021, "-", SUMPRODUCT(('Data - new apprentices'!$A$2:$A$56245=$A$3)*('Data - new apprentices'!$B$2:$B$56245=$A14)*('Data - new apprentices'!$H$2:$H$56245=P$5)*('Data - new apprentices'!$G$2:$G$56245=$N$4)*('Data - new apprentices'!$I$2:$I$56245)))</f>
        <v>0</v>
      </c>
      <c r="Q14" s="9" cm="1">
        <f t="array" ref="Q14">IF($A$3&lt;2021, "-", SUMPRODUCT(('Data - new apprentices'!$A$2:$A$56245=$A$3)*('Data - new apprentices'!$B$2:$B$56245=$A14)*('Data - new apprentices'!$H$2:$H$56245=Q$5)*('Data - new apprentices'!$G$2:$G$56245=$N$4)*('Data - new apprentices'!$I$2:$I$56245)))</f>
        <v>0</v>
      </c>
      <c r="R14" s="10">
        <f t="shared" si="6"/>
        <v>0.66700000000000004</v>
      </c>
      <c r="S14" s="2"/>
      <c r="T14" s="11">
        <f t="shared" si="0"/>
        <v>18</v>
      </c>
      <c r="U14" s="11">
        <f t="shared" si="1"/>
        <v>5</v>
      </c>
      <c r="V14" s="11">
        <f t="shared" si="2"/>
        <v>0</v>
      </c>
      <c r="W14" s="11">
        <f t="shared" si="3"/>
        <v>0</v>
      </c>
      <c r="X14" s="10">
        <f t="shared" si="7"/>
        <v>0.217</v>
      </c>
    </row>
    <row r="15" spans="1:24" x14ac:dyDescent="0.4">
      <c r="A15" t="s">
        <v>4</v>
      </c>
      <c r="B15" s="9" cm="1">
        <f t="array" ref="B15">SUMPRODUCT(('Data - new apprentices'!$A$2:$A$56245=$A$3)*('Data - new apprentices'!$B$2:$B$56245=$A15)*('Data - new apprentices'!$H$2:$H$56245=B$5)*('Data - new apprentices'!$G$2:$G$56245=$B$4)*('Data - new apprentices'!$I$2:$I$56245))</f>
        <v>43</v>
      </c>
      <c r="C15" s="9" cm="1">
        <f t="array" ref="C15">SUMPRODUCT(('Data - new apprentices'!$A$2:$A$56245=$A$3)*('Data - new apprentices'!$B$2:$B$56245=$A15)*('Data - new apprentices'!$H$2:$H$56245=C$5)*('Data - new apprentices'!$G$2:$G$56245=$B$4)*('Data - new apprentices'!$I$2:$I$56245))</f>
        <v>1</v>
      </c>
      <c r="D15" s="9" cm="1">
        <f t="array" ref="D15">IF($A$3&lt;2021, "-", SUMPRODUCT(('Data - new apprentices'!$A$2:$A$56245=$A$3)*('Data - new apprentices'!$B$2:$B$56245=$A15)*('Data - new apprentices'!$H$2:$H$56245=D$5)*('Data - new apprentices'!$G$2:$G$56245=$B$4)*('Data - new apprentices'!$I$2:$I$56245)))</f>
        <v>0</v>
      </c>
      <c r="E15" s="9" cm="1">
        <f t="array" ref="E15">IF($A$3&lt;2021, "-", SUMPRODUCT(('Data - new apprentices'!$A$2:$A$56245=$A$3)*('Data - new apprentices'!$B$2:$B$56245=$A15)*('Data - new apprentices'!$H$2:$H$56245=E$5)*('Data - new apprentices'!$G$2:$G$56245=$B$4)*('Data - new apprentices'!$I$2:$I$56245)))</f>
        <v>0</v>
      </c>
      <c r="F15" s="10">
        <f t="shared" si="4"/>
        <v>2.3E-2</v>
      </c>
      <c r="G15" s="2"/>
      <c r="H15" s="9" cm="1">
        <f t="array" ref="H15">SUMPRODUCT(('Data - new apprentices'!$A$2:$A$56245=$A$3)*('Data - new apprentices'!$B$2:$B$56245=$A15)*('Data - new apprentices'!$H$2:$H$56245=H$5)*('Data - new apprentices'!$G$2:$G$56245=$H$4)*('Data - new apprentices'!$I$2:$I$56245))</f>
        <v>0</v>
      </c>
      <c r="I15" s="9" cm="1">
        <f t="array" ref="I15">SUMPRODUCT(('Data - new apprentices'!$A$2:$A$56245=$A$3)*('Data - new apprentices'!$B$2:$B$56245=$A15)*('Data - new apprentices'!$H$2:$H$56245=I$5)*('Data - new apprentices'!$G$2:$G$56245=$H$4)*('Data - new apprentices'!$I$2:$I$56245))</f>
        <v>0</v>
      </c>
      <c r="J15" s="9" cm="1">
        <f t="array" ref="J15">IF($A$3&lt;2021, "-", SUMPRODUCT(('Data - new apprentices'!$A$2:$A$56245=$A$3)*('Data - new apprentices'!$B$2:$B$56245=$A15)*('Data - new apprentices'!$H$2:$H$56245=J$5)*('Data - new apprentices'!$G$2:$G$56245=$H$4)*('Data - new apprentices'!$I$2:$I$56245)))</f>
        <v>0</v>
      </c>
      <c r="K15" s="9" cm="1">
        <f t="array" ref="K15">IF($A$3&lt;2021, "-", SUMPRODUCT(('Data - new apprentices'!$A$2:$A$56245=$A$3)*('Data - new apprentices'!$B$2:$B$56245=$A15)*('Data - new apprentices'!$H$2:$H$56245=K$5)*('Data - new apprentices'!$G$2:$G$56245=$H$4)*('Data - new apprentices'!$I$2:$I$56245)))</f>
        <v>0</v>
      </c>
      <c r="L15" s="10" t="str">
        <f t="shared" si="5"/>
        <v>-</v>
      </c>
      <c r="M15" s="2"/>
      <c r="N15" s="9" cm="1">
        <f t="array" ref="N15">SUMPRODUCT(('Data - new apprentices'!$A$2:$A$56245=$A$3)*('Data - new apprentices'!$B$2:$B$56245=$A15)*('Data - new apprentices'!$H$2:$H$56245=N$5)*('Data - new apprentices'!$G$2:$G$56245=$N$4)*('Data - new apprentices'!$I$2:$I$56245))</f>
        <v>1</v>
      </c>
      <c r="O15" s="9" cm="1">
        <f t="array" ref="O15">SUMPRODUCT(('Data - new apprentices'!$A$2:$A$56245=$A$3)*('Data - new apprentices'!$B$2:$B$56245=$A15)*('Data - new apprentices'!$H$2:$H$56245=O$5)*('Data - new apprentices'!$G$2:$G$56245=$N$4)*('Data - new apprentices'!$I$2:$I$56245))</f>
        <v>0</v>
      </c>
      <c r="P15" s="9" cm="1">
        <f t="array" ref="P15">IF($A$3&lt;2021, "-", SUMPRODUCT(('Data - new apprentices'!$A$2:$A$56245=$A$3)*('Data - new apprentices'!$B$2:$B$56245=$A15)*('Data - new apprentices'!$H$2:$H$56245=P$5)*('Data - new apprentices'!$G$2:$G$56245=$N$4)*('Data - new apprentices'!$I$2:$I$56245)))</f>
        <v>0</v>
      </c>
      <c r="Q15" s="9" cm="1">
        <f t="array" ref="Q15">IF($A$3&lt;2021, "-", SUMPRODUCT(('Data - new apprentices'!$A$2:$A$56245=$A$3)*('Data - new apprentices'!$B$2:$B$56245=$A15)*('Data - new apprentices'!$H$2:$H$56245=Q$5)*('Data - new apprentices'!$G$2:$G$56245=$N$4)*('Data - new apprentices'!$I$2:$I$56245)))</f>
        <v>0</v>
      </c>
      <c r="R15" s="10">
        <f t="shared" si="6"/>
        <v>0</v>
      </c>
      <c r="S15" s="2"/>
      <c r="T15" s="11">
        <f t="shared" si="0"/>
        <v>44</v>
      </c>
      <c r="U15" s="11">
        <f t="shared" si="1"/>
        <v>1</v>
      </c>
      <c r="V15" s="11">
        <f t="shared" si="2"/>
        <v>0</v>
      </c>
      <c r="W15" s="11">
        <f t="shared" si="3"/>
        <v>0</v>
      </c>
      <c r="X15" s="10">
        <f t="shared" si="7"/>
        <v>2.1999999999999999E-2</v>
      </c>
    </row>
    <row r="16" spans="1:24" x14ac:dyDescent="0.4">
      <c r="A16" t="s">
        <v>5</v>
      </c>
      <c r="B16" s="9" cm="1">
        <f t="array" ref="B16">SUMPRODUCT(('Data - new apprentices'!$A$2:$A$56245=$A$3)*('Data - new apprentices'!$B$2:$B$56245=$A16)*('Data - new apprentices'!$H$2:$H$56245=B$5)*('Data - new apprentices'!$G$2:$G$56245=$B$4)*('Data - new apprentices'!$I$2:$I$56245))</f>
        <v>0</v>
      </c>
      <c r="C16" s="9" cm="1">
        <f t="array" ref="C16">SUMPRODUCT(('Data - new apprentices'!$A$2:$A$56245=$A$3)*('Data - new apprentices'!$B$2:$B$56245=$A16)*('Data - new apprentices'!$H$2:$H$56245=C$5)*('Data - new apprentices'!$G$2:$G$56245=$B$4)*('Data - new apprentices'!$I$2:$I$56245))</f>
        <v>0</v>
      </c>
      <c r="D16" s="9" cm="1">
        <f t="array" ref="D16">IF($A$3&lt;2021, "-", SUMPRODUCT(('Data - new apprentices'!$A$2:$A$56245=$A$3)*('Data - new apprentices'!$B$2:$B$56245=$A16)*('Data - new apprentices'!$H$2:$H$56245=D$5)*('Data - new apprentices'!$G$2:$G$56245=$B$4)*('Data - new apprentices'!$I$2:$I$56245)))</f>
        <v>0</v>
      </c>
      <c r="E16" s="9" cm="1">
        <f t="array" ref="E16">IF($A$3&lt;2021, "-", SUMPRODUCT(('Data - new apprentices'!$A$2:$A$56245=$A$3)*('Data - new apprentices'!$B$2:$B$56245=$A16)*('Data - new apprentices'!$H$2:$H$56245=E$5)*('Data - new apprentices'!$G$2:$G$56245=$B$4)*('Data - new apprentices'!$I$2:$I$56245)))</f>
        <v>0</v>
      </c>
      <c r="F16" s="10" t="str">
        <f t="shared" si="4"/>
        <v>-</v>
      </c>
      <c r="G16" s="2"/>
      <c r="H16" s="9" cm="1">
        <f t="array" ref="H16">SUMPRODUCT(('Data - new apprentices'!$A$2:$A$56245=$A$3)*('Data - new apprentices'!$B$2:$B$56245=$A16)*('Data - new apprentices'!$H$2:$H$56245=H$5)*('Data - new apprentices'!$G$2:$G$56245=$H$4)*('Data - new apprentices'!$I$2:$I$56245))</f>
        <v>0</v>
      </c>
      <c r="I16" s="9" cm="1">
        <f t="array" ref="I16">SUMPRODUCT(('Data - new apprentices'!$A$2:$A$56245=$A$3)*('Data - new apprentices'!$B$2:$B$56245=$A16)*('Data - new apprentices'!$H$2:$H$56245=I$5)*('Data - new apprentices'!$G$2:$G$56245=$H$4)*('Data - new apprentices'!$I$2:$I$56245))</f>
        <v>0</v>
      </c>
      <c r="J16" s="9" cm="1">
        <f t="array" ref="J16">IF($A$3&lt;2021, "-", SUMPRODUCT(('Data - new apprentices'!$A$2:$A$56245=$A$3)*('Data - new apprentices'!$B$2:$B$56245=$A16)*('Data - new apprentices'!$H$2:$H$56245=J$5)*('Data - new apprentices'!$G$2:$G$56245=$H$4)*('Data - new apprentices'!$I$2:$I$56245)))</f>
        <v>0</v>
      </c>
      <c r="K16" s="9" cm="1">
        <f t="array" ref="K16">IF($A$3&lt;2021, "-", SUMPRODUCT(('Data - new apprentices'!$A$2:$A$56245=$A$3)*('Data - new apprentices'!$B$2:$B$56245=$A16)*('Data - new apprentices'!$H$2:$H$56245=K$5)*('Data - new apprentices'!$G$2:$G$56245=$H$4)*('Data - new apprentices'!$I$2:$I$56245)))</f>
        <v>0</v>
      </c>
      <c r="L16" s="10" t="str">
        <f t="shared" si="5"/>
        <v>-</v>
      </c>
      <c r="M16" s="2"/>
      <c r="N16" s="9" cm="1">
        <f t="array" ref="N16">SUMPRODUCT(('Data - new apprentices'!$A$2:$A$56245=$A$3)*('Data - new apprentices'!$B$2:$B$56245=$A16)*('Data - new apprentices'!$H$2:$H$56245=N$5)*('Data - new apprentices'!$G$2:$G$56245=$N$4)*('Data - new apprentices'!$I$2:$I$56245))</f>
        <v>2</v>
      </c>
      <c r="O16" s="9" cm="1">
        <f t="array" ref="O16">SUMPRODUCT(('Data - new apprentices'!$A$2:$A$56245=$A$3)*('Data - new apprentices'!$B$2:$B$56245=$A16)*('Data - new apprentices'!$H$2:$H$56245=O$5)*('Data - new apprentices'!$G$2:$G$56245=$N$4)*('Data - new apprentices'!$I$2:$I$56245))</f>
        <v>1</v>
      </c>
      <c r="P16" s="9" cm="1">
        <f t="array" ref="P16">IF($A$3&lt;2021, "-", SUMPRODUCT(('Data - new apprentices'!$A$2:$A$56245=$A$3)*('Data - new apprentices'!$B$2:$B$56245=$A16)*('Data - new apprentices'!$H$2:$H$56245=P$5)*('Data - new apprentices'!$G$2:$G$56245=$N$4)*('Data - new apprentices'!$I$2:$I$56245)))</f>
        <v>0</v>
      </c>
      <c r="Q16" s="9" cm="1">
        <f t="array" ref="Q16">IF($A$3&lt;2021, "-", SUMPRODUCT(('Data - new apprentices'!$A$2:$A$56245=$A$3)*('Data - new apprentices'!$B$2:$B$56245=$A16)*('Data - new apprentices'!$H$2:$H$56245=Q$5)*('Data - new apprentices'!$G$2:$G$56245=$N$4)*('Data - new apprentices'!$I$2:$I$56245)))</f>
        <v>0</v>
      </c>
      <c r="R16" s="10">
        <f t="shared" si="6"/>
        <v>0.33300000000000002</v>
      </c>
      <c r="S16" s="2"/>
      <c r="T16" s="11">
        <f t="shared" si="0"/>
        <v>2</v>
      </c>
      <c r="U16" s="11">
        <f t="shared" si="1"/>
        <v>1</v>
      </c>
      <c r="V16" s="11">
        <f t="shared" si="2"/>
        <v>0</v>
      </c>
      <c r="W16" s="11">
        <f t="shared" si="3"/>
        <v>0</v>
      </c>
      <c r="X16" s="10">
        <f t="shared" si="7"/>
        <v>0.33300000000000002</v>
      </c>
    </row>
    <row r="17" spans="1:24" x14ac:dyDescent="0.4">
      <c r="A17" t="s">
        <v>6</v>
      </c>
      <c r="B17" s="9" cm="1">
        <f t="array" ref="B17">SUMPRODUCT(('Data - new apprentices'!$A$2:$A$56245=$A$3)*('Data - new apprentices'!$B$2:$B$56245=$A17)*('Data - new apprentices'!$H$2:$H$56245=B$5)*('Data - new apprentices'!$G$2:$G$56245=$B$4)*('Data - new apprentices'!$I$2:$I$56245))</f>
        <v>17</v>
      </c>
      <c r="C17" s="9" cm="1">
        <f t="array" ref="C17">SUMPRODUCT(('Data - new apprentices'!$A$2:$A$56245=$A$3)*('Data - new apprentices'!$B$2:$B$56245=$A17)*('Data - new apprentices'!$H$2:$H$56245=C$5)*('Data - new apprentices'!$G$2:$G$56245=$B$4)*('Data - new apprentices'!$I$2:$I$56245))</f>
        <v>8</v>
      </c>
      <c r="D17" s="9" cm="1">
        <f t="array" ref="D17">IF($A$3&lt;2021, "-", SUMPRODUCT(('Data - new apprentices'!$A$2:$A$56245=$A$3)*('Data - new apprentices'!$B$2:$B$56245=$A17)*('Data - new apprentices'!$H$2:$H$56245=D$5)*('Data - new apprentices'!$G$2:$G$56245=$B$4)*('Data - new apprentices'!$I$2:$I$56245)))</f>
        <v>0</v>
      </c>
      <c r="E17" s="9" cm="1">
        <f t="array" ref="E17">IF($A$3&lt;2021, "-", SUMPRODUCT(('Data - new apprentices'!$A$2:$A$56245=$A$3)*('Data - new apprentices'!$B$2:$B$56245=$A17)*('Data - new apprentices'!$H$2:$H$56245=E$5)*('Data - new apprentices'!$G$2:$G$56245=$B$4)*('Data - new apprentices'!$I$2:$I$56245)))</f>
        <v>0</v>
      </c>
      <c r="F17" s="10">
        <f t="shared" si="4"/>
        <v>0.32</v>
      </c>
      <c r="G17" s="2"/>
      <c r="H17" s="9" cm="1">
        <f t="array" ref="H17">SUMPRODUCT(('Data - new apprentices'!$A$2:$A$56245=$A$3)*('Data - new apprentices'!$B$2:$B$56245=$A17)*('Data - new apprentices'!$H$2:$H$56245=H$5)*('Data - new apprentices'!$G$2:$G$56245=$H$4)*('Data - new apprentices'!$I$2:$I$56245))</f>
        <v>0</v>
      </c>
      <c r="I17" s="9" cm="1">
        <f t="array" ref="I17">SUMPRODUCT(('Data - new apprentices'!$A$2:$A$56245=$A$3)*('Data - new apprentices'!$B$2:$B$56245=$A17)*('Data - new apprentices'!$H$2:$H$56245=I$5)*('Data - new apprentices'!$G$2:$G$56245=$H$4)*('Data - new apprentices'!$I$2:$I$56245))</f>
        <v>0</v>
      </c>
      <c r="J17" s="9" cm="1">
        <f t="array" ref="J17">IF($A$3&lt;2021, "-", SUMPRODUCT(('Data - new apprentices'!$A$2:$A$56245=$A$3)*('Data - new apprentices'!$B$2:$B$56245=$A17)*('Data - new apprentices'!$H$2:$H$56245=J$5)*('Data - new apprentices'!$G$2:$G$56245=$H$4)*('Data - new apprentices'!$I$2:$I$56245)))</f>
        <v>0</v>
      </c>
      <c r="K17" s="9" cm="1">
        <f t="array" ref="K17">IF($A$3&lt;2021, "-", SUMPRODUCT(('Data - new apprentices'!$A$2:$A$56245=$A$3)*('Data - new apprentices'!$B$2:$B$56245=$A17)*('Data - new apprentices'!$H$2:$H$56245=K$5)*('Data - new apprentices'!$G$2:$G$56245=$H$4)*('Data - new apprentices'!$I$2:$I$56245)))</f>
        <v>0</v>
      </c>
      <c r="L17" s="10" t="str">
        <f t="shared" si="5"/>
        <v>-</v>
      </c>
      <c r="M17" s="2"/>
      <c r="N17" s="9" cm="1">
        <f t="array" ref="N17">SUMPRODUCT(('Data - new apprentices'!$A$2:$A$56245=$A$3)*('Data - new apprentices'!$B$2:$B$56245=$A17)*('Data - new apprentices'!$H$2:$H$56245=N$5)*('Data - new apprentices'!$G$2:$G$56245=$N$4)*('Data - new apprentices'!$I$2:$I$56245))</f>
        <v>1</v>
      </c>
      <c r="O17" s="9" cm="1">
        <f t="array" ref="O17">SUMPRODUCT(('Data - new apprentices'!$A$2:$A$56245=$A$3)*('Data - new apprentices'!$B$2:$B$56245=$A17)*('Data - new apprentices'!$H$2:$H$56245=O$5)*('Data - new apprentices'!$G$2:$G$56245=$N$4)*('Data - new apprentices'!$I$2:$I$56245))</f>
        <v>1</v>
      </c>
      <c r="P17" s="9" cm="1">
        <f t="array" ref="P17">IF($A$3&lt;2021, "-", SUMPRODUCT(('Data - new apprentices'!$A$2:$A$56245=$A$3)*('Data - new apprentices'!$B$2:$B$56245=$A17)*('Data - new apprentices'!$H$2:$H$56245=P$5)*('Data - new apprentices'!$G$2:$G$56245=$N$4)*('Data - new apprentices'!$I$2:$I$56245)))</f>
        <v>0</v>
      </c>
      <c r="Q17" s="9" cm="1">
        <f t="array" ref="Q17">IF($A$3&lt;2021, "-", SUMPRODUCT(('Data - new apprentices'!$A$2:$A$56245=$A$3)*('Data - new apprentices'!$B$2:$B$56245=$A17)*('Data - new apprentices'!$H$2:$H$56245=Q$5)*('Data - new apprentices'!$G$2:$G$56245=$N$4)*('Data - new apprentices'!$I$2:$I$56245)))</f>
        <v>0</v>
      </c>
      <c r="R17" s="10">
        <f t="shared" si="6"/>
        <v>0.5</v>
      </c>
      <c r="S17" s="2"/>
      <c r="T17" s="11">
        <f t="shared" si="0"/>
        <v>18</v>
      </c>
      <c r="U17" s="11">
        <f t="shared" si="1"/>
        <v>9</v>
      </c>
      <c r="V17" s="11">
        <f t="shared" si="2"/>
        <v>0</v>
      </c>
      <c r="W17" s="11">
        <f t="shared" si="3"/>
        <v>0</v>
      </c>
      <c r="X17" s="10">
        <f t="shared" si="7"/>
        <v>0.33300000000000002</v>
      </c>
    </row>
    <row r="18" spans="1:24" x14ac:dyDescent="0.4">
      <c r="A18" t="s">
        <v>7</v>
      </c>
      <c r="B18" s="9" cm="1">
        <f t="array" ref="B18">SUMPRODUCT(('Data - new apprentices'!$A$2:$A$56245=$A$3)*('Data - new apprentices'!$B$2:$B$56245=$A18)*('Data - new apprentices'!$H$2:$H$56245=B$5)*('Data - new apprentices'!$G$2:$G$56245=$B$4)*('Data - new apprentices'!$I$2:$I$56245))</f>
        <v>0</v>
      </c>
      <c r="C18" s="9" cm="1">
        <f t="array" ref="C18">SUMPRODUCT(('Data - new apprentices'!$A$2:$A$56245=$A$3)*('Data - new apprentices'!$B$2:$B$56245=$A18)*('Data - new apprentices'!$H$2:$H$56245=C$5)*('Data - new apprentices'!$G$2:$G$56245=$B$4)*('Data - new apprentices'!$I$2:$I$56245))</f>
        <v>0</v>
      </c>
      <c r="D18" s="9" cm="1">
        <f t="array" ref="D18">IF($A$3&lt;2021, "-", SUMPRODUCT(('Data - new apprentices'!$A$2:$A$56245=$A$3)*('Data - new apprentices'!$B$2:$B$56245=$A18)*('Data - new apprentices'!$H$2:$H$56245=D$5)*('Data - new apprentices'!$G$2:$G$56245=$B$4)*('Data - new apprentices'!$I$2:$I$56245)))</f>
        <v>0</v>
      </c>
      <c r="E18" s="9" cm="1">
        <f t="array" ref="E18">IF($A$3&lt;2021, "-", SUMPRODUCT(('Data - new apprentices'!$A$2:$A$56245=$A$3)*('Data - new apprentices'!$B$2:$B$56245=$A18)*('Data - new apprentices'!$H$2:$H$56245=E$5)*('Data - new apprentices'!$G$2:$G$56245=$B$4)*('Data - new apprentices'!$I$2:$I$56245)))</f>
        <v>0</v>
      </c>
      <c r="F18" s="10" t="str">
        <f t="shared" si="4"/>
        <v>-</v>
      </c>
      <c r="G18" s="2"/>
      <c r="H18" s="9" cm="1">
        <f t="array" ref="H18">SUMPRODUCT(('Data - new apprentices'!$A$2:$A$56245=$A$3)*('Data - new apprentices'!$B$2:$B$56245=$A18)*('Data - new apprentices'!$H$2:$H$56245=H$5)*('Data - new apprentices'!$G$2:$G$56245=$H$4)*('Data - new apprentices'!$I$2:$I$56245))</f>
        <v>0</v>
      </c>
      <c r="I18" s="9" cm="1">
        <f t="array" ref="I18">SUMPRODUCT(('Data - new apprentices'!$A$2:$A$56245=$A$3)*('Data - new apprentices'!$B$2:$B$56245=$A18)*('Data - new apprentices'!$H$2:$H$56245=I$5)*('Data - new apprentices'!$G$2:$G$56245=$H$4)*('Data - new apprentices'!$I$2:$I$56245))</f>
        <v>0</v>
      </c>
      <c r="J18" s="9" cm="1">
        <f t="array" ref="J18">IF($A$3&lt;2021, "-", SUMPRODUCT(('Data - new apprentices'!$A$2:$A$56245=$A$3)*('Data - new apprentices'!$B$2:$B$56245=$A18)*('Data - new apprentices'!$H$2:$H$56245=J$5)*('Data - new apprentices'!$G$2:$G$56245=$H$4)*('Data - new apprentices'!$I$2:$I$56245)))</f>
        <v>0</v>
      </c>
      <c r="K18" s="9" cm="1">
        <f t="array" ref="K18">IF($A$3&lt;2021, "-", SUMPRODUCT(('Data - new apprentices'!$A$2:$A$56245=$A$3)*('Data - new apprentices'!$B$2:$B$56245=$A18)*('Data - new apprentices'!$H$2:$H$56245=K$5)*('Data - new apprentices'!$G$2:$G$56245=$H$4)*('Data - new apprentices'!$I$2:$I$56245)))</f>
        <v>0</v>
      </c>
      <c r="L18" s="10" t="str">
        <f t="shared" si="5"/>
        <v>-</v>
      </c>
      <c r="M18" s="2"/>
      <c r="N18" s="9" cm="1">
        <f t="array" ref="N18">SUMPRODUCT(('Data - new apprentices'!$A$2:$A$56245=$A$3)*('Data - new apprentices'!$B$2:$B$56245=$A18)*('Data - new apprentices'!$H$2:$H$56245=N$5)*('Data - new apprentices'!$G$2:$G$56245=$N$4)*('Data - new apprentices'!$I$2:$I$56245))</f>
        <v>2</v>
      </c>
      <c r="O18" s="9" cm="1">
        <f t="array" ref="O18">SUMPRODUCT(('Data - new apprentices'!$A$2:$A$56245=$A$3)*('Data - new apprentices'!$B$2:$B$56245=$A18)*('Data - new apprentices'!$H$2:$H$56245=O$5)*('Data - new apprentices'!$G$2:$G$56245=$N$4)*('Data - new apprentices'!$I$2:$I$56245))</f>
        <v>0</v>
      </c>
      <c r="P18" s="9" cm="1">
        <f t="array" ref="P18">IF($A$3&lt;2021, "-", SUMPRODUCT(('Data - new apprentices'!$A$2:$A$56245=$A$3)*('Data - new apprentices'!$B$2:$B$56245=$A18)*('Data - new apprentices'!$H$2:$H$56245=P$5)*('Data - new apprentices'!$G$2:$G$56245=$N$4)*('Data - new apprentices'!$I$2:$I$56245)))</f>
        <v>0</v>
      </c>
      <c r="Q18" s="9" cm="1">
        <f t="array" ref="Q18">IF($A$3&lt;2021, "-", SUMPRODUCT(('Data - new apprentices'!$A$2:$A$56245=$A$3)*('Data - new apprentices'!$B$2:$B$56245=$A18)*('Data - new apprentices'!$H$2:$H$56245=Q$5)*('Data - new apprentices'!$G$2:$G$56245=$N$4)*('Data - new apprentices'!$I$2:$I$56245)))</f>
        <v>0</v>
      </c>
      <c r="R18" s="10">
        <f t="shared" si="6"/>
        <v>0</v>
      </c>
      <c r="S18" s="2"/>
      <c r="T18" s="11">
        <f t="shared" si="0"/>
        <v>2</v>
      </c>
      <c r="U18" s="11">
        <f t="shared" si="1"/>
        <v>0</v>
      </c>
      <c r="V18" s="11">
        <f t="shared" si="2"/>
        <v>0</v>
      </c>
      <c r="W18" s="11">
        <f t="shared" si="3"/>
        <v>0</v>
      </c>
      <c r="X18" s="10">
        <f t="shared" si="7"/>
        <v>0</v>
      </c>
    </row>
    <row r="19" spans="1:24" x14ac:dyDescent="0.4">
      <c r="A19" t="s">
        <v>8</v>
      </c>
      <c r="B19" s="9" cm="1">
        <f t="array" ref="B19">SUMPRODUCT(('Data - new apprentices'!$A$2:$A$56245=$A$3)*('Data - new apprentices'!$B$2:$B$56245=$A19)*('Data - new apprentices'!$H$2:$H$56245=B$5)*('Data - new apprentices'!$G$2:$G$56245=$B$4)*('Data - new apprentices'!$I$2:$I$56245))</f>
        <v>0</v>
      </c>
      <c r="C19" s="9" cm="1">
        <f t="array" ref="C19">SUMPRODUCT(('Data - new apprentices'!$A$2:$A$56245=$A$3)*('Data - new apprentices'!$B$2:$B$56245=$A19)*('Data - new apprentices'!$H$2:$H$56245=C$5)*('Data - new apprentices'!$G$2:$G$56245=$B$4)*('Data - new apprentices'!$I$2:$I$56245))</f>
        <v>0</v>
      </c>
      <c r="D19" s="9" cm="1">
        <f t="array" ref="D19">IF($A$3&lt;2021, "-", SUMPRODUCT(('Data - new apprentices'!$A$2:$A$56245=$A$3)*('Data - new apprentices'!$B$2:$B$56245=$A19)*('Data - new apprentices'!$H$2:$H$56245=D$5)*('Data - new apprentices'!$G$2:$G$56245=$B$4)*('Data - new apprentices'!$I$2:$I$56245)))</f>
        <v>0</v>
      </c>
      <c r="E19" s="9" cm="1">
        <f t="array" ref="E19">IF($A$3&lt;2021, "-", SUMPRODUCT(('Data - new apprentices'!$A$2:$A$56245=$A$3)*('Data - new apprentices'!$B$2:$B$56245=$A19)*('Data - new apprentices'!$H$2:$H$56245=E$5)*('Data - new apprentices'!$G$2:$G$56245=$B$4)*('Data - new apprentices'!$I$2:$I$56245)))</f>
        <v>0</v>
      </c>
      <c r="F19" s="10" t="str">
        <f t="shared" si="4"/>
        <v>-</v>
      </c>
      <c r="G19" s="2"/>
      <c r="H19" s="9" cm="1">
        <f t="array" ref="H19">SUMPRODUCT(('Data - new apprentices'!$A$2:$A$56245=$A$3)*('Data - new apprentices'!$B$2:$B$56245=$A19)*('Data - new apprentices'!$H$2:$H$56245=H$5)*('Data - new apprentices'!$G$2:$G$56245=$H$4)*('Data - new apprentices'!$I$2:$I$56245))</f>
        <v>0</v>
      </c>
      <c r="I19" s="9" cm="1">
        <f t="array" ref="I19">SUMPRODUCT(('Data - new apprentices'!$A$2:$A$56245=$A$3)*('Data - new apprentices'!$B$2:$B$56245=$A19)*('Data - new apprentices'!$H$2:$H$56245=I$5)*('Data - new apprentices'!$G$2:$G$56245=$H$4)*('Data - new apprentices'!$I$2:$I$56245))</f>
        <v>0</v>
      </c>
      <c r="J19" s="9" cm="1">
        <f t="array" ref="J19">IF($A$3&lt;2021, "-", SUMPRODUCT(('Data - new apprentices'!$A$2:$A$56245=$A$3)*('Data - new apprentices'!$B$2:$B$56245=$A19)*('Data - new apprentices'!$H$2:$H$56245=J$5)*('Data - new apprentices'!$G$2:$G$56245=$H$4)*('Data - new apprentices'!$I$2:$I$56245)))</f>
        <v>0</v>
      </c>
      <c r="K19" s="9" cm="1">
        <f t="array" ref="K19">IF($A$3&lt;2021, "-", SUMPRODUCT(('Data - new apprentices'!$A$2:$A$56245=$A$3)*('Data - new apprentices'!$B$2:$B$56245=$A19)*('Data - new apprentices'!$H$2:$H$56245=K$5)*('Data - new apprentices'!$G$2:$G$56245=$H$4)*('Data - new apprentices'!$I$2:$I$56245)))</f>
        <v>0</v>
      </c>
      <c r="L19" s="10" t="str">
        <f t="shared" si="5"/>
        <v>-</v>
      </c>
      <c r="M19" s="2"/>
      <c r="N19" s="9" cm="1">
        <f t="array" ref="N19">SUMPRODUCT(('Data - new apprentices'!$A$2:$A$56245=$A$3)*('Data - new apprentices'!$B$2:$B$56245=$A19)*('Data - new apprentices'!$H$2:$H$56245=N$5)*('Data - new apprentices'!$G$2:$G$56245=$N$4)*('Data - new apprentices'!$I$2:$I$56245))</f>
        <v>1</v>
      </c>
      <c r="O19" s="9" cm="1">
        <f t="array" ref="O19">SUMPRODUCT(('Data - new apprentices'!$A$2:$A$56245=$A$3)*('Data - new apprentices'!$B$2:$B$56245=$A19)*('Data - new apprentices'!$H$2:$H$56245=O$5)*('Data - new apprentices'!$G$2:$G$56245=$N$4)*('Data - new apprentices'!$I$2:$I$56245))</f>
        <v>0</v>
      </c>
      <c r="P19" s="9" cm="1">
        <f t="array" ref="P19">IF($A$3&lt;2021, "-", SUMPRODUCT(('Data - new apprentices'!$A$2:$A$56245=$A$3)*('Data - new apprentices'!$B$2:$B$56245=$A19)*('Data - new apprentices'!$H$2:$H$56245=P$5)*('Data - new apprentices'!$G$2:$G$56245=$N$4)*('Data - new apprentices'!$I$2:$I$56245)))</f>
        <v>0</v>
      </c>
      <c r="Q19" s="9" cm="1">
        <f t="array" ref="Q19">IF($A$3&lt;2021, "-", SUMPRODUCT(('Data - new apprentices'!$A$2:$A$56245=$A$3)*('Data - new apprentices'!$B$2:$B$56245=$A19)*('Data - new apprentices'!$H$2:$H$56245=Q$5)*('Data - new apprentices'!$G$2:$G$56245=$N$4)*('Data - new apprentices'!$I$2:$I$56245)))</f>
        <v>0</v>
      </c>
      <c r="R19" s="10">
        <f t="shared" si="6"/>
        <v>0</v>
      </c>
      <c r="S19" s="2"/>
      <c r="T19" s="11">
        <f t="shared" si="0"/>
        <v>1</v>
      </c>
      <c r="U19" s="11">
        <f t="shared" si="1"/>
        <v>0</v>
      </c>
      <c r="V19" s="11">
        <f t="shared" si="2"/>
        <v>0</v>
      </c>
      <c r="W19" s="11">
        <f t="shared" si="3"/>
        <v>0</v>
      </c>
      <c r="X19" s="10">
        <f t="shared" si="7"/>
        <v>0</v>
      </c>
    </row>
    <row r="20" spans="1:24" x14ac:dyDescent="0.4">
      <c r="A20" t="s">
        <v>9</v>
      </c>
      <c r="B20" s="9" cm="1">
        <f t="array" ref="B20">SUMPRODUCT(('Data - new apprentices'!$A$2:$A$56245=$A$3)*('Data - new apprentices'!$B$2:$B$56245=$A20)*('Data - new apprentices'!$H$2:$H$56245=B$5)*('Data - new apprentices'!$G$2:$G$56245=$B$4)*('Data - new apprentices'!$I$2:$I$56245))</f>
        <v>0</v>
      </c>
      <c r="C20" s="9" cm="1">
        <f t="array" ref="C20">SUMPRODUCT(('Data - new apprentices'!$A$2:$A$56245=$A$3)*('Data - new apprentices'!$B$2:$B$56245=$A20)*('Data - new apprentices'!$H$2:$H$56245=C$5)*('Data - new apprentices'!$G$2:$G$56245=$B$4)*('Data - new apprentices'!$I$2:$I$56245))</f>
        <v>0</v>
      </c>
      <c r="D20" s="9" cm="1">
        <f t="array" ref="D20">IF($A$3&lt;2021, "-", SUMPRODUCT(('Data - new apprentices'!$A$2:$A$56245=$A$3)*('Data - new apprentices'!$B$2:$B$56245=$A20)*('Data - new apprentices'!$H$2:$H$56245=D$5)*('Data - new apprentices'!$G$2:$G$56245=$B$4)*('Data - new apprentices'!$I$2:$I$56245)))</f>
        <v>0</v>
      </c>
      <c r="E20" s="9" cm="1">
        <f t="array" ref="E20">IF($A$3&lt;2021, "-", SUMPRODUCT(('Data - new apprentices'!$A$2:$A$56245=$A$3)*('Data - new apprentices'!$B$2:$B$56245=$A20)*('Data - new apprentices'!$H$2:$H$56245=E$5)*('Data - new apprentices'!$G$2:$G$56245=$B$4)*('Data - new apprentices'!$I$2:$I$56245)))</f>
        <v>0</v>
      </c>
      <c r="F20" s="10" t="str">
        <f t="shared" si="4"/>
        <v>-</v>
      </c>
      <c r="G20" s="2"/>
      <c r="H20" s="9" cm="1">
        <f t="array" ref="H20">SUMPRODUCT(('Data - new apprentices'!$A$2:$A$56245=$A$3)*('Data - new apprentices'!$B$2:$B$56245=$A20)*('Data - new apprentices'!$H$2:$H$56245=H$5)*('Data - new apprentices'!$G$2:$G$56245=$H$4)*('Data - new apprentices'!$I$2:$I$56245))</f>
        <v>0</v>
      </c>
      <c r="I20" s="9" cm="1">
        <f t="array" ref="I20">SUMPRODUCT(('Data - new apprentices'!$A$2:$A$56245=$A$3)*('Data - new apprentices'!$B$2:$B$56245=$A20)*('Data - new apprentices'!$H$2:$H$56245=I$5)*('Data - new apprentices'!$G$2:$G$56245=$H$4)*('Data - new apprentices'!$I$2:$I$56245))</f>
        <v>0</v>
      </c>
      <c r="J20" s="9" cm="1">
        <f t="array" ref="J20">IF($A$3&lt;2021, "-", SUMPRODUCT(('Data - new apprentices'!$A$2:$A$56245=$A$3)*('Data - new apprentices'!$B$2:$B$56245=$A20)*('Data - new apprentices'!$H$2:$H$56245=J$5)*('Data - new apprentices'!$G$2:$G$56245=$H$4)*('Data - new apprentices'!$I$2:$I$56245)))</f>
        <v>0</v>
      </c>
      <c r="K20" s="9" cm="1">
        <f t="array" ref="K20">IF($A$3&lt;2021, "-", SUMPRODUCT(('Data - new apprentices'!$A$2:$A$56245=$A$3)*('Data - new apprentices'!$B$2:$B$56245=$A20)*('Data - new apprentices'!$H$2:$H$56245=K$5)*('Data - new apprentices'!$G$2:$G$56245=$H$4)*('Data - new apprentices'!$I$2:$I$56245)))</f>
        <v>0</v>
      </c>
      <c r="L20" s="10" t="str">
        <f t="shared" si="5"/>
        <v>-</v>
      </c>
      <c r="M20" s="2"/>
      <c r="N20" s="9" cm="1">
        <f t="array" ref="N20">SUMPRODUCT(('Data - new apprentices'!$A$2:$A$56245=$A$3)*('Data - new apprentices'!$B$2:$B$56245=$A20)*('Data - new apprentices'!$H$2:$H$56245=N$5)*('Data - new apprentices'!$G$2:$G$56245=$N$4)*('Data - new apprentices'!$I$2:$I$56245))</f>
        <v>0</v>
      </c>
      <c r="O20" s="9" cm="1">
        <f t="array" ref="O20">SUMPRODUCT(('Data - new apprentices'!$A$2:$A$56245=$A$3)*('Data - new apprentices'!$B$2:$B$56245=$A20)*('Data - new apprentices'!$H$2:$H$56245=O$5)*('Data - new apprentices'!$G$2:$G$56245=$N$4)*('Data - new apprentices'!$I$2:$I$56245))</f>
        <v>0</v>
      </c>
      <c r="P20" s="9" cm="1">
        <f t="array" ref="P20">IF($A$3&lt;2021, "-", SUMPRODUCT(('Data - new apprentices'!$A$2:$A$56245=$A$3)*('Data - new apprentices'!$B$2:$B$56245=$A20)*('Data - new apprentices'!$H$2:$H$56245=P$5)*('Data - new apprentices'!$G$2:$G$56245=$N$4)*('Data - new apprentices'!$I$2:$I$56245)))</f>
        <v>0</v>
      </c>
      <c r="Q20" s="9" cm="1">
        <f t="array" ref="Q20">IF($A$3&lt;2021, "-", SUMPRODUCT(('Data - new apprentices'!$A$2:$A$56245=$A$3)*('Data - new apprentices'!$B$2:$B$56245=$A20)*('Data - new apprentices'!$H$2:$H$56245=Q$5)*('Data - new apprentices'!$G$2:$G$56245=$N$4)*('Data - new apprentices'!$I$2:$I$56245)))</f>
        <v>0</v>
      </c>
      <c r="R20" s="10" t="str">
        <f t="shared" si="6"/>
        <v>-</v>
      </c>
      <c r="S20" s="2"/>
      <c r="T20" s="11">
        <f t="shared" si="0"/>
        <v>0</v>
      </c>
      <c r="U20" s="11">
        <f t="shared" si="1"/>
        <v>0</v>
      </c>
      <c r="V20" s="11">
        <f t="shared" si="2"/>
        <v>0</v>
      </c>
      <c r="W20" s="11">
        <f t="shared" si="3"/>
        <v>0</v>
      </c>
      <c r="X20" s="10" t="str">
        <f t="shared" si="7"/>
        <v>-</v>
      </c>
    </row>
    <row r="21" spans="1:24" x14ac:dyDescent="0.4">
      <c r="A21" s="2" t="s">
        <v>10</v>
      </c>
      <c r="B21" s="9" cm="1">
        <f t="array" ref="B21">SUMPRODUCT(('Data - new apprentices'!$A$2:$A$56245=$A$3)*('Data - new apprentices'!$B$2:$B$56245=$A21)*('Data - new apprentices'!$H$2:$H$56245=B$5)*('Data - new apprentices'!$G$2:$G$56245=$B$4)*('Data - new apprentices'!$I$2:$I$56245))</f>
        <v>0</v>
      </c>
      <c r="C21" s="9" cm="1">
        <f t="array" ref="C21">SUMPRODUCT(('Data - new apprentices'!$A$2:$A$56245=$A$3)*('Data - new apprentices'!$B$2:$B$56245=$A21)*('Data - new apprentices'!$H$2:$H$56245=C$5)*('Data - new apprentices'!$G$2:$G$56245=$B$4)*('Data - new apprentices'!$I$2:$I$56245))</f>
        <v>0</v>
      </c>
      <c r="D21" s="9" cm="1">
        <f t="array" ref="D21">IF($A$3&lt;2021, "-", SUMPRODUCT(('Data - new apprentices'!$A$2:$A$56245=$A$3)*('Data - new apprentices'!$B$2:$B$56245=$A21)*('Data - new apprentices'!$H$2:$H$56245=D$5)*('Data - new apprentices'!$G$2:$G$56245=$B$4)*('Data - new apprentices'!$I$2:$I$56245)))</f>
        <v>0</v>
      </c>
      <c r="E21" s="9" cm="1">
        <f t="array" ref="E21">IF($A$3&lt;2021, "-", SUMPRODUCT(('Data - new apprentices'!$A$2:$A$56245=$A$3)*('Data - new apprentices'!$B$2:$B$56245=$A21)*('Data - new apprentices'!$H$2:$H$56245=E$5)*('Data - new apprentices'!$G$2:$G$56245=$B$4)*('Data - new apprentices'!$I$2:$I$56245)))</f>
        <v>0</v>
      </c>
      <c r="F21" s="10" t="str">
        <f t="shared" si="4"/>
        <v>-</v>
      </c>
      <c r="G21" s="2"/>
      <c r="H21" s="9" cm="1">
        <f t="array" ref="H21">SUMPRODUCT(('Data - new apprentices'!$A$2:$A$56245=$A$3)*('Data - new apprentices'!$B$2:$B$56245=$A21)*('Data - new apprentices'!$H$2:$H$56245=H$5)*('Data - new apprentices'!$G$2:$G$56245=$H$4)*('Data - new apprentices'!$I$2:$I$56245))</f>
        <v>0</v>
      </c>
      <c r="I21" s="9" cm="1">
        <f t="array" ref="I21">SUMPRODUCT(('Data - new apprentices'!$A$2:$A$56245=$A$3)*('Data - new apprentices'!$B$2:$B$56245=$A21)*('Data - new apprentices'!$H$2:$H$56245=I$5)*('Data - new apprentices'!$G$2:$G$56245=$H$4)*('Data - new apprentices'!$I$2:$I$56245))</f>
        <v>0</v>
      </c>
      <c r="J21" s="9" cm="1">
        <f t="array" ref="J21">IF($A$3&lt;2021, "-", SUMPRODUCT(('Data - new apprentices'!$A$2:$A$56245=$A$3)*('Data - new apprentices'!$B$2:$B$56245=$A21)*('Data - new apprentices'!$H$2:$H$56245=J$5)*('Data - new apprentices'!$G$2:$G$56245=$H$4)*('Data - new apprentices'!$I$2:$I$56245)))</f>
        <v>0</v>
      </c>
      <c r="K21" s="9" cm="1">
        <f t="array" ref="K21">IF($A$3&lt;2021, "-", SUMPRODUCT(('Data - new apprentices'!$A$2:$A$56245=$A$3)*('Data - new apprentices'!$B$2:$B$56245=$A21)*('Data - new apprentices'!$H$2:$H$56245=K$5)*('Data - new apprentices'!$G$2:$G$56245=$H$4)*('Data - new apprentices'!$I$2:$I$56245)))</f>
        <v>0</v>
      </c>
      <c r="L21" s="10" t="str">
        <f t="shared" si="5"/>
        <v>-</v>
      </c>
      <c r="M21" s="2"/>
      <c r="N21" s="9" cm="1">
        <f t="array" ref="N21">SUMPRODUCT(('Data - new apprentices'!$A$2:$A$56245=$A$3)*('Data - new apprentices'!$B$2:$B$56245=$A21)*('Data - new apprentices'!$H$2:$H$56245=N$5)*('Data - new apprentices'!$G$2:$G$56245=$N$4)*('Data - new apprentices'!$I$2:$I$56245))</f>
        <v>0</v>
      </c>
      <c r="O21" s="9" cm="1">
        <f t="array" ref="O21">SUMPRODUCT(('Data - new apprentices'!$A$2:$A$56245=$A$3)*('Data - new apprentices'!$B$2:$B$56245=$A21)*('Data - new apprentices'!$H$2:$H$56245=O$5)*('Data - new apprentices'!$G$2:$G$56245=$N$4)*('Data - new apprentices'!$I$2:$I$56245))</f>
        <v>1</v>
      </c>
      <c r="P21" s="9" cm="1">
        <f t="array" ref="P21">IF($A$3&lt;2021, "-", SUMPRODUCT(('Data - new apprentices'!$A$2:$A$56245=$A$3)*('Data - new apprentices'!$B$2:$B$56245=$A21)*('Data - new apprentices'!$H$2:$H$56245=P$5)*('Data - new apprentices'!$G$2:$G$56245=$N$4)*('Data - new apprentices'!$I$2:$I$56245)))</f>
        <v>0</v>
      </c>
      <c r="Q21" s="9" cm="1">
        <f t="array" ref="Q21">IF($A$3&lt;2021, "-", SUMPRODUCT(('Data - new apprentices'!$A$2:$A$56245=$A$3)*('Data - new apprentices'!$B$2:$B$56245=$A21)*('Data - new apprentices'!$H$2:$H$56245=Q$5)*('Data - new apprentices'!$G$2:$G$56245=$N$4)*('Data - new apprentices'!$I$2:$I$56245)))</f>
        <v>0</v>
      </c>
      <c r="R21" s="10">
        <f t="shared" si="6"/>
        <v>1</v>
      </c>
      <c r="S21" s="2"/>
      <c r="T21" s="11">
        <f t="shared" si="0"/>
        <v>0</v>
      </c>
      <c r="U21" s="11">
        <f t="shared" si="1"/>
        <v>1</v>
      </c>
      <c r="V21" s="11">
        <f t="shared" si="2"/>
        <v>0</v>
      </c>
      <c r="W21" s="11">
        <f t="shared" si="3"/>
        <v>0</v>
      </c>
      <c r="X21" s="10">
        <f t="shared" si="7"/>
        <v>1</v>
      </c>
    </row>
    <row r="22" spans="1:24" x14ac:dyDescent="0.4">
      <c r="A22" s="2" t="s">
        <v>91</v>
      </c>
      <c r="B22" s="9" cm="1">
        <f t="array" ref="B22">SUMPRODUCT(('Data - new apprentices'!$A$2:$A$56245=$A$3)*('Data - new apprentices'!$B$2:$B$56245=$A22)*('Data - new apprentices'!$H$2:$H$56245=B$5)*('Data - new apprentices'!$G$2:$G$56245=$B$4)*('Data - new apprentices'!$I$2:$I$56245))</f>
        <v>16</v>
      </c>
      <c r="C22" s="9" cm="1">
        <f t="array" ref="C22">SUMPRODUCT(('Data - new apprentices'!$A$2:$A$56245=$A$3)*('Data - new apprentices'!$B$2:$B$56245=$A22)*('Data - new apprentices'!$H$2:$H$56245=C$5)*('Data - new apprentices'!$G$2:$G$56245=$B$4)*('Data - new apprentices'!$I$2:$I$56245))</f>
        <v>2</v>
      </c>
      <c r="D22" s="9" cm="1">
        <f t="array" ref="D22">IF($A$3&lt;2021, "-", SUMPRODUCT(('Data - new apprentices'!$A$2:$A$56245=$A$3)*('Data - new apprentices'!$B$2:$B$56245=$A22)*('Data - new apprentices'!$H$2:$H$56245=D$5)*('Data - new apprentices'!$G$2:$G$56245=$B$4)*('Data - new apprentices'!$I$2:$I$56245)))</f>
        <v>0</v>
      </c>
      <c r="E22" s="9" cm="1">
        <f t="array" ref="E22">IF($A$3&lt;2021, "-", SUMPRODUCT(('Data - new apprentices'!$A$2:$A$56245=$A$3)*('Data - new apprentices'!$B$2:$B$56245=$A22)*('Data - new apprentices'!$H$2:$H$56245=E$5)*('Data - new apprentices'!$G$2:$G$56245=$B$4)*('Data - new apprentices'!$I$2:$I$56245)))</f>
        <v>0</v>
      </c>
      <c r="F22" s="10">
        <f t="shared" si="4"/>
        <v>0.111</v>
      </c>
      <c r="G22" s="12"/>
      <c r="H22" s="9" cm="1">
        <f t="array" ref="H22">SUMPRODUCT(('Data - new apprentices'!$A$2:$A$56245=$A$3)*('Data - new apprentices'!$B$2:$B$56245=$A22)*('Data - new apprentices'!$H$2:$H$56245=H$5)*('Data - new apprentices'!$G$2:$G$56245=$H$4)*('Data - new apprentices'!$I$2:$I$56245))</f>
        <v>0</v>
      </c>
      <c r="I22" s="9" cm="1">
        <f t="array" ref="I22">SUMPRODUCT(('Data - new apprentices'!$A$2:$A$56245=$A$3)*('Data - new apprentices'!$B$2:$B$56245=$A22)*('Data - new apprentices'!$H$2:$H$56245=I$5)*('Data - new apprentices'!$G$2:$G$56245=$H$4)*('Data - new apprentices'!$I$2:$I$56245))</f>
        <v>1</v>
      </c>
      <c r="J22" s="9" cm="1">
        <f t="array" ref="J22">IF($A$3&lt;2021, "-", SUMPRODUCT(('Data - new apprentices'!$A$2:$A$56245=$A$3)*('Data - new apprentices'!$B$2:$B$56245=$A22)*('Data - new apprentices'!$H$2:$H$56245=J$5)*('Data - new apprentices'!$G$2:$G$56245=$H$4)*('Data - new apprentices'!$I$2:$I$56245)))</f>
        <v>0</v>
      </c>
      <c r="K22" s="9" cm="1">
        <f t="array" ref="K22">IF($A$3&lt;2021, "-", SUMPRODUCT(('Data - new apprentices'!$A$2:$A$56245=$A$3)*('Data - new apprentices'!$B$2:$B$56245=$A22)*('Data - new apprentices'!$H$2:$H$56245=K$5)*('Data - new apprentices'!$G$2:$G$56245=$H$4)*('Data - new apprentices'!$I$2:$I$56245)))</f>
        <v>0</v>
      </c>
      <c r="L22" s="10">
        <f t="shared" si="5"/>
        <v>1</v>
      </c>
      <c r="M22" s="2"/>
      <c r="N22" s="9" cm="1">
        <f t="array" ref="N22">SUMPRODUCT(('Data - new apprentices'!$A$2:$A$56245=$A$3)*('Data - new apprentices'!$B$2:$B$56245=$A22)*('Data - new apprentices'!$H$2:$H$56245=N$5)*('Data - new apprentices'!$G$2:$G$56245=$N$4)*('Data - new apprentices'!$I$2:$I$56245))</f>
        <v>2</v>
      </c>
      <c r="O22" s="9" cm="1">
        <f t="array" ref="O22">SUMPRODUCT(('Data - new apprentices'!$A$2:$A$56245=$A$3)*('Data - new apprentices'!$B$2:$B$56245=$A22)*('Data - new apprentices'!$H$2:$H$56245=O$5)*('Data - new apprentices'!$G$2:$G$56245=$N$4)*('Data - new apprentices'!$I$2:$I$56245))</f>
        <v>7</v>
      </c>
      <c r="P22" s="9" cm="1">
        <f t="array" ref="P22">IF($A$3&lt;2021, "-", SUMPRODUCT(('Data - new apprentices'!$A$2:$A$56245=$A$3)*('Data - new apprentices'!$B$2:$B$56245=$A22)*('Data - new apprentices'!$H$2:$H$56245=P$5)*('Data - new apprentices'!$G$2:$G$56245=$N$4)*('Data - new apprentices'!$I$2:$I$56245)))</f>
        <v>0</v>
      </c>
      <c r="Q22" s="9" cm="1">
        <f t="array" ref="Q22">IF($A$3&lt;2021, "-", SUMPRODUCT(('Data - new apprentices'!$A$2:$A$56245=$A$3)*('Data - new apprentices'!$B$2:$B$56245=$A22)*('Data - new apprentices'!$H$2:$H$56245=Q$5)*('Data - new apprentices'!$G$2:$G$56245=$N$4)*('Data - new apprentices'!$I$2:$I$56245)))</f>
        <v>0</v>
      </c>
      <c r="R22" s="10">
        <f t="shared" si="6"/>
        <v>0.77800000000000002</v>
      </c>
      <c r="S22" s="12"/>
      <c r="T22" s="11">
        <f t="shared" si="0"/>
        <v>18</v>
      </c>
      <c r="U22" s="11">
        <f t="shared" si="1"/>
        <v>10</v>
      </c>
      <c r="V22" s="11">
        <f t="shared" si="2"/>
        <v>0</v>
      </c>
      <c r="W22" s="11">
        <f t="shared" si="3"/>
        <v>0</v>
      </c>
      <c r="X22" s="10">
        <f t="shared" si="7"/>
        <v>0.35699999999999998</v>
      </c>
    </row>
    <row r="23" spans="1:24" x14ac:dyDescent="0.4">
      <c r="A23" t="s">
        <v>92</v>
      </c>
      <c r="B23" s="9" cm="1">
        <f t="array" ref="B23">SUMPRODUCT(('Data - new apprentices'!$A$2:$A$56245=$A$3)*('Data - new apprentices'!$B$2:$B$56245=$A23)*('Data - new apprentices'!$H$2:$H$56245=B$5)*('Data - new apprentices'!$G$2:$G$56245=$B$4)*('Data - new apprentices'!$I$2:$I$56245))</f>
        <v>5</v>
      </c>
      <c r="C23" s="9" cm="1">
        <f t="array" ref="C23">SUMPRODUCT(('Data - new apprentices'!$A$2:$A$56245=$A$3)*('Data - new apprentices'!$B$2:$B$56245=$A23)*('Data - new apprentices'!$H$2:$H$56245=C$5)*('Data - new apprentices'!$G$2:$G$56245=$B$4)*('Data - new apprentices'!$I$2:$I$56245))</f>
        <v>0</v>
      </c>
      <c r="D23" s="9" cm="1">
        <f t="array" ref="D23">IF($A$3&lt;2021, "-", SUMPRODUCT(('Data - new apprentices'!$A$2:$A$56245=$A$3)*('Data - new apprentices'!$B$2:$B$56245=$A23)*('Data - new apprentices'!$H$2:$H$56245=D$5)*('Data - new apprentices'!$G$2:$G$56245=$B$4)*('Data - new apprentices'!$I$2:$I$56245)))</f>
        <v>0</v>
      </c>
      <c r="E23" s="9" cm="1">
        <f t="array" ref="E23">IF($A$3&lt;2021, "-", SUMPRODUCT(('Data - new apprentices'!$A$2:$A$56245=$A$3)*('Data - new apprentices'!$B$2:$B$56245=$A23)*('Data - new apprentices'!$H$2:$H$56245=E$5)*('Data - new apprentices'!$G$2:$G$56245=$B$4)*('Data - new apprentices'!$I$2:$I$56245)))</f>
        <v>0</v>
      </c>
      <c r="F23" s="10">
        <f t="shared" si="4"/>
        <v>0</v>
      </c>
      <c r="G23" s="12"/>
      <c r="H23" s="9" cm="1">
        <f t="array" ref="H23">SUMPRODUCT(('Data - new apprentices'!$A$2:$A$56245=$A$3)*('Data - new apprentices'!$B$2:$B$56245=$A23)*('Data - new apprentices'!$H$2:$H$56245=H$5)*('Data - new apprentices'!$G$2:$G$56245=$H$4)*('Data - new apprentices'!$I$2:$I$56245))</f>
        <v>0</v>
      </c>
      <c r="I23" s="9" cm="1">
        <f t="array" ref="I23">SUMPRODUCT(('Data - new apprentices'!$A$2:$A$56245=$A$3)*('Data - new apprentices'!$B$2:$B$56245=$A23)*('Data - new apprentices'!$H$2:$H$56245=I$5)*('Data - new apprentices'!$G$2:$G$56245=$H$4)*('Data - new apprentices'!$I$2:$I$56245))</f>
        <v>0</v>
      </c>
      <c r="J23" s="9" cm="1">
        <f t="array" ref="J23">IF($A$3&lt;2021, "-", SUMPRODUCT(('Data - new apprentices'!$A$2:$A$56245=$A$3)*('Data - new apprentices'!$B$2:$B$56245=$A23)*('Data - new apprentices'!$H$2:$H$56245=J$5)*('Data - new apprentices'!$G$2:$G$56245=$H$4)*('Data - new apprentices'!$I$2:$I$56245)))</f>
        <v>0</v>
      </c>
      <c r="K23" s="9" cm="1">
        <f t="array" ref="K23">IF($A$3&lt;2021, "-", SUMPRODUCT(('Data - new apprentices'!$A$2:$A$56245=$A$3)*('Data - new apprentices'!$B$2:$B$56245=$A23)*('Data - new apprentices'!$H$2:$H$56245=K$5)*('Data - new apprentices'!$G$2:$G$56245=$H$4)*('Data - new apprentices'!$I$2:$I$56245)))</f>
        <v>0</v>
      </c>
      <c r="L23" s="10" t="str">
        <f t="shared" si="5"/>
        <v>-</v>
      </c>
      <c r="M23" s="2"/>
      <c r="N23" s="9" cm="1">
        <f t="array" ref="N23">SUMPRODUCT(('Data - new apprentices'!$A$2:$A$56245=$A$3)*('Data - new apprentices'!$B$2:$B$56245=$A23)*('Data - new apprentices'!$H$2:$H$56245=N$5)*('Data - new apprentices'!$G$2:$G$56245=$N$4)*('Data - new apprentices'!$I$2:$I$56245))</f>
        <v>4</v>
      </c>
      <c r="O23" s="9" cm="1">
        <f t="array" ref="O23">SUMPRODUCT(('Data - new apprentices'!$A$2:$A$56245=$A$3)*('Data - new apprentices'!$B$2:$B$56245=$A23)*('Data - new apprentices'!$H$2:$H$56245=O$5)*('Data - new apprentices'!$G$2:$G$56245=$N$4)*('Data - new apprentices'!$I$2:$I$56245))</f>
        <v>1</v>
      </c>
      <c r="P23" s="9" cm="1">
        <f t="array" ref="P23">IF($A$3&lt;2021, "-", SUMPRODUCT(('Data - new apprentices'!$A$2:$A$56245=$A$3)*('Data - new apprentices'!$B$2:$B$56245=$A23)*('Data - new apprentices'!$H$2:$H$56245=P$5)*('Data - new apprentices'!$G$2:$G$56245=$N$4)*('Data - new apprentices'!$I$2:$I$56245)))</f>
        <v>0</v>
      </c>
      <c r="Q23" s="9" cm="1">
        <f t="array" ref="Q23">IF($A$3&lt;2021, "-", SUMPRODUCT(('Data - new apprentices'!$A$2:$A$56245=$A$3)*('Data - new apprentices'!$B$2:$B$56245=$A23)*('Data - new apprentices'!$H$2:$H$56245=Q$5)*('Data - new apprentices'!$G$2:$G$56245=$N$4)*('Data - new apprentices'!$I$2:$I$56245)))</f>
        <v>0</v>
      </c>
      <c r="R23" s="10">
        <f t="shared" si="6"/>
        <v>0.2</v>
      </c>
      <c r="S23" s="12"/>
      <c r="T23" s="11">
        <f t="shared" si="0"/>
        <v>9</v>
      </c>
      <c r="U23" s="11">
        <f t="shared" si="1"/>
        <v>1</v>
      </c>
      <c r="V23" s="11">
        <f t="shared" si="2"/>
        <v>0</v>
      </c>
      <c r="W23" s="11">
        <f t="shared" si="3"/>
        <v>0</v>
      </c>
      <c r="X23" s="10">
        <f t="shared" si="7"/>
        <v>0.1</v>
      </c>
    </row>
    <row r="24" spans="1:24" x14ac:dyDescent="0.4">
      <c r="A24" t="s">
        <v>11</v>
      </c>
      <c r="B24" s="9" cm="1">
        <f t="array" ref="B24">SUMPRODUCT(('Data - new apprentices'!$A$2:$A$56245=$A$3)*('Data - new apprentices'!$B$2:$B$56245=$A24)*('Data - new apprentices'!$H$2:$H$56245=B$5)*('Data - new apprentices'!$G$2:$G$56245=$B$4)*('Data - new apprentices'!$I$2:$I$56245))</f>
        <v>20</v>
      </c>
      <c r="C24" s="9" cm="1">
        <f t="array" ref="C24">SUMPRODUCT(('Data - new apprentices'!$A$2:$A$56245=$A$3)*('Data - new apprentices'!$B$2:$B$56245=$A24)*('Data - new apprentices'!$H$2:$H$56245=C$5)*('Data - new apprentices'!$G$2:$G$56245=$B$4)*('Data - new apprentices'!$I$2:$I$56245))</f>
        <v>14</v>
      </c>
      <c r="D24" s="9" cm="1">
        <f t="array" ref="D24">IF($A$3&lt;2021, "-", SUMPRODUCT(('Data - new apprentices'!$A$2:$A$56245=$A$3)*('Data - new apprentices'!$B$2:$B$56245=$A24)*('Data - new apprentices'!$H$2:$H$56245=D$5)*('Data - new apprentices'!$G$2:$G$56245=$B$4)*('Data - new apprentices'!$I$2:$I$56245)))</f>
        <v>0</v>
      </c>
      <c r="E24" s="9" cm="1">
        <f t="array" ref="E24">IF($A$3&lt;2021, "-", SUMPRODUCT(('Data - new apprentices'!$A$2:$A$56245=$A$3)*('Data - new apprentices'!$B$2:$B$56245=$A24)*('Data - new apprentices'!$H$2:$H$56245=E$5)*('Data - new apprentices'!$G$2:$G$56245=$B$4)*('Data - new apprentices'!$I$2:$I$56245)))</f>
        <v>0</v>
      </c>
      <c r="F24" s="10">
        <f t="shared" si="4"/>
        <v>0.41199999999999998</v>
      </c>
      <c r="G24" s="12"/>
      <c r="H24" s="9" cm="1">
        <f t="array" ref="H24">SUMPRODUCT(('Data - new apprentices'!$A$2:$A$56245=$A$3)*('Data - new apprentices'!$B$2:$B$56245=$A24)*('Data - new apprentices'!$H$2:$H$56245=H$5)*('Data - new apprentices'!$G$2:$G$56245=$H$4)*('Data - new apprentices'!$I$2:$I$56245))</f>
        <v>0</v>
      </c>
      <c r="I24" s="9" cm="1">
        <f t="array" ref="I24">SUMPRODUCT(('Data - new apprentices'!$A$2:$A$56245=$A$3)*('Data - new apprentices'!$B$2:$B$56245=$A24)*('Data - new apprentices'!$H$2:$H$56245=I$5)*('Data - new apprentices'!$G$2:$G$56245=$H$4)*('Data - new apprentices'!$I$2:$I$56245))</f>
        <v>0</v>
      </c>
      <c r="J24" s="9" cm="1">
        <f t="array" ref="J24">IF($A$3&lt;2021, "-", SUMPRODUCT(('Data - new apprentices'!$A$2:$A$56245=$A$3)*('Data - new apprentices'!$B$2:$B$56245=$A24)*('Data - new apprentices'!$H$2:$H$56245=J$5)*('Data - new apprentices'!$G$2:$G$56245=$H$4)*('Data - new apprentices'!$I$2:$I$56245)))</f>
        <v>0</v>
      </c>
      <c r="K24" s="9" cm="1">
        <f t="array" ref="K24">IF($A$3&lt;2021, "-", SUMPRODUCT(('Data - new apprentices'!$A$2:$A$56245=$A$3)*('Data - new apprentices'!$B$2:$B$56245=$A24)*('Data - new apprentices'!$H$2:$H$56245=K$5)*('Data - new apprentices'!$G$2:$G$56245=$H$4)*('Data - new apprentices'!$I$2:$I$56245)))</f>
        <v>0</v>
      </c>
      <c r="L24" s="10" t="str">
        <f t="shared" si="5"/>
        <v>-</v>
      </c>
      <c r="M24" s="2"/>
      <c r="N24" s="9" cm="1">
        <f t="array" ref="N24">SUMPRODUCT(('Data - new apprentices'!$A$2:$A$56245=$A$3)*('Data - new apprentices'!$B$2:$B$56245=$A24)*('Data - new apprentices'!$H$2:$H$56245=N$5)*('Data - new apprentices'!$G$2:$G$56245=$N$4)*('Data - new apprentices'!$I$2:$I$56245))</f>
        <v>0</v>
      </c>
      <c r="O24" s="9" cm="1">
        <f t="array" ref="O24">SUMPRODUCT(('Data - new apprentices'!$A$2:$A$56245=$A$3)*('Data - new apprentices'!$B$2:$B$56245=$A24)*('Data - new apprentices'!$H$2:$H$56245=O$5)*('Data - new apprentices'!$G$2:$G$56245=$N$4)*('Data - new apprentices'!$I$2:$I$56245))</f>
        <v>6</v>
      </c>
      <c r="P24" s="9" cm="1">
        <f t="array" ref="P24">IF($A$3&lt;2021, "-", SUMPRODUCT(('Data - new apprentices'!$A$2:$A$56245=$A$3)*('Data - new apprentices'!$B$2:$B$56245=$A24)*('Data - new apprentices'!$H$2:$H$56245=P$5)*('Data - new apprentices'!$G$2:$G$56245=$N$4)*('Data - new apprentices'!$I$2:$I$56245)))</f>
        <v>0</v>
      </c>
      <c r="Q24" s="9" cm="1">
        <f t="array" ref="Q24">IF($A$3&lt;2021, "-", SUMPRODUCT(('Data - new apprentices'!$A$2:$A$56245=$A$3)*('Data - new apprentices'!$B$2:$B$56245=$A24)*('Data - new apprentices'!$H$2:$H$56245=Q$5)*('Data - new apprentices'!$G$2:$G$56245=$N$4)*('Data - new apprentices'!$I$2:$I$56245)))</f>
        <v>0</v>
      </c>
      <c r="R24" s="10">
        <f t="shared" si="6"/>
        <v>1</v>
      </c>
      <c r="S24" s="12"/>
      <c r="T24" s="11">
        <f t="shared" si="0"/>
        <v>20</v>
      </c>
      <c r="U24" s="11">
        <f t="shared" si="1"/>
        <v>20</v>
      </c>
      <c r="V24" s="11">
        <f t="shared" si="2"/>
        <v>0</v>
      </c>
      <c r="W24" s="11">
        <f t="shared" si="3"/>
        <v>0</v>
      </c>
      <c r="X24" s="10">
        <f t="shared" si="7"/>
        <v>0.5</v>
      </c>
    </row>
    <row r="25" spans="1:24" x14ac:dyDescent="0.4">
      <c r="A25" t="s">
        <v>12</v>
      </c>
      <c r="B25" s="9" cm="1">
        <f t="array" ref="B25">SUMPRODUCT(('Data - new apprentices'!$A$2:$A$56245=$A$3)*('Data - new apprentices'!$B$2:$B$56245=$A25)*('Data - new apprentices'!$H$2:$H$56245=B$5)*('Data - new apprentices'!$G$2:$G$56245=$B$4)*('Data - new apprentices'!$I$2:$I$56245))</f>
        <v>0</v>
      </c>
      <c r="C25" s="9" cm="1">
        <f t="array" ref="C25">SUMPRODUCT(('Data - new apprentices'!$A$2:$A$56245=$A$3)*('Data - new apprentices'!$B$2:$B$56245=$A25)*('Data - new apprentices'!$H$2:$H$56245=C$5)*('Data - new apprentices'!$G$2:$G$56245=$B$4)*('Data - new apprentices'!$I$2:$I$56245))</f>
        <v>0</v>
      </c>
      <c r="D25" s="9" cm="1">
        <f t="array" ref="D25">IF($A$3&lt;2021, "-", SUMPRODUCT(('Data - new apprentices'!$A$2:$A$56245=$A$3)*('Data - new apprentices'!$B$2:$B$56245=$A25)*('Data - new apprentices'!$H$2:$H$56245=D$5)*('Data - new apprentices'!$G$2:$G$56245=$B$4)*('Data - new apprentices'!$I$2:$I$56245)))</f>
        <v>0</v>
      </c>
      <c r="E25" s="9" cm="1">
        <f t="array" ref="E25">IF($A$3&lt;2021, "-", SUMPRODUCT(('Data - new apprentices'!$A$2:$A$56245=$A$3)*('Data - new apprentices'!$B$2:$B$56245=$A25)*('Data - new apprentices'!$H$2:$H$56245=E$5)*('Data - new apprentices'!$G$2:$G$56245=$B$4)*('Data - new apprentices'!$I$2:$I$56245)))</f>
        <v>0</v>
      </c>
      <c r="F25" s="10" t="str">
        <f t="shared" si="4"/>
        <v>-</v>
      </c>
      <c r="H25" s="9" cm="1">
        <f t="array" ref="H25">SUMPRODUCT(('Data - new apprentices'!$A$2:$A$56245=$A$3)*('Data - new apprentices'!$B$2:$B$56245=$A25)*('Data - new apprentices'!$H$2:$H$56245=H$5)*('Data - new apprentices'!$G$2:$G$56245=$H$4)*('Data - new apprentices'!$I$2:$I$56245))</f>
        <v>0</v>
      </c>
      <c r="I25" s="9" cm="1">
        <f t="array" ref="I25">SUMPRODUCT(('Data - new apprentices'!$A$2:$A$56245=$A$3)*('Data - new apprentices'!$B$2:$B$56245=$A25)*('Data - new apprentices'!$H$2:$H$56245=I$5)*('Data - new apprentices'!$G$2:$G$56245=$H$4)*('Data - new apprentices'!$I$2:$I$56245))</f>
        <v>0</v>
      </c>
      <c r="J25" s="9" cm="1">
        <f t="array" ref="J25">IF($A$3&lt;2021, "-", SUMPRODUCT(('Data - new apprentices'!$A$2:$A$56245=$A$3)*('Data - new apprentices'!$B$2:$B$56245=$A25)*('Data - new apprentices'!$H$2:$H$56245=J$5)*('Data - new apprentices'!$G$2:$G$56245=$H$4)*('Data - new apprentices'!$I$2:$I$56245)))</f>
        <v>0</v>
      </c>
      <c r="K25" s="9" cm="1">
        <f t="array" ref="K25">IF($A$3&lt;2021, "-", SUMPRODUCT(('Data - new apprentices'!$A$2:$A$56245=$A$3)*('Data - new apprentices'!$B$2:$B$56245=$A25)*('Data - new apprentices'!$H$2:$H$56245=K$5)*('Data - new apprentices'!$G$2:$G$56245=$H$4)*('Data - new apprentices'!$I$2:$I$56245)))</f>
        <v>0</v>
      </c>
      <c r="L25" s="10" t="str">
        <f t="shared" si="5"/>
        <v>-</v>
      </c>
      <c r="M25" s="2"/>
      <c r="N25" s="9" cm="1">
        <f t="array" ref="N25">SUMPRODUCT(('Data - new apprentices'!$A$2:$A$56245=$A$3)*('Data - new apprentices'!$B$2:$B$56245=$A25)*('Data - new apprentices'!$H$2:$H$56245=N$5)*('Data - new apprentices'!$G$2:$G$56245=$N$4)*('Data - new apprentices'!$I$2:$I$56245))</f>
        <v>0</v>
      </c>
      <c r="O25" s="9" cm="1">
        <f t="array" ref="O25">SUMPRODUCT(('Data - new apprentices'!$A$2:$A$56245=$A$3)*('Data - new apprentices'!$B$2:$B$56245=$A25)*('Data - new apprentices'!$H$2:$H$56245=O$5)*('Data - new apprentices'!$G$2:$G$56245=$N$4)*('Data - new apprentices'!$I$2:$I$56245))</f>
        <v>0</v>
      </c>
      <c r="P25" s="9" cm="1">
        <f t="array" ref="P25">IF($A$3&lt;2021, "-", SUMPRODUCT(('Data - new apprentices'!$A$2:$A$56245=$A$3)*('Data - new apprentices'!$B$2:$B$56245=$A25)*('Data - new apprentices'!$H$2:$H$56245=P$5)*('Data - new apprentices'!$G$2:$G$56245=$N$4)*('Data - new apprentices'!$I$2:$I$56245)))</f>
        <v>0</v>
      </c>
      <c r="Q25" s="9" cm="1">
        <f t="array" ref="Q25">IF($A$3&lt;2021, "-", SUMPRODUCT(('Data - new apprentices'!$A$2:$A$56245=$A$3)*('Data - new apprentices'!$B$2:$B$56245=$A25)*('Data - new apprentices'!$H$2:$H$56245=Q$5)*('Data - new apprentices'!$G$2:$G$56245=$N$4)*('Data - new apprentices'!$I$2:$I$56245)))</f>
        <v>0</v>
      </c>
      <c r="R25" s="10" t="str">
        <f t="shared" si="6"/>
        <v>-</v>
      </c>
      <c r="T25" s="11">
        <f t="shared" si="0"/>
        <v>0</v>
      </c>
      <c r="U25" s="11">
        <f t="shared" si="1"/>
        <v>0</v>
      </c>
      <c r="V25" s="11">
        <f t="shared" si="2"/>
        <v>0</v>
      </c>
      <c r="W25" s="11">
        <f t="shared" si="3"/>
        <v>0</v>
      </c>
      <c r="X25" s="10" t="str">
        <f t="shared" si="7"/>
        <v>-</v>
      </c>
    </row>
    <row r="26" spans="1:24" x14ac:dyDescent="0.4">
      <c r="A26" t="s">
        <v>13</v>
      </c>
      <c r="B26" s="9" cm="1">
        <f t="array" ref="B26">SUMPRODUCT(('Data - new apprentices'!$A$2:$A$56245=$A$3)*('Data - new apprentices'!$B$2:$B$56245=$A26)*('Data - new apprentices'!$H$2:$H$56245=B$5)*('Data - new apprentices'!$G$2:$G$56245=$B$4)*('Data - new apprentices'!$I$2:$I$56245))</f>
        <v>25</v>
      </c>
      <c r="C26" s="9" cm="1">
        <f t="array" ref="C26">SUMPRODUCT(('Data - new apprentices'!$A$2:$A$56245=$A$3)*('Data - new apprentices'!$B$2:$B$56245=$A26)*('Data - new apprentices'!$H$2:$H$56245=C$5)*('Data - new apprentices'!$G$2:$G$56245=$B$4)*('Data - new apprentices'!$I$2:$I$56245))</f>
        <v>4</v>
      </c>
      <c r="D26" s="9" cm="1">
        <f t="array" ref="D26">IF($A$3&lt;2021, "-", SUMPRODUCT(('Data - new apprentices'!$A$2:$A$56245=$A$3)*('Data - new apprentices'!$B$2:$B$56245=$A26)*('Data - new apprentices'!$H$2:$H$56245=D$5)*('Data - new apprentices'!$G$2:$G$56245=$B$4)*('Data - new apprentices'!$I$2:$I$56245)))</f>
        <v>0</v>
      </c>
      <c r="E26" s="9" cm="1">
        <f t="array" ref="E26">IF($A$3&lt;2021, "-", SUMPRODUCT(('Data - new apprentices'!$A$2:$A$56245=$A$3)*('Data - new apprentices'!$B$2:$B$56245=$A26)*('Data - new apprentices'!$H$2:$H$56245=E$5)*('Data - new apprentices'!$G$2:$G$56245=$B$4)*('Data - new apprentices'!$I$2:$I$56245)))</f>
        <v>0</v>
      </c>
      <c r="F26" s="10">
        <f t="shared" si="4"/>
        <v>0.13800000000000001</v>
      </c>
      <c r="H26" s="9" cm="1">
        <f t="array" ref="H26">SUMPRODUCT(('Data - new apprentices'!$A$2:$A$56245=$A$3)*('Data - new apprentices'!$B$2:$B$56245=$A26)*('Data - new apprentices'!$H$2:$H$56245=H$5)*('Data - new apprentices'!$G$2:$G$56245=$H$4)*('Data - new apprentices'!$I$2:$I$56245))</f>
        <v>0</v>
      </c>
      <c r="I26" s="9" cm="1">
        <f t="array" ref="I26">SUMPRODUCT(('Data - new apprentices'!$A$2:$A$56245=$A$3)*('Data - new apprentices'!$B$2:$B$56245=$A26)*('Data - new apprentices'!$H$2:$H$56245=I$5)*('Data - new apprentices'!$G$2:$G$56245=$H$4)*('Data - new apprentices'!$I$2:$I$56245))</f>
        <v>0</v>
      </c>
      <c r="J26" s="9" cm="1">
        <f t="array" ref="J26">IF($A$3&lt;2021, "-", SUMPRODUCT(('Data - new apprentices'!$A$2:$A$56245=$A$3)*('Data - new apprentices'!$B$2:$B$56245=$A26)*('Data - new apprentices'!$H$2:$H$56245=J$5)*('Data - new apprentices'!$G$2:$G$56245=$H$4)*('Data - new apprentices'!$I$2:$I$56245)))</f>
        <v>0</v>
      </c>
      <c r="K26" s="9" cm="1">
        <f t="array" ref="K26">IF($A$3&lt;2021, "-", SUMPRODUCT(('Data - new apprentices'!$A$2:$A$56245=$A$3)*('Data - new apprentices'!$B$2:$B$56245=$A26)*('Data - new apprentices'!$H$2:$H$56245=K$5)*('Data - new apprentices'!$G$2:$G$56245=$H$4)*('Data - new apprentices'!$I$2:$I$56245)))</f>
        <v>0</v>
      </c>
      <c r="L26" s="10" t="str">
        <f t="shared" si="5"/>
        <v>-</v>
      </c>
      <c r="M26" s="2"/>
      <c r="N26" s="9" cm="1">
        <f t="array" ref="N26">SUMPRODUCT(('Data - new apprentices'!$A$2:$A$56245=$A$3)*('Data - new apprentices'!$B$2:$B$56245=$A26)*('Data - new apprentices'!$H$2:$H$56245=N$5)*('Data - new apprentices'!$G$2:$G$56245=$N$4)*('Data - new apprentices'!$I$2:$I$56245))</f>
        <v>0</v>
      </c>
      <c r="O26" s="9" cm="1">
        <f t="array" ref="O26">SUMPRODUCT(('Data - new apprentices'!$A$2:$A$56245=$A$3)*('Data - new apprentices'!$B$2:$B$56245=$A26)*('Data - new apprentices'!$H$2:$H$56245=O$5)*('Data - new apprentices'!$G$2:$G$56245=$N$4)*('Data - new apprentices'!$I$2:$I$56245))</f>
        <v>0</v>
      </c>
      <c r="P26" s="9" cm="1">
        <f t="array" ref="P26">IF($A$3&lt;2021, "-", SUMPRODUCT(('Data - new apprentices'!$A$2:$A$56245=$A$3)*('Data - new apprentices'!$B$2:$B$56245=$A26)*('Data - new apprentices'!$H$2:$H$56245=P$5)*('Data - new apprentices'!$G$2:$G$56245=$N$4)*('Data - new apprentices'!$I$2:$I$56245)))</f>
        <v>0</v>
      </c>
      <c r="Q26" s="9" cm="1">
        <f t="array" ref="Q26">IF($A$3&lt;2021, "-", SUMPRODUCT(('Data - new apprentices'!$A$2:$A$56245=$A$3)*('Data - new apprentices'!$B$2:$B$56245=$A26)*('Data - new apprentices'!$H$2:$H$56245=Q$5)*('Data - new apprentices'!$G$2:$G$56245=$N$4)*('Data - new apprentices'!$I$2:$I$56245)))</f>
        <v>0</v>
      </c>
      <c r="R26" s="10" t="str">
        <f t="shared" si="6"/>
        <v>-</v>
      </c>
      <c r="T26" s="11">
        <f t="shared" si="0"/>
        <v>25</v>
      </c>
      <c r="U26" s="11">
        <f t="shared" si="1"/>
        <v>4</v>
      </c>
      <c r="V26" s="11">
        <f t="shared" si="2"/>
        <v>0</v>
      </c>
      <c r="W26" s="11">
        <f t="shared" si="3"/>
        <v>0</v>
      </c>
      <c r="X26" s="10">
        <f t="shared" si="7"/>
        <v>0.13800000000000001</v>
      </c>
    </row>
    <row r="27" spans="1:24" x14ac:dyDescent="0.4">
      <c r="A27" t="s">
        <v>14</v>
      </c>
      <c r="B27" s="9" cm="1">
        <f t="array" ref="B27">SUMPRODUCT(('Data - new apprentices'!$A$2:$A$56245=$A$3)*('Data - new apprentices'!$B$2:$B$56245=$A27)*('Data - new apprentices'!$H$2:$H$56245=B$5)*('Data - new apprentices'!$G$2:$G$56245=$B$4)*('Data - new apprentices'!$I$2:$I$56245))</f>
        <v>0</v>
      </c>
      <c r="C27" s="9" cm="1">
        <f t="array" ref="C27">SUMPRODUCT(('Data - new apprentices'!$A$2:$A$56245=$A$3)*('Data - new apprentices'!$B$2:$B$56245=$A27)*('Data - new apprentices'!$H$2:$H$56245=C$5)*('Data - new apprentices'!$G$2:$G$56245=$B$4)*('Data - new apprentices'!$I$2:$I$56245))</f>
        <v>0</v>
      </c>
      <c r="D27" s="9" cm="1">
        <f t="array" ref="D27">IF($A$3&lt;2021, "-", SUMPRODUCT(('Data - new apprentices'!$A$2:$A$56245=$A$3)*('Data - new apprentices'!$B$2:$B$56245=$A27)*('Data - new apprentices'!$H$2:$H$56245=D$5)*('Data - new apprentices'!$G$2:$G$56245=$B$4)*('Data - new apprentices'!$I$2:$I$56245)))</f>
        <v>0</v>
      </c>
      <c r="E27" s="9" cm="1">
        <f t="array" ref="E27">IF($A$3&lt;2021, "-", SUMPRODUCT(('Data - new apprentices'!$A$2:$A$56245=$A$3)*('Data - new apprentices'!$B$2:$B$56245=$A27)*('Data - new apprentices'!$H$2:$H$56245=E$5)*('Data - new apprentices'!$G$2:$G$56245=$B$4)*('Data - new apprentices'!$I$2:$I$56245)))</f>
        <v>0</v>
      </c>
      <c r="F27" s="10" t="str">
        <f t="shared" si="4"/>
        <v>-</v>
      </c>
      <c r="H27" s="9" cm="1">
        <f t="array" ref="H27">SUMPRODUCT(('Data - new apprentices'!$A$2:$A$56245=$A$3)*('Data - new apprentices'!$B$2:$B$56245=$A27)*('Data - new apprentices'!$H$2:$H$56245=H$5)*('Data - new apprentices'!$G$2:$G$56245=$H$4)*('Data - new apprentices'!$I$2:$I$56245))</f>
        <v>0</v>
      </c>
      <c r="I27" s="9" cm="1">
        <f t="array" ref="I27">SUMPRODUCT(('Data - new apprentices'!$A$2:$A$56245=$A$3)*('Data - new apprentices'!$B$2:$B$56245=$A27)*('Data - new apprentices'!$H$2:$H$56245=I$5)*('Data - new apprentices'!$G$2:$G$56245=$H$4)*('Data - new apprentices'!$I$2:$I$56245))</f>
        <v>0</v>
      </c>
      <c r="J27" s="9" cm="1">
        <f t="array" ref="J27">IF($A$3&lt;2021, "-", SUMPRODUCT(('Data - new apprentices'!$A$2:$A$56245=$A$3)*('Data - new apprentices'!$B$2:$B$56245=$A27)*('Data - new apprentices'!$H$2:$H$56245=J$5)*('Data - new apprentices'!$G$2:$G$56245=$H$4)*('Data - new apprentices'!$I$2:$I$56245)))</f>
        <v>0</v>
      </c>
      <c r="K27" s="9" cm="1">
        <f t="array" ref="K27">IF($A$3&lt;2021, "-", SUMPRODUCT(('Data - new apprentices'!$A$2:$A$56245=$A$3)*('Data - new apprentices'!$B$2:$B$56245=$A27)*('Data - new apprentices'!$H$2:$H$56245=K$5)*('Data - new apprentices'!$G$2:$G$56245=$H$4)*('Data - new apprentices'!$I$2:$I$56245)))</f>
        <v>0</v>
      </c>
      <c r="L27" s="10" t="str">
        <f t="shared" si="5"/>
        <v>-</v>
      </c>
      <c r="M27" s="2"/>
      <c r="N27" s="9" cm="1">
        <f t="array" ref="N27">SUMPRODUCT(('Data - new apprentices'!$A$2:$A$56245=$A$3)*('Data - new apprentices'!$B$2:$B$56245=$A27)*('Data - new apprentices'!$H$2:$H$56245=N$5)*('Data - new apprentices'!$G$2:$G$56245=$N$4)*('Data - new apprentices'!$I$2:$I$56245))</f>
        <v>0</v>
      </c>
      <c r="O27" s="9" cm="1">
        <f t="array" ref="O27">SUMPRODUCT(('Data - new apprentices'!$A$2:$A$56245=$A$3)*('Data - new apprentices'!$B$2:$B$56245=$A27)*('Data - new apprentices'!$H$2:$H$56245=O$5)*('Data - new apprentices'!$G$2:$G$56245=$N$4)*('Data - new apprentices'!$I$2:$I$56245))</f>
        <v>0</v>
      </c>
      <c r="P27" s="9" cm="1">
        <f t="array" ref="P27">IF($A$3&lt;2021, "-", SUMPRODUCT(('Data - new apprentices'!$A$2:$A$56245=$A$3)*('Data - new apprentices'!$B$2:$B$56245=$A27)*('Data - new apprentices'!$H$2:$H$56245=P$5)*('Data - new apprentices'!$G$2:$G$56245=$N$4)*('Data - new apprentices'!$I$2:$I$56245)))</f>
        <v>0</v>
      </c>
      <c r="Q27" s="9" cm="1">
        <f t="array" ref="Q27">IF($A$3&lt;2021, "-", SUMPRODUCT(('Data - new apprentices'!$A$2:$A$56245=$A$3)*('Data - new apprentices'!$B$2:$B$56245=$A27)*('Data - new apprentices'!$H$2:$H$56245=Q$5)*('Data - new apprentices'!$G$2:$G$56245=$N$4)*('Data - new apprentices'!$I$2:$I$56245)))</f>
        <v>0</v>
      </c>
      <c r="R27" s="10" t="str">
        <f t="shared" si="6"/>
        <v>-</v>
      </c>
      <c r="T27" s="11">
        <f t="shared" si="0"/>
        <v>0</v>
      </c>
      <c r="U27" s="11">
        <f t="shared" si="1"/>
        <v>0</v>
      </c>
      <c r="V27" s="11">
        <f t="shared" si="2"/>
        <v>0</v>
      </c>
      <c r="W27" s="11">
        <f t="shared" si="3"/>
        <v>0</v>
      </c>
      <c r="X27" s="10" t="str">
        <f t="shared" si="7"/>
        <v>-</v>
      </c>
    </row>
    <row r="28" spans="1:24" x14ac:dyDescent="0.4">
      <c r="A28" t="s">
        <v>15</v>
      </c>
      <c r="B28" s="9" cm="1">
        <f t="array" ref="B28">SUMPRODUCT(('Data - new apprentices'!$A$2:$A$56245=$A$3)*('Data - new apprentices'!$B$2:$B$56245=$A28)*('Data - new apprentices'!$H$2:$H$56245=B$5)*('Data - new apprentices'!$G$2:$G$56245=$B$4)*('Data - new apprentices'!$I$2:$I$56245))</f>
        <v>207</v>
      </c>
      <c r="C28" s="9" cm="1">
        <f t="array" ref="C28">SUMPRODUCT(('Data - new apprentices'!$A$2:$A$56245=$A$3)*('Data - new apprentices'!$B$2:$B$56245=$A28)*('Data - new apprentices'!$H$2:$H$56245=C$5)*('Data - new apprentices'!$G$2:$G$56245=$B$4)*('Data - new apprentices'!$I$2:$I$56245))</f>
        <v>26</v>
      </c>
      <c r="D28" s="9" cm="1">
        <f t="array" ref="D28">IF($A$3&lt;2021, "-", SUMPRODUCT(('Data - new apprentices'!$A$2:$A$56245=$A$3)*('Data - new apprentices'!$B$2:$B$56245=$A28)*('Data - new apprentices'!$H$2:$H$56245=D$5)*('Data - new apprentices'!$G$2:$G$56245=$B$4)*('Data - new apprentices'!$I$2:$I$56245)))</f>
        <v>0</v>
      </c>
      <c r="E28" s="9" cm="1">
        <f t="array" ref="E28">IF($A$3&lt;2021, "-", SUMPRODUCT(('Data - new apprentices'!$A$2:$A$56245=$A$3)*('Data - new apprentices'!$B$2:$B$56245=$A28)*('Data - new apprentices'!$H$2:$H$56245=E$5)*('Data - new apprentices'!$G$2:$G$56245=$B$4)*('Data - new apprentices'!$I$2:$I$56245)))</f>
        <v>0</v>
      </c>
      <c r="F28" s="10">
        <f t="shared" si="4"/>
        <v>0.112</v>
      </c>
      <c r="H28" s="9" cm="1">
        <f t="array" ref="H28">SUMPRODUCT(('Data - new apprentices'!$A$2:$A$56245=$A$3)*('Data - new apprentices'!$B$2:$B$56245=$A28)*('Data - new apprentices'!$H$2:$H$56245=H$5)*('Data - new apprentices'!$G$2:$G$56245=$H$4)*('Data - new apprentices'!$I$2:$I$56245))</f>
        <v>0</v>
      </c>
      <c r="I28" s="9" cm="1">
        <f t="array" ref="I28">SUMPRODUCT(('Data - new apprentices'!$A$2:$A$56245=$A$3)*('Data - new apprentices'!$B$2:$B$56245=$A28)*('Data - new apprentices'!$H$2:$H$56245=I$5)*('Data - new apprentices'!$G$2:$G$56245=$H$4)*('Data - new apprentices'!$I$2:$I$56245))</f>
        <v>0</v>
      </c>
      <c r="J28" s="9" cm="1">
        <f t="array" ref="J28">IF($A$3&lt;2021, "-", SUMPRODUCT(('Data - new apprentices'!$A$2:$A$56245=$A$3)*('Data - new apprentices'!$B$2:$B$56245=$A28)*('Data - new apprentices'!$H$2:$H$56245=J$5)*('Data - new apprentices'!$G$2:$G$56245=$H$4)*('Data - new apprentices'!$I$2:$I$56245)))</f>
        <v>0</v>
      </c>
      <c r="K28" s="9" cm="1">
        <f t="array" ref="K28">IF($A$3&lt;2021, "-", SUMPRODUCT(('Data - new apprentices'!$A$2:$A$56245=$A$3)*('Data - new apprentices'!$B$2:$B$56245=$A28)*('Data - new apprentices'!$H$2:$H$56245=K$5)*('Data - new apprentices'!$G$2:$G$56245=$H$4)*('Data - new apprentices'!$I$2:$I$56245)))</f>
        <v>0</v>
      </c>
      <c r="L28" s="10" t="str">
        <f t="shared" si="5"/>
        <v>-</v>
      </c>
      <c r="M28" s="2"/>
      <c r="N28" s="9" cm="1">
        <f t="array" ref="N28">SUMPRODUCT(('Data - new apprentices'!$A$2:$A$56245=$A$3)*('Data - new apprentices'!$B$2:$B$56245=$A28)*('Data - new apprentices'!$H$2:$H$56245=N$5)*('Data - new apprentices'!$G$2:$G$56245=$N$4)*('Data - new apprentices'!$I$2:$I$56245))</f>
        <v>0</v>
      </c>
      <c r="O28" s="9" cm="1">
        <f t="array" ref="O28">SUMPRODUCT(('Data - new apprentices'!$A$2:$A$56245=$A$3)*('Data - new apprentices'!$B$2:$B$56245=$A28)*('Data - new apprentices'!$H$2:$H$56245=O$5)*('Data - new apprentices'!$G$2:$G$56245=$N$4)*('Data - new apprentices'!$I$2:$I$56245))</f>
        <v>0</v>
      </c>
      <c r="P28" s="9" cm="1">
        <f t="array" ref="P28">IF($A$3&lt;2021, "-", SUMPRODUCT(('Data - new apprentices'!$A$2:$A$56245=$A$3)*('Data - new apprentices'!$B$2:$B$56245=$A28)*('Data - new apprentices'!$H$2:$H$56245=P$5)*('Data - new apprentices'!$G$2:$G$56245=$N$4)*('Data - new apprentices'!$I$2:$I$56245)))</f>
        <v>0</v>
      </c>
      <c r="Q28" s="9" cm="1">
        <f t="array" ref="Q28">IF($A$3&lt;2021, "-", SUMPRODUCT(('Data - new apprentices'!$A$2:$A$56245=$A$3)*('Data - new apprentices'!$B$2:$B$56245=$A28)*('Data - new apprentices'!$H$2:$H$56245=Q$5)*('Data - new apprentices'!$G$2:$G$56245=$N$4)*('Data - new apprentices'!$I$2:$I$56245)))</f>
        <v>0</v>
      </c>
      <c r="R28" s="10" t="str">
        <f t="shared" si="6"/>
        <v>-</v>
      </c>
      <c r="T28" s="11">
        <f t="shared" si="0"/>
        <v>207</v>
      </c>
      <c r="U28" s="11">
        <f t="shared" si="1"/>
        <v>26</v>
      </c>
      <c r="V28" s="11">
        <f t="shared" si="2"/>
        <v>0</v>
      </c>
      <c r="W28" s="11">
        <f t="shared" si="3"/>
        <v>0</v>
      </c>
      <c r="X28" s="10">
        <f t="shared" si="7"/>
        <v>0.112</v>
      </c>
    </row>
    <row r="29" spans="1:24" x14ac:dyDescent="0.4">
      <c r="A29" t="s">
        <v>16</v>
      </c>
      <c r="B29" s="9" cm="1">
        <f t="array" ref="B29">SUMPRODUCT(('Data - new apprentices'!$A$2:$A$56245=$A$3)*('Data - new apprentices'!$B$2:$B$56245=$A29)*('Data - new apprentices'!$H$2:$H$56245=B$5)*('Data - new apprentices'!$G$2:$G$56245=$B$4)*('Data - new apprentices'!$I$2:$I$56245))</f>
        <v>55</v>
      </c>
      <c r="C29" s="9" cm="1">
        <f t="array" ref="C29">SUMPRODUCT(('Data - new apprentices'!$A$2:$A$56245=$A$3)*('Data - new apprentices'!$B$2:$B$56245=$A29)*('Data - new apprentices'!$H$2:$H$56245=C$5)*('Data - new apprentices'!$G$2:$G$56245=$B$4)*('Data - new apprentices'!$I$2:$I$56245))</f>
        <v>16</v>
      </c>
      <c r="D29" s="9" cm="1">
        <f t="array" ref="D29">IF($A$3&lt;2021, "-", SUMPRODUCT(('Data - new apprentices'!$A$2:$A$56245=$A$3)*('Data - new apprentices'!$B$2:$B$56245=$A29)*('Data - new apprentices'!$H$2:$H$56245=D$5)*('Data - new apprentices'!$G$2:$G$56245=$B$4)*('Data - new apprentices'!$I$2:$I$56245)))</f>
        <v>0</v>
      </c>
      <c r="E29" s="9" cm="1">
        <f t="array" ref="E29">IF($A$3&lt;2021, "-", SUMPRODUCT(('Data - new apprentices'!$A$2:$A$56245=$A$3)*('Data - new apprentices'!$B$2:$B$56245=$A29)*('Data - new apprentices'!$H$2:$H$56245=E$5)*('Data - new apprentices'!$G$2:$G$56245=$B$4)*('Data - new apprentices'!$I$2:$I$56245)))</f>
        <v>20</v>
      </c>
      <c r="F29" s="10">
        <f t="shared" si="4"/>
        <v>0.17599999999999999</v>
      </c>
      <c r="H29" s="9" cm="1">
        <f t="array" ref="H29">SUMPRODUCT(('Data - new apprentices'!$A$2:$A$56245=$A$3)*('Data - new apprentices'!$B$2:$B$56245=$A29)*('Data - new apprentices'!$H$2:$H$56245=H$5)*('Data - new apprentices'!$G$2:$G$56245=$H$4)*('Data - new apprentices'!$I$2:$I$56245))</f>
        <v>0</v>
      </c>
      <c r="I29" s="9" cm="1">
        <f t="array" ref="I29">SUMPRODUCT(('Data - new apprentices'!$A$2:$A$56245=$A$3)*('Data - new apprentices'!$B$2:$B$56245=$A29)*('Data - new apprentices'!$H$2:$H$56245=I$5)*('Data - new apprentices'!$G$2:$G$56245=$H$4)*('Data - new apprentices'!$I$2:$I$56245))</f>
        <v>0</v>
      </c>
      <c r="J29" s="9" cm="1">
        <f t="array" ref="J29">IF($A$3&lt;2021, "-", SUMPRODUCT(('Data - new apprentices'!$A$2:$A$56245=$A$3)*('Data - new apprentices'!$B$2:$B$56245=$A29)*('Data - new apprentices'!$H$2:$H$56245=J$5)*('Data - new apprentices'!$G$2:$G$56245=$H$4)*('Data - new apprentices'!$I$2:$I$56245)))</f>
        <v>0</v>
      </c>
      <c r="K29" s="9" cm="1">
        <f t="array" ref="K29">IF($A$3&lt;2021, "-", SUMPRODUCT(('Data - new apprentices'!$A$2:$A$56245=$A$3)*('Data - new apprentices'!$B$2:$B$56245=$A29)*('Data - new apprentices'!$H$2:$H$56245=K$5)*('Data - new apprentices'!$G$2:$G$56245=$H$4)*('Data - new apprentices'!$I$2:$I$56245)))</f>
        <v>0</v>
      </c>
      <c r="L29" s="10" t="str">
        <f t="shared" si="5"/>
        <v>-</v>
      </c>
      <c r="M29" s="2"/>
      <c r="N29" s="9" cm="1">
        <f t="array" ref="N29">SUMPRODUCT(('Data - new apprentices'!$A$2:$A$56245=$A$3)*('Data - new apprentices'!$B$2:$B$56245=$A29)*('Data - new apprentices'!$H$2:$H$56245=N$5)*('Data - new apprentices'!$G$2:$G$56245=$N$4)*('Data - new apprentices'!$I$2:$I$56245))</f>
        <v>0</v>
      </c>
      <c r="O29" s="9" cm="1">
        <f t="array" ref="O29">SUMPRODUCT(('Data - new apprentices'!$A$2:$A$56245=$A$3)*('Data - new apprentices'!$B$2:$B$56245=$A29)*('Data - new apprentices'!$H$2:$H$56245=O$5)*('Data - new apprentices'!$G$2:$G$56245=$N$4)*('Data - new apprentices'!$I$2:$I$56245))</f>
        <v>0</v>
      </c>
      <c r="P29" s="9" cm="1">
        <f t="array" ref="P29">IF($A$3&lt;2021, "-", SUMPRODUCT(('Data - new apprentices'!$A$2:$A$56245=$A$3)*('Data - new apprentices'!$B$2:$B$56245=$A29)*('Data - new apprentices'!$H$2:$H$56245=P$5)*('Data - new apprentices'!$G$2:$G$56245=$N$4)*('Data - new apprentices'!$I$2:$I$56245)))</f>
        <v>0</v>
      </c>
      <c r="Q29" s="9" cm="1">
        <f t="array" ref="Q29">IF($A$3&lt;2021, "-", SUMPRODUCT(('Data - new apprentices'!$A$2:$A$56245=$A$3)*('Data - new apprentices'!$B$2:$B$56245=$A29)*('Data - new apprentices'!$H$2:$H$56245=Q$5)*('Data - new apprentices'!$G$2:$G$56245=$N$4)*('Data - new apprentices'!$I$2:$I$56245)))</f>
        <v>0</v>
      </c>
      <c r="R29" s="10" t="str">
        <f t="shared" si="6"/>
        <v>-</v>
      </c>
      <c r="T29" s="11">
        <f t="shared" si="0"/>
        <v>55</v>
      </c>
      <c r="U29" s="11">
        <f t="shared" si="1"/>
        <v>16</v>
      </c>
      <c r="V29" s="11">
        <f t="shared" si="2"/>
        <v>0</v>
      </c>
      <c r="W29" s="11">
        <f t="shared" si="3"/>
        <v>20</v>
      </c>
      <c r="X29" s="10">
        <f t="shared" si="7"/>
        <v>0.17599999999999999</v>
      </c>
    </row>
    <row r="30" spans="1:24" x14ac:dyDescent="0.4">
      <c r="A30" t="s">
        <v>70</v>
      </c>
      <c r="B30" s="9" cm="1">
        <f t="array" ref="B30">SUMPRODUCT(('Data - new apprentices'!$A$2:$A$56245=$A$3)*('Data - new apprentices'!$B$2:$B$56245=$A30)*('Data - new apprentices'!$H$2:$H$56245=B$5)*('Data - new apprentices'!$G$2:$G$56245=$B$4)*('Data - new apprentices'!$I$2:$I$56245))</f>
        <v>2</v>
      </c>
      <c r="C30" s="9" cm="1">
        <f t="array" ref="C30">SUMPRODUCT(('Data - new apprentices'!$A$2:$A$56245=$A$3)*('Data - new apprentices'!$B$2:$B$56245=$A30)*('Data - new apprentices'!$H$2:$H$56245=C$5)*('Data - new apprentices'!$G$2:$G$56245=$B$4)*('Data - new apprentices'!$I$2:$I$56245))</f>
        <v>1</v>
      </c>
      <c r="D30" s="9" cm="1">
        <f t="array" ref="D30">IF($A$3&lt;2021, "-", SUMPRODUCT(('Data - new apprentices'!$A$2:$A$56245=$A$3)*('Data - new apprentices'!$B$2:$B$56245=$A30)*('Data - new apprentices'!$H$2:$H$56245=D$5)*('Data - new apprentices'!$G$2:$G$56245=$B$4)*('Data - new apprentices'!$I$2:$I$56245)))</f>
        <v>0</v>
      </c>
      <c r="E30" s="9" cm="1">
        <f t="array" ref="E30">IF($A$3&lt;2021, "-", SUMPRODUCT(('Data - new apprentices'!$A$2:$A$56245=$A$3)*('Data - new apprentices'!$B$2:$B$56245=$A30)*('Data - new apprentices'!$H$2:$H$56245=E$5)*('Data - new apprentices'!$G$2:$G$56245=$B$4)*('Data - new apprentices'!$I$2:$I$56245)))</f>
        <v>0</v>
      </c>
      <c r="F30" s="10">
        <f t="shared" si="4"/>
        <v>0.33300000000000002</v>
      </c>
      <c r="H30" s="9" cm="1">
        <f t="array" ref="H30">SUMPRODUCT(('Data - new apprentices'!$A$2:$A$56245=$A$3)*('Data - new apprentices'!$B$2:$B$56245=$A30)*('Data - new apprentices'!$H$2:$H$56245=H$5)*('Data - new apprentices'!$G$2:$G$56245=$H$4)*('Data - new apprentices'!$I$2:$I$56245))</f>
        <v>0</v>
      </c>
      <c r="I30" s="9" cm="1">
        <f t="array" ref="I30">SUMPRODUCT(('Data - new apprentices'!$A$2:$A$56245=$A$3)*('Data - new apprentices'!$B$2:$B$56245=$A30)*('Data - new apprentices'!$H$2:$H$56245=I$5)*('Data - new apprentices'!$G$2:$G$56245=$H$4)*('Data - new apprentices'!$I$2:$I$56245))</f>
        <v>0</v>
      </c>
      <c r="J30" s="9" cm="1">
        <f t="array" ref="J30">IF($A$3&lt;2021, "-", SUMPRODUCT(('Data - new apprentices'!$A$2:$A$56245=$A$3)*('Data - new apprentices'!$B$2:$B$56245=$A30)*('Data - new apprentices'!$H$2:$H$56245=J$5)*('Data - new apprentices'!$G$2:$G$56245=$H$4)*('Data - new apprentices'!$I$2:$I$56245)))</f>
        <v>0</v>
      </c>
      <c r="K30" s="9" cm="1">
        <f t="array" ref="K30">IF($A$3&lt;2021, "-", SUMPRODUCT(('Data - new apprentices'!$A$2:$A$56245=$A$3)*('Data - new apprentices'!$B$2:$B$56245=$A30)*('Data - new apprentices'!$H$2:$H$56245=K$5)*('Data - new apprentices'!$G$2:$G$56245=$H$4)*('Data - new apprentices'!$I$2:$I$56245)))</f>
        <v>0</v>
      </c>
      <c r="L30" s="10" t="str">
        <f t="shared" si="5"/>
        <v>-</v>
      </c>
      <c r="M30" s="2"/>
      <c r="N30" s="9" cm="1">
        <f t="array" ref="N30">SUMPRODUCT(('Data - new apprentices'!$A$2:$A$56245=$A$3)*('Data - new apprentices'!$B$2:$B$56245=$A30)*('Data - new apprentices'!$H$2:$H$56245=N$5)*('Data - new apprentices'!$G$2:$G$56245=$N$4)*('Data - new apprentices'!$I$2:$I$56245))</f>
        <v>0</v>
      </c>
      <c r="O30" s="9" cm="1">
        <f t="array" ref="O30">SUMPRODUCT(('Data - new apprentices'!$A$2:$A$56245=$A$3)*('Data - new apprentices'!$B$2:$B$56245=$A30)*('Data - new apprentices'!$H$2:$H$56245=O$5)*('Data - new apprentices'!$G$2:$G$56245=$N$4)*('Data - new apprentices'!$I$2:$I$56245))</f>
        <v>3</v>
      </c>
      <c r="P30" s="9" cm="1">
        <f t="array" ref="P30">IF($A$3&lt;2021, "-", SUMPRODUCT(('Data - new apprentices'!$A$2:$A$56245=$A$3)*('Data - new apprentices'!$B$2:$B$56245=$A30)*('Data - new apprentices'!$H$2:$H$56245=P$5)*('Data - new apprentices'!$G$2:$G$56245=$N$4)*('Data - new apprentices'!$I$2:$I$56245)))</f>
        <v>3</v>
      </c>
      <c r="Q30" s="9" cm="1">
        <f t="array" ref="Q30">IF($A$3&lt;2021, "-", SUMPRODUCT(('Data - new apprentices'!$A$2:$A$56245=$A$3)*('Data - new apprentices'!$B$2:$B$56245=$A30)*('Data - new apprentices'!$H$2:$H$56245=Q$5)*('Data - new apprentices'!$G$2:$G$56245=$N$4)*('Data - new apprentices'!$I$2:$I$56245)))</f>
        <v>0</v>
      </c>
      <c r="R30" s="10">
        <f t="shared" si="6"/>
        <v>0.5</v>
      </c>
      <c r="T30" s="11">
        <f t="shared" si="0"/>
        <v>2</v>
      </c>
      <c r="U30" s="11">
        <f t="shared" si="1"/>
        <v>4</v>
      </c>
      <c r="V30" s="11">
        <f t="shared" si="2"/>
        <v>3</v>
      </c>
      <c r="W30" s="11">
        <f t="shared" si="3"/>
        <v>0</v>
      </c>
      <c r="X30" s="10">
        <f t="shared" si="7"/>
        <v>0.44400000000000001</v>
      </c>
    </row>
    <row r="31" spans="1:24" x14ac:dyDescent="0.4">
      <c r="A31" t="s">
        <v>93</v>
      </c>
      <c r="B31" s="9" cm="1">
        <f t="array" ref="B31">SUMPRODUCT(('Data - new apprentices'!$A$2:$A$56245=$A$3)*('Data - new apprentices'!$B$2:$B$56245=$A31)*('Data - new apprentices'!$H$2:$H$56245=B$5)*('Data - new apprentices'!$G$2:$G$56245=$B$4)*('Data - new apprentices'!$I$2:$I$56245))</f>
        <v>4</v>
      </c>
      <c r="C31" s="9" cm="1">
        <f t="array" ref="C31">SUMPRODUCT(('Data - new apprentices'!$A$2:$A$56245=$A$3)*('Data - new apprentices'!$B$2:$B$56245=$A31)*('Data - new apprentices'!$H$2:$H$56245=C$5)*('Data - new apprentices'!$G$2:$G$56245=$B$4)*('Data - new apprentices'!$I$2:$I$56245))</f>
        <v>2</v>
      </c>
      <c r="D31" s="9" cm="1">
        <f t="array" ref="D31">IF($A$3&lt;2021, "-", SUMPRODUCT(('Data - new apprentices'!$A$2:$A$56245=$A$3)*('Data - new apprentices'!$B$2:$B$56245=$A31)*('Data - new apprentices'!$H$2:$H$56245=D$5)*('Data - new apprentices'!$G$2:$G$56245=$B$4)*('Data - new apprentices'!$I$2:$I$56245)))</f>
        <v>0</v>
      </c>
      <c r="E31" s="9" cm="1">
        <f t="array" ref="E31">IF($A$3&lt;2021, "-", SUMPRODUCT(('Data - new apprentices'!$A$2:$A$56245=$A$3)*('Data - new apprentices'!$B$2:$B$56245=$A31)*('Data - new apprentices'!$H$2:$H$56245=E$5)*('Data - new apprentices'!$G$2:$G$56245=$B$4)*('Data - new apprentices'!$I$2:$I$56245)))</f>
        <v>0</v>
      </c>
      <c r="F31" s="10">
        <f t="shared" si="4"/>
        <v>0.33300000000000002</v>
      </c>
      <c r="H31" s="9" cm="1">
        <f t="array" ref="H31">SUMPRODUCT(('Data - new apprentices'!$A$2:$A$56245=$A$3)*('Data - new apprentices'!$B$2:$B$56245=$A31)*('Data - new apprentices'!$H$2:$H$56245=H$5)*('Data - new apprentices'!$G$2:$G$56245=$H$4)*('Data - new apprentices'!$I$2:$I$56245))</f>
        <v>0</v>
      </c>
      <c r="I31" s="9" cm="1">
        <f t="array" ref="I31">SUMPRODUCT(('Data - new apprentices'!$A$2:$A$56245=$A$3)*('Data - new apprentices'!$B$2:$B$56245=$A31)*('Data - new apprentices'!$H$2:$H$56245=I$5)*('Data - new apprentices'!$G$2:$G$56245=$H$4)*('Data - new apprentices'!$I$2:$I$56245))</f>
        <v>0</v>
      </c>
      <c r="J31" s="9" cm="1">
        <f t="array" ref="J31">IF($A$3&lt;2021, "-", SUMPRODUCT(('Data - new apprentices'!$A$2:$A$56245=$A$3)*('Data - new apprentices'!$B$2:$B$56245=$A31)*('Data - new apprentices'!$H$2:$H$56245=J$5)*('Data - new apprentices'!$G$2:$G$56245=$H$4)*('Data - new apprentices'!$I$2:$I$56245)))</f>
        <v>0</v>
      </c>
      <c r="K31" s="9" cm="1">
        <f t="array" ref="K31">IF($A$3&lt;2021, "-", SUMPRODUCT(('Data - new apprentices'!$A$2:$A$56245=$A$3)*('Data - new apprentices'!$B$2:$B$56245=$A31)*('Data - new apprentices'!$H$2:$H$56245=K$5)*('Data - new apprentices'!$G$2:$G$56245=$H$4)*('Data - new apprentices'!$I$2:$I$56245)))</f>
        <v>0</v>
      </c>
      <c r="L31" s="10" t="str">
        <f t="shared" si="5"/>
        <v>-</v>
      </c>
      <c r="M31" s="2"/>
      <c r="N31" s="9" cm="1">
        <f t="array" ref="N31">SUMPRODUCT(('Data - new apprentices'!$A$2:$A$56245=$A$3)*('Data - new apprentices'!$B$2:$B$56245=$A31)*('Data - new apprentices'!$H$2:$H$56245=N$5)*('Data - new apprentices'!$G$2:$G$56245=$N$4)*('Data - new apprentices'!$I$2:$I$56245))</f>
        <v>0</v>
      </c>
      <c r="O31" s="9" cm="1">
        <f t="array" ref="O31">SUMPRODUCT(('Data - new apprentices'!$A$2:$A$56245=$A$3)*('Data - new apprentices'!$B$2:$B$56245=$A31)*('Data - new apprentices'!$H$2:$H$56245=O$5)*('Data - new apprentices'!$G$2:$G$56245=$N$4)*('Data - new apprentices'!$I$2:$I$56245))</f>
        <v>0</v>
      </c>
      <c r="P31" s="9" cm="1">
        <f t="array" ref="P31">IF($A$3&lt;2021, "-", SUMPRODUCT(('Data - new apprentices'!$A$2:$A$56245=$A$3)*('Data - new apprentices'!$B$2:$B$56245=$A31)*('Data - new apprentices'!$H$2:$H$56245=P$5)*('Data - new apprentices'!$G$2:$G$56245=$N$4)*('Data - new apprentices'!$I$2:$I$56245)))</f>
        <v>0</v>
      </c>
      <c r="Q31" s="9" cm="1">
        <f t="array" ref="Q31">IF($A$3&lt;2021, "-", SUMPRODUCT(('Data - new apprentices'!$A$2:$A$56245=$A$3)*('Data - new apprentices'!$B$2:$B$56245=$A31)*('Data - new apprentices'!$H$2:$H$56245=Q$5)*('Data - new apprentices'!$G$2:$G$56245=$N$4)*('Data - new apprentices'!$I$2:$I$56245)))</f>
        <v>0</v>
      </c>
      <c r="R31" s="10" t="str">
        <f t="shared" si="6"/>
        <v>-</v>
      </c>
      <c r="T31" s="11">
        <f t="shared" si="0"/>
        <v>4</v>
      </c>
      <c r="U31" s="11">
        <f t="shared" si="1"/>
        <v>2</v>
      </c>
      <c r="V31" s="11">
        <f t="shared" si="2"/>
        <v>0</v>
      </c>
      <c r="W31" s="11">
        <f t="shared" si="3"/>
        <v>0</v>
      </c>
      <c r="X31" s="10">
        <f t="shared" si="7"/>
        <v>0.33300000000000002</v>
      </c>
    </row>
    <row r="32" spans="1:24" x14ac:dyDescent="0.4">
      <c r="A32" t="s">
        <v>17</v>
      </c>
      <c r="B32" s="9" cm="1">
        <f t="array" ref="B32">SUMPRODUCT(('Data - new apprentices'!$A$2:$A$56245=$A$3)*('Data - new apprentices'!$B$2:$B$56245=$A32)*('Data - new apprentices'!$H$2:$H$56245=B$5)*('Data - new apprentices'!$G$2:$G$56245=$B$4)*('Data - new apprentices'!$I$2:$I$56245))</f>
        <v>33</v>
      </c>
      <c r="C32" s="9" cm="1">
        <f t="array" ref="C32">SUMPRODUCT(('Data - new apprentices'!$A$2:$A$56245=$A$3)*('Data - new apprentices'!$B$2:$B$56245=$A32)*('Data - new apprentices'!$H$2:$H$56245=C$5)*('Data - new apprentices'!$G$2:$G$56245=$B$4)*('Data - new apprentices'!$I$2:$I$56245))</f>
        <v>10</v>
      </c>
      <c r="D32" s="9" cm="1">
        <f t="array" ref="D32">IF($A$3&lt;2021, "-", SUMPRODUCT(('Data - new apprentices'!$A$2:$A$56245=$A$3)*('Data - new apprentices'!$B$2:$B$56245=$A32)*('Data - new apprentices'!$H$2:$H$56245=D$5)*('Data - new apprentices'!$G$2:$G$56245=$B$4)*('Data - new apprentices'!$I$2:$I$56245)))</f>
        <v>0</v>
      </c>
      <c r="E32" s="9" cm="1">
        <f t="array" ref="E32">IF($A$3&lt;2021, "-", SUMPRODUCT(('Data - new apprentices'!$A$2:$A$56245=$A$3)*('Data - new apprentices'!$B$2:$B$56245=$A32)*('Data - new apprentices'!$H$2:$H$56245=E$5)*('Data - new apprentices'!$G$2:$G$56245=$B$4)*('Data - new apprentices'!$I$2:$I$56245)))</f>
        <v>0</v>
      </c>
      <c r="F32" s="10">
        <f t="shared" si="4"/>
        <v>0.23300000000000001</v>
      </c>
      <c r="H32" s="9" cm="1">
        <f t="array" ref="H32">SUMPRODUCT(('Data - new apprentices'!$A$2:$A$56245=$A$3)*('Data - new apprentices'!$B$2:$B$56245=$A32)*('Data - new apprentices'!$H$2:$H$56245=H$5)*('Data - new apprentices'!$G$2:$G$56245=$H$4)*('Data - new apprentices'!$I$2:$I$56245))</f>
        <v>0</v>
      </c>
      <c r="I32" s="9" cm="1">
        <f t="array" ref="I32">SUMPRODUCT(('Data - new apprentices'!$A$2:$A$56245=$A$3)*('Data - new apprentices'!$B$2:$B$56245=$A32)*('Data - new apprentices'!$H$2:$H$56245=I$5)*('Data - new apprentices'!$G$2:$G$56245=$H$4)*('Data - new apprentices'!$I$2:$I$56245))</f>
        <v>0</v>
      </c>
      <c r="J32" s="9" cm="1">
        <f t="array" ref="J32">IF($A$3&lt;2021, "-", SUMPRODUCT(('Data - new apprentices'!$A$2:$A$56245=$A$3)*('Data - new apprentices'!$B$2:$B$56245=$A32)*('Data - new apprentices'!$H$2:$H$56245=J$5)*('Data - new apprentices'!$G$2:$G$56245=$H$4)*('Data - new apprentices'!$I$2:$I$56245)))</f>
        <v>0</v>
      </c>
      <c r="K32" s="9" cm="1">
        <f t="array" ref="K32">IF($A$3&lt;2021, "-", SUMPRODUCT(('Data - new apprentices'!$A$2:$A$56245=$A$3)*('Data - new apprentices'!$B$2:$B$56245=$A32)*('Data - new apprentices'!$H$2:$H$56245=K$5)*('Data - new apprentices'!$G$2:$G$56245=$H$4)*('Data - new apprentices'!$I$2:$I$56245)))</f>
        <v>0</v>
      </c>
      <c r="L32" s="10" t="str">
        <f t="shared" si="5"/>
        <v>-</v>
      </c>
      <c r="M32" s="2"/>
      <c r="N32" s="9" cm="1">
        <f t="array" ref="N32">SUMPRODUCT(('Data - new apprentices'!$A$2:$A$56245=$A$3)*('Data - new apprentices'!$B$2:$B$56245=$A32)*('Data - new apprentices'!$H$2:$H$56245=N$5)*('Data - new apprentices'!$G$2:$G$56245=$N$4)*('Data - new apprentices'!$I$2:$I$56245))</f>
        <v>4</v>
      </c>
      <c r="O32" s="9" cm="1">
        <f t="array" ref="O32">SUMPRODUCT(('Data - new apprentices'!$A$2:$A$56245=$A$3)*('Data - new apprentices'!$B$2:$B$56245=$A32)*('Data - new apprentices'!$H$2:$H$56245=O$5)*('Data - new apprentices'!$G$2:$G$56245=$N$4)*('Data - new apprentices'!$I$2:$I$56245))</f>
        <v>1</v>
      </c>
      <c r="P32" s="9" cm="1">
        <f t="array" ref="P32">IF($A$3&lt;2021, "-", SUMPRODUCT(('Data - new apprentices'!$A$2:$A$56245=$A$3)*('Data - new apprentices'!$B$2:$B$56245=$A32)*('Data - new apprentices'!$H$2:$H$56245=P$5)*('Data - new apprentices'!$G$2:$G$56245=$N$4)*('Data - new apprentices'!$I$2:$I$56245)))</f>
        <v>0</v>
      </c>
      <c r="Q32" s="9" cm="1">
        <f t="array" ref="Q32">IF($A$3&lt;2021, "-", SUMPRODUCT(('Data - new apprentices'!$A$2:$A$56245=$A$3)*('Data - new apprentices'!$B$2:$B$56245=$A32)*('Data - new apprentices'!$H$2:$H$56245=Q$5)*('Data - new apprentices'!$G$2:$G$56245=$N$4)*('Data - new apprentices'!$I$2:$I$56245)))</f>
        <v>0</v>
      </c>
      <c r="R32" s="10">
        <f t="shared" si="6"/>
        <v>0.2</v>
      </c>
      <c r="T32" s="11">
        <f t="shared" si="0"/>
        <v>37</v>
      </c>
      <c r="U32" s="11">
        <f t="shared" si="1"/>
        <v>11</v>
      </c>
      <c r="V32" s="11">
        <f t="shared" si="2"/>
        <v>0</v>
      </c>
      <c r="W32" s="11">
        <f t="shared" si="3"/>
        <v>0</v>
      </c>
      <c r="X32" s="10">
        <f t="shared" si="7"/>
        <v>0.22900000000000001</v>
      </c>
    </row>
    <row r="33" spans="1:24" x14ac:dyDescent="0.4">
      <c r="A33" t="s">
        <v>18</v>
      </c>
      <c r="B33" s="9" cm="1">
        <f t="array" ref="B33">SUMPRODUCT(('Data - new apprentices'!$A$2:$A$56245=$A$3)*('Data - new apprentices'!$B$2:$B$56245=$A33)*('Data - new apprentices'!$H$2:$H$56245=B$5)*('Data - new apprentices'!$G$2:$G$56245=$B$4)*('Data - new apprentices'!$I$2:$I$56245))</f>
        <v>0</v>
      </c>
      <c r="C33" s="9" cm="1">
        <f t="array" ref="C33">SUMPRODUCT(('Data - new apprentices'!$A$2:$A$56245=$A$3)*('Data - new apprentices'!$B$2:$B$56245=$A33)*('Data - new apprentices'!$H$2:$H$56245=C$5)*('Data - new apprentices'!$G$2:$G$56245=$B$4)*('Data - new apprentices'!$I$2:$I$56245))</f>
        <v>0</v>
      </c>
      <c r="D33" s="9" cm="1">
        <f t="array" ref="D33">IF($A$3&lt;2021, "-", SUMPRODUCT(('Data - new apprentices'!$A$2:$A$56245=$A$3)*('Data - new apprentices'!$B$2:$B$56245=$A33)*('Data - new apprentices'!$H$2:$H$56245=D$5)*('Data - new apprentices'!$G$2:$G$56245=$B$4)*('Data - new apprentices'!$I$2:$I$56245)))</f>
        <v>0</v>
      </c>
      <c r="E33" s="9" cm="1">
        <f t="array" ref="E33">IF($A$3&lt;2021, "-", SUMPRODUCT(('Data - new apprentices'!$A$2:$A$56245=$A$3)*('Data - new apprentices'!$B$2:$B$56245=$A33)*('Data - new apprentices'!$H$2:$H$56245=E$5)*('Data - new apprentices'!$G$2:$G$56245=$B$4)*('Data - new apprentices'!$I$2:$I$56245)))</f>
        <v>0</v>
      </c>
      <c r="F33" s="10" t="str">
        <f t="shared" si="4"/>
        <v>-</v>
      </c>
      <c r="H33" s="9" cm="1">
        <f t="array" ref="H33">SUMPRODUCT(('Data - new apprentices'!$A$2:$A$56245=$A$3)*('Data - new apprentices'!$B$2:$B$56245=$A33)*('Data - new apprentices'!$H$2:$H$56245=H$5)*('Data - new apprentices'!$G$2:$G$56245=$H$4)*('Data - new apprentices'!$I$2:$I$56245))</f>
        <v>0</v>
      </c>
      <c r="I33" s="9" cm="1">
        <f t="array" ref="I33">SUMPRODUCT(('Data - new apprentices'!$A$2:$A$56245=$A$3)*('Data - new apprentices'!$B$2:$B$56245=$A33)*('Data - new apprentices'!$H$2:$H$56245=I$5)*('Data - new apprentices'!$G$2:$G$56245=$H$4)*('Data - new apprentices'!$I$2:$I$56245))</f>
        <v>0</v>
      </c>
      <c r="J33" s="9" cm="1">
        <f t="array" ref="J33">IF($A$3&lt;2021, "-", SUMPRODUCT(('Data - new apprentices'!$A$2:$A$56245=$A$3)*('Data - new apprentices'!$B$2:$B$56245=$A33)*('Data - new apprentices'!$H$2:$H$56245=J$5)*('Data - new apprentices'!$G$2:$G$56245=$H$4)*('Data - new apprentices'!$I$2:$I$56245)))</f>
        <v>0</v>
      </c>
      <c r="K33" s="9" cm="1">
        <f t="array" ref="K33">IF($A$3&lt;2021, "-", SUMPRODUCT(('Data - new apprentices'!$A$2:$A$56245=$A$3)*('Data - new apprentices'!$B$2:$B$56245=$A33)*('Data - new apprentices'!$H$2:$H$56245=K$5)*('Data - new apprentices'!$G$2:$G$56245=$H$4)*('Data - new apprentices'!$I$2:$I$56245)))</f>
        <v>0</v>
      </c>
      <c r="L33" s="10" t="str">
        <f t="shared" si="5"/>
        <v>-</v>
      </c>
      <c r="M33" s="2"/>
      <c r="N33" s="9" cm="1">
        <f t="array" ref="N33">SUMPRODUCT(('Data - new apprentices'!$A$2:$A$56245=$A$3)*('Data - new apprentices'!$B$2:$B$56245=$A33)*('Data - new apprentices'!$H$2:$H$56245=N$5)*('Data - new apprentices'!$G$2:$G$56245=$N$4)*('Data - new apprentices'!$I$2:$I$56245))</f>
        <v>0</v>
      </c>
      <c r="O33" s="9" cm="1">
        <f t="array" ref="O33">SUMPRODUCT(('Data - new apprentices'!$A$2:$A$56245=$A$3)*('Data - new apprentices'!$B$2:$B$56245=$A33)*('Data - new apprentices'!$H$2:$H$56245=O$5)*('Data - new apprentices'!$G$2:$G$56245=$N$4)*('Data - new apprentices'!$I$2:$I$56245))</f>
        <v>0</v>
      </c>
      <c r="P33" s="9" cm="1">
        <f t="array" ref="P33">IF($A$3&lt;2021, "-", SUMPRODUCT(('Data - new apprentices'!$A$2:$A$56245=$A$3)*('Data - new apprentices'!$B$2:$B$56245=$A33)*('Data - new apprentices'!$H$2:$H$56245=P$5)*('Data - new apprentices'!$G$2:$G$56245=$N$4)*('Data - new apprentices'!$I$2:$I$56245)))</f>
        <v>0</v>
      </c>
      <c r="Q33" s="9" cm="1">
        <f t="array" ref="Q33">IF($A$3&lt;2021, "-", SUMPRODUCT(('Data - new apprentices'!$A$2:$A$56245=$A$3)*('Data - new apprentices'!$B$2:$B$56245=$A33)*('Data - new apprentices'!$H$2:$H$56245=Q$5)*('Data - new apprentices'!$G$2:$G$56245=$N$4)*('Data - new apprentices'!$I$2:$I$56245)))</f>
        <v>0</v>
      </c>
      <c r="R33" s="10" t="str">
        <f t="shared" si="6"/>
        <v>-</v>
      </c>
      <c r="T33" s="11">
        <f t="shared" si="0"/>
        <v>0</v>
      </c>
      <c r="U33" s="11">
        <f t="shared" si="1"/>
        <v>0</v>
      </c>
      <c r="V33" s="11">
        <f t="shared" si="2"/>
        <v>0</v>
      </c>
      <c r="W33" s="11">
        <f t="shared" si="3"/>
        <v>0</v>
      </c>
      <c r="X33" s="10" t="str">
        <f t="shared" si="7"/>
        <v>-</v>
      </c>
    </row>
    <row r="34" spans="1:24" x14ac:dyDescent="0.4">
      <c r="A34" t="s">
        <v>19</v>
      </c>
      <c r="B34" s="9" cm="1">
        <f t="array" ref="B34">SUMPRODUCT(('Data - new apprentices'!$A$2:$A$56245=$A$3)*('Data - new apprentices'!$B$2:$B$56245=$A34)*('Data - new apprentices'!$H$2:$H$56245=B$5)*('Data - new apprentices'!$G$2:$G$56245=$B$4)*('Data - new apprentices'!$I$2:$I$56245))</f>
        <v>0</v>
      </c>
      <c r="C34" s="9" cm="1">
        <f t="array" ref="C34">SUMPRODUCT(('Data - new apprentices'!$A$2:$A$56245=$A$3)*('Data - new apprentices'!$B$2:$B$56245=$A34)*('Data - new apprentices'!$H$2:$H$56245=C$5)*('Data - new apprentices'!$G$2:$G$56245=$B$4)*('Data - new apprentices'!$I$2:$I$56245))</f>
        <v>0</v>
      </c>
      <c r="D34" s="9" cm="1">
        <f t="array" ref="D34">IF($A$3&lt;2021, "-", SUMPRODUCT(('Data - new apprentices'!$A$2:$A$56245=$A$3)*('Data - new apprentices'!$B$2:$B$56245=$A34)*('Data - new apprentices'!$H$2:$H$56245=D$5)*('Data - new apprentices'!$G$2:$G$56245=$B$4)*('Data - new apprentices'!$I$2:$I$56245)))</f>
        <v>0</v>
      </c>
      <c r="E34" s="9" cm="1">
        <f t="array" ref="E34">IF($A$3&lt;2021, "-", SUMPRODUCT(('Data - new apprentices'!$A$2:$A$56245=$A$3)*('Data - new apprentices'!$B$2:$B$56245=$A34)*('Data - new apprentices'!$H$2:$H$56245=E$5)*('Data - new apprentices'!$G$2:$G$56245=$B$4)*('Data - new apprentices'!$I$2:$I$56245)))</f>
        <v>0</v>
      </c>
      <c r="F34" s="10" t="str">
        <f t="shared" si="4"/>
        <v>-</v>
      </c>
      <c r="H34" s="9" cm="1">
        <f t="array" ref="H34">SUMPRODUCT(('Data - new apprentices'!$A$2:$A$56245=$A$3)*('Data - new apprentices'!$B$2:$B$56245=$A34)*('Data - new apprentices'!$H$2:$H$56245=H$5)*('Data - new apprentices'!$G$2:$G$56245=$H$4)*('Data - new apprentices'!$I$2:$I$56245))</f>
        <v>0</v>
      </c>
      <c r="I34" s="9" cm="1">
        <f t="array" ref="I34">SUMPRODUCT(('Data - new apprentices'!$A$2:$A$56245=$A$3)*('Data - new apprentices'!$B$2:$B$56245=$A34)*('Data - new apprentices'!$H$2:$H$56245=I$5)*('Data - new apprentices'!$G$2:$G$56245=$H$4)*('Data - new apprentices'!$I$2:$I$56245))</f>
        <v>0</v>
      </c>
      <c r="J34" s="9" cm="1">
        <f t="array" ref="J34">IF($A$3&lt;2021, "-", SUMPRODUCT(('Data - new apprentices'!$A$2:$A$56245=$A$3)*('Data - new apprentices'!$B$2:$B$56245=$A34)*('Data - new apprentices'!$H$2:$H$56245=J$5)*('Data - new apprentices'!$G$2:$G$56245=$H$4)*('Data - new apprentices'!$I$2:$I$56245)))</f>
        <v>0</v>
      </c>
      <c r="K34" s="9" cm="1">
        <f t="array" ref="K34">IF($A$3&lt;2021, "-", SUMPRODUCT(('Data - new apprentices'!$A$2:$A$56245=$A$3)*('Data - new apprentices'!$B$2:$B$56245=$A34)*('Data - new apprentices'!$H$2:$H$56245=K$5)*('Data - new apprentices'!$G$2:$G$56245=$H$4)*('Data - new apprentices'!$I$2:$I$56245)))</f>
        <v>0</v>
      </c>
      <c r="L34" s="10" t="str">
        <f t="shared" si="5"/>
        <v>-</v>
      </c>
      <c r="M34" s="2"/>
      <c r="N34" s="9" cm="1">
        <f t="array" ref="N34">SUMPRODUCT(('Data - new apprentices'!$A$2:$A$56245=$A$3)*('Data - new apprentices'!$B$2:$B$56245=$A34)*('Data - new apprentices'!$H$2:$H$56245=N$5)*('Data - new apprentices'!$G$2:$G$56245=$N$4)*('Data - new apprentices'!$I$2:$I$56245))</f>
        <v>0</v>
      </c>
      <c r="O34" s="9" cm="1">
        <f t="array" ref="O34">SUMPRODUCT(('Data - new apprentices'!$A$2:$A$56245=$A$3)*('Data - new apprentices'!$B$2:$B$56245=$A34)*('Data - new apprentices'!$H$2:$H$56245=O$5)*('Data - new apprentices'!$G$2:$G$56245=$N$4)*('Data - new apprentices'!$I$2:$I$56245))</f>
        <v>0</v>
      </c>
      <c r="P34" s="9" cm="1">
        <f t="array" ref="P34">IF($A$3&lt;2021, "-", SUMPRODUCT(('Data - new apprentices'!$A$2:$A$56245=$A$3)*('Data - new apprentices'!$B$2:$B$56245=$A34)*('Data - new apprentices'!$H$2:$H$56245=P$5)*('Data - new apprentices'!$G$2:$G$56245=$N$4)*('Data - new apprentices'!$I$2:$I$56245)))</f>
        <v>0</v>
      </c>
      <c r="Q34" s="9" cm="1">
        <f t="array" ref="Q34">IF($A$3&lt;2021, "-", SUMPRODUCT(('Data - new apprentices'!$A$2:$A$56245=$A$3)*('Data - new apprentices'!$B$2:$B$56245=$A34)*('Data - new apprentices'!$H$2:$H$56245=Q$5)*('Data - new apprentices'!$G$2:$G$56245=$N$4)*('Data - new apprentices'!$I$2:$I$56245)))</f>
        <v>0</v>
      </c>
      <c r="R34" s="10" t="str">
        <f t="shared" si="6"/>
        <v>-</v>
      </c>
      <c r="T34" s="11">
        <f t="shared" si="0"/>
        <v>0</v>
      </c>
      <c r="U34" s="11">
        <f t="shared" si="1"/>
        <v>0</v>
      </c>
      <c r="V34" s="11">
        <f t="shared" si="2"/>
        <v>0</v>
      </c>
      <c r="W34" s="11">
        <f t="shared" si="3"/>
        <v>0</v>
      </c>
      <c r="X34" s="10" t="str">
        <f t="shared" si="7"/>
        <v>-</v>
      </c>
    </row>
    <row r="35" spans="1:24" x14ac:dyDescent="0.4">
      <c r="A35" t="s">
        <v>20</v>
      </c>
      <c r="B35" s="9" cm="1">
        <f t="array" ref="B35">SUMPRODUCT(('Data - new apprentices'!$A$2:$A$56245=$A$3)*('Data - new apprentices'!$B$2:$B$56245=$A35)*('Data - new apprentices'!$H$2:$H$56245=B$5)*('Data - new apprentices'!$G$2:$G$56245=$B$4)*('Data - new apprentices'!$I$2:$I$56245))</f>
        <v>0</v>
      </c>
      <c r="C35" s="9" cm="1">
        <f t="array" ref="C35">SUMPRODUCT(('Data - new apprentices'!$A$2:$A$56245=$A$3)*('Data - new apprentices'!$B$2:$B$56245=$A35)*('Data - new apprentices'!$H$2:$H$56245=C$5)*('Data - new apprentices'!$G$2:$G$56245=$B$4)*('Data - new apprentices'!$I$2:$I$56245))</f>
        <v>0</v>
      </c>
      <c r="D35" s="9" cm="1">
        <f t="array" ref="D35">IF($A$3&lt;2021, "-", SUMPRODUCT(('Data - new apprentices'!$A$2:$A$56245=$A$3)*('Data - new apprentices'!$B$2:$B$56245=$A35)*('Data - new apprentices'!$H$2:$H$56245=D$5)*('Data - new apprentices'!$G$2:$G$56245=$B$4)*('Data - new apprentices'!$I$2:$I$56245)))</f>
        <v>0</v>
      </c>
      <c r="E35" s="9" cm="1">
        <f t="array" ref="E35">IF($A$3&lt;2021, "-", SUMPRODUCT(('Data - new apprentices'!$A$2:$A$56245=$A$3)*('Data - new apprentices'!$B$2:$B$56245=$A35)*('Data - new apprentices'!$H$2:$H$56245=E$5)*('Data - new apprentices'!$G$2:$G$56245=$B$4)*('Data - new apprentices'!$I$2:$I$56245)))</f>
        <v>0</v>
      </c>
      <c r="F35" s="10" t="str">
        <f t="shared" si="4"/>
        <v>-</v>
      </c>
      <c r="H35" s="9" cm="1">
        <f t="array" ref="H35">SUMPRODUCT(('Data - new apprentices'!$A$2:$A$56245=$A$3)*('Data - new apprentices'!$B$2:$B$56245=$A35)*('Data - new apprentices'!$H$2:$H$56245=H$5)*('Data - new apprentices'!$G$2:$G$56245=$H$4)*('Data - new apprentices'!$I$2:$I$56245))</f>
        <v>0</v>
      </c>
      <c r="I35" s="9" cm="1">
        <f t="array" ref="I35">SUMPRODUCT(('Data - new apprentices'!$A$2:$A$56245=$A$3)*('Data - new apprentices'!$B$2:$B$56245=$A35)*('Data - new apprentices'!$H$2:$H$56245=I$5)*('Data - new apprentices'!$G$2:$G$56245=$H$4)*('Data - new apprentices'!$I$2:$I$56245))</f>
        <v>0</v>
      </c>
      <c r="J35" s="9" cm="1">
        <f t="array" ref="J35">IF($A$3&lt;2021, "-", SUMPRODUCT(('Data - new apprentices'!$A$2:$A$56245=$A$3)*('Data - new apprentices'!$B$2:$B$56245=$A35)*('Data - new apprentices'!$H$2:$H$56245=J$5)*('Data - new apprentices'!$G$2:$G$56245=$H$4)*('Data - new apprentices'!$I$2:$I$56245)))</f>
        <v>0</v>
      </c>
      <c r="K35" s="9" cm="1">
        <f t="array" ref="K35">IF($A$3&lt;2021, "-", SUMPRODUCT(('Data - new apprentices'!$A$2:$A$56245=$A$3)*('Data - new apprentices'!$B$2:$B$56245=$A35)*('Data - new apprentices'!$H$2:$H$56245=K$5)*('Data - new apprentices'!$G$2:$G$56245=$H$4)*('Data - new apprentices'!$I$2:$I$56245)))</f>
        <v>0</v>
      </c>
      <c r="L35" s="10" t="str">
        <f t="shared" si="5"/>
        <v>-</v>
      </c>
      <c r="M35" s="2"/>
      <c r="N35" s="9" cm="1">
        <f t="array" ref="N35">SUMPRODUCT(('Data - new apprentices'!$A$2:$A$56245=$A$3)*('Data - new apprentices'!$B$2:$B$56245=$A35)*('Data - new apprentices'!$H$2:$H$56245=N$5)*('Data - new apprentices'!$G$2:$G$56245=$N$4)*('Data - new apprentices'!$I$2:$I$56245))</f>
        <v>0</v>
      </c>
      <c r="O35" s="9" cm="1">
        <f t="array" ref="O35">SUMPRODUCT(('Data - new apprentices'!$A$2:$A$56245=$A$3)*('Data - new apprentices'!$B$2:$B$56245=$A35)*('Data - new apprentices'!$H$2:$H$56245=O$5)*('Data - new apprentices'!$G$2:$G$56245=$N$4)*('Data - new apprentices'!$I$2:$I$56245))</f>
        <v>0</v>
      </c>
      <c r="P35" s="9" cm="1">
        <f t="array" ref="P35">IF($A$3&lt;2021, "-", SUMPRODUCT(('Data - new apprentices'!$A$2:$A$56245=$A$3)*('Data - new apprentices'!$B$2:$B$56245=$A35)*('Data - new apprentices'!$H$2:$H$56245=P$5)*('Data - new apprentices'!$G$2:$G$56245=$N$4)*('Data - new apprentices'!$I$2:$I$56245)))</f>
        <v>0</v>
      </c>
      <c r="Q35" s="9" cm="1">
        <f t="array" ref="Q35">IF($A$3&lt;2021, "-", SUMPRODUCT(('Data - new apprentices'!$A$2:$A$56245=$A$3)*('Data - new apprentices'!$B$2:$B$56245=$A35)*('Data - new apprentices'!$H$2:$H$56245=Q$5)*('Data - new apprentices'!$G$2:$G$56245=$N$4)*('Data - new apprentices'!$I$2:$I$56245)))</f>
        <v>0</v>
      </c>
      <c r="R35" s="10" t="str">
        <f t="shared" si="6"/>
        <v>-</v>
      </c>
      <c r="T35" s="11">
        <f t="shared" si="0"/>
        <v>0</v>
      </c>
      <c r="U35" s="11">
        <f t="shared" si="1"/>
        <v>0</v>
      </c>
      <c r="V35" s="11">
        <f t="shared" si="2"/>
        <v>0</v>
      </c>
      <c r="W35" s="11">
        <f t="shared" si="3"/>
        <v>0</v>
      </c>
      <c r="X35" s="10" t="str">
        <f t="shared" si="7"/>
        <v>-</v>
      </c>
    </row>
    <row r="36" spans="1:24" x14ac:dyDescent="0.4">
      <c r="A36" t="s">
        <v>21</v>
      </c>
      <c r="B36" s="9" cm="1">
        <f t="array" ref="B36">SUMPRODUCT(('Data - new apprentices'!$A$2:$A$56245=$A$3)*('Data - new apprentices'!$B$2:$B$56245=$A36)*('Data - new apprentices'!$H$2:$H$56245=B$5)*('Data - new apprentices'!$G$2:$G$56245=$B$4)*('Data - new apprentices'!$I$2:$I$56245))</f>
        <v>18</v>
      </c>
      <c r="C36" s="9" cm="1">
        <f t="array" ref="C36">SUMPRODUCT(('Data - new apprentices'!$A$2:$A$56245=$A$3)*('Data - new apprentices'!$B$2:$B$56245=$A36)*('Data - new apprentices'!$H$2:$H$56245=C$5)*('Data - new apprentices'!$G$2:$G$56245=$B$4)*('Data - new apprentices'!$I$2:$I$56245))</f>
        <v>10</v>
      </c>
      <c r="D36" s="9" cm="1">
        <f t="array" ref="D36">IF($A$3&lt;2021, "-", SUMPRODUCT(('Data - new apprentices'!$A$2:$A$56245=$A$3)*('Data - new apprentices'!$B$2:$B$56245=$A36)*('Data - new apprentices'!$H$2:$H$56245=D$5)*('Data - new apprentices'!$G$2:$G$56245=$B$4)*('Data - new apprentices'!$I$2:$I$56245)))</f>
        <v>0</v>
      </c>
      <c r="E36" s="9" cm="1">
        <f t="array" ref="E36">IF($A$3&lt;2021, "-", SUMPRODUCT(('Data - new apprentices'!$A$2:$A$56245=$A$3)*('Data - new apprentices'!$B$2:$B$56245=$A36)*('Data - new apprentices'!$H$2:$H$56245=E$5)*('Data - new apprentices'!$G$2:$G$56245=$B$4)*('Data - new apprentices'!$I$2:$I$56245)))</f>
        <v>0</v>
      </c>
      <c r="F36" s="10">
        <f t="shared" si="4"/>
        <v>0.35699999999999998</v>
      </c>
      <c r="H36" s="9" cm="1">
        <f t="array" ref="H36">SUMPRODUCT(('Data - new apprentices'!$A$2:$A$56245=$A$3)*('Data - new apprentices'!$B$2:$B$56245=$A36)*('Data - new apprentices'!$H$2:$H$56245=H$5)*('Data - new apprentices'!$G$2:$G$56245=$H$4)*('Data - new apprentices'!$I$2:$I$56245))</f>
        <v>0</v>
      </c>
      <c r="I36" s="9" cm="1">
        <f t="array" ref="I36">SUMPRODUCT(('Data - new apprentices'!$A$2:$A$56245=$A$3)*('Data - new apprentices'!$B$2:$B$56245=$A36)*('Data - new apprentices'!$H$2:$H$56245=I$5)*('Data - new apprentices'!$G$2:$G$56245=$H$4)*('Data - new apprentices'!$I$2:$I$56245))</f>
        <v>0</v>
      </c>
      <c r="J36" s="9" cm="1">
        <f t="array" ref="J36">IF($A$3&lt;2021, "-", SUMPRODUCT(('Data - new apprentices'!$A$2:$A$56245=$A$3)*('Data - new apprentices'!$B$2:$B$56245=$A36)*('Data - new apprentices'!$H$2:$H$56245=J$5)*('Data - new apprentices'!$G$2:$G$56245=$H$4)*('Data - new apprentices'!$I$2:$I$56245)))</f>
        <v>0</v>
      </c>
      <c r="K36" s="9" cm="1">
        <f t="array" ref="K36">IF($A$3&lt;2021, "-", SUMPRODUCT(('Data - new apprentices'!$A$2:$A$56245=$A$3)*('Data - new apprentices'!$B$2:$B$56245=$A36)*('Data - new apprentices'!$H$2:$H$56245=K$5)*('Data - new apprentices'!$G$2:$G$56245=$H$4)*('Data - new apprentices'!$I$2:$I$56245)))</f>
        <v>0</v>
      </c>
      <c r="L36" s="10" t="str">
        <f t="shared" si="5"/>
        <v>-</v>
      </c>
      <c r="M36" s="2"/>
      <c r="N36" s="9" cm="1">
        <f t="array" ref="N36">SUMPRODUCT(('Data - new apprentices'!$A$2:$A$56245=$A$3)*('Data - new apprentices'!$B$2:$B$56245=$A36)*('Data - new apprentices'!$H$2:$H$56245=N$5)*('Data - new apprentices'!$G$2:$G$56245=$N$4)*('Data - new apprentices'!$I$2:$I$56245))</f>
        <v>0</v>
      </c>
      <c r="O36" s="9" cm="1">
        <f t="array" ref="O36">SUMPRODUCT(('Data - new apprentices'!$A$2:$A$56245=$A$3)*('Data - new apprentices'!$B$2:$B$56245=$A36)*('Data - new apprentices'!$H$2:$H$56245=O$5)*('Data - new apprentices'!$G$2:$G$56245=$N$4)*('Data - new apprentices'!$I$2:$I$56245))</f>
        <v>0</v>
      </c>
      <c r="P36" s="9" cm="1">
        <f t="array" ref="P36">IF($A$3&lt;2021, "-", SUMPRODUCT(('Data - new apprentices'!$A$2:$A$56245=$A$3)*('Data - new apprentices'!$B$2:$B$56245=$A36)*('Data - new apprentices'!$H$2:$H$56245=P$5)*('Data - new apprentices'!$G$2:$G$56245=$N$4)*('Data - new apprentices'!$I$2:$I$56245)))</f>
        <v>0</v>
      </c>
      <c r="Q36" s="9" cm="1">
        <f t="array" ref="Q36">IF($A$3&lt;2021, "-", SUMPRODUCT(('Data - new apprentices'!$A$2:$A$56245=$A$3)*('Data - new apprentices'!$B$2:$B$56245=$A36)*('Data - new apprentices'!$H$2:$H$56245=Q$5)*('Data - new apprentices'!$G$2:$G$56245=$N$4)*('Data - new apprentices'!$I$2:$I$56245)))</f>
        <v>0</v>
      </c>
      <c r="R36" s="10" t="str">
        <f t="shared" si="6"/>
        <v>-</v>
      </c>
      <c r="T36" s="11">
        <f t="shared" si="0"/>
        <v>18</v>
      </c>
      <c r="U36" s="11">
        <f t="shared" si="1"/>
        <v>10</v>
      </c>
      <c r="V36" s="11">
        <f t="shared" si="2"/>
        <v>0</v>
      </c>
      <c r="W36" s="11">
        <f t="shared" si="3"/>
        <v>0</v>
      </c>
      <c r="X36" s="10">
        <f t="shared" si="7"/>
        <v>0.35699999999999998</v>
      </c>
    </row>
    <row r="37" spans="1:24" x14ac:dyDescent="0.4">
      <c r="A37" t="s">
        <v>22</v>
      </c>
      <c r="B37" s="9" cm="1">
        <f t="array" ref="B37">SUMPRODUCT(('Data - new apprentices'!$A$2:$A$56245=$A$3)*('Data - new apprentices'!$B$2:$B$56245=$A37)*('Data - new apprentices'!$H$2:$H$56245=B$5)*('Data - new apprentices'!$G$2:$G$56245=$B$4)*('Data - new apprentices'!$I$2:$I$56245))</f>
        <v>31</v>
      </c>
      <c r="C37" s="9" cm="1">
        <f t="array" ref="C37">SUMPRODUCT(('Data - new apprentices'!$A$2:$A$56245=$A$3)*('Data - new apprentices'!$B$2:$B$56245=$A37)*('Data - new apprentices'!$H$2:$H$56245=C$5)*('Data - new apprentices'!$G$2:$G$56245=$B$4)*('Data - new apprentices'!$I$2:$I$56245))</f>
        <v>4</v>
      </c>
      <c r="D37" s="9" cm="1">
        <f t="array" ref="D37">IF($A$3&lt;2021, "-", SUMPRODUCT(('Data - new apprentices'!$A$2:$A$56245=$A$3)*('Data - new apprentices'!$B$2:$B$56245=$A37)*('Data - new apprentices'!$H$2:$H$56245=D$5)*('Data - new apprentices'!$G$2:$G$56245=$B$4)*('Data - new apprentices'!$I$2:$I$56245)))</f>
        <v>0</v>
      </c>
      <c r="E37" s="9" cm="1">
        <f t="array" ref="E37">IF($A$3&lt;2021, "-", SUMPRODUCT(('Data - new apprentices'!$A$2:$A$56245=$A$3)*('Data - new apprentices'!$B$2:$B$56245=$A37)*('Data - new apprentices'!$H$2:$H$56245=E$5)*('Data - new apprentices'!$G$2:$G$56245=$B$4)*('Data - new apprentices'!$I$2:$I$56245)))</f>
        <v>0</v>
      </c>
      <c r="F37" s="10">
        <f t="shared" si="4"/>
        <v>0.114</v>
      </c>
      <c r="H37" s="9" cm="1">
        <f t="array" ref="H37">SUMPRODUCT(('Data - new apprentices'!$A$2:$A$56245=$A$3)*('Data - new apprentices'!$B$2:$B$56245=$A37)*('Data - new apprentices'!$H$2:$H$56245=H$5)*('Data - new apprentices'!$G$2:$G$56245=$H$4)*('Data - new apprentices'!$I$2:$I$56245))</f>
        <v>0</v>
      </c>
      <c r="I37" s="9" cm="1">
        <f t="array" ref="I37">SUMPRODUCT(('Data - new apprentices'!$A$2:$A$56245=$A$3)*('Data - new apprentices'!$B$2:$B$56245=$A37)*('Data - new apprentices'!$H$2:$H$56245=I$5)*('Data - new apprentices'!$G$2:$G$56245=$H$4)*('Data - new apprentices'!$I$2:$I$56245))</f>
        <v>0</v>
      </c>
      <c r="J37" s="9" cm="1">
        <f t="array" ref="J37">IF($A$3&lt;2021, "-", SUMPRODUCT(('Data - new apprentices'!$A$2:$A$56245=$A$3)*('Data - new apprentices'!$B$2:$B$56245=$A37)*('Data - new apprentices'!$H$2:$H$56245=J$5)*('Data - new apprentices'!$G$2:$G$56245=$H$4)*('Data - new apprentices'!$I$2:$I$56245)))</f>
        <v>0</v>
      </c>
      <c r="K37" s="9" cm="1">
        <f t="array" ref="K37">IF($A$3&lt;2021, "-", SUMPRODUCT(('Data - new apprentices'!$A$2:$A$56245=$A$3)*('Data - new apprentices'!$B$2:$B$56245=$A37)*('Data - new apprentices'!$H$2:$H$56245=K$5)*('Data - new apprentices'!$G$2:$G$56245=$H$4)*('Data - new apprentices'!$I$2:$I$56245)))</f>
        <v>0</v>
      </c>
      <c r="L37" s="10" t="str">
        <f t="shared" si="5"/>
        <v>-</v>
      </c>
      <c r="M37" s="2"/>
      <c r="N37" s="9" cm="1">
        <f t="array" ref="N37">SUMPRODUCT(('Data - new apprentices'!$A$2:$A$56245=$A$3)*('Data - new apprentices'!$B$2:$B$56245=$A37)*('Data - new apprentices'!$H$2:$H$56245=N$5)*('Data - new apprentices'!$G$2:$G$56245=$N$4)*('Data - new apprentices'!$I$2:$I$56245))</f>
        <v>1</v>
      </c>
      <c r="O37" s="9" cm="1">
        <f t="array" ref="O37">SUMPRODUCT(('Data - new apprentices'!$A$2:$A$56245=$A$3)*('Data - new apprentices'!$B$2:$B$56245=$A37)*('Data - new apprentices'!$H$2:$H$56245=O$5)*('Data - new apprentices'!$G$2:$G$56245=$N$4)*('Data - new apprentices'!$I$2:$I$56245))</f>
        <v>0</v>
      </c>
      <c r="P37" s="9" cm="1">
        <f t="array" ref="P37">IF($A$3&lt;2021, "-", SUMPRODUCT(('Data - new apprentices'!$A$2:$A$56245=$A$3)*('Data - new apprentices'!$B$2:$B$56245=$A37)*('Data - new apprentices'!$H$2:$H$56245=P$5)*('Data - new apprentices'!$G$2:$G$56245=$N$4)*('Data - new apprentices'!$I$2:$I$56245)))</f>
        <v>0</v>
      </c>
      <c r="Q37" s="9" cm="1">
        <f t="array" ref="Q37">IF($A$3&lt;2021, "-", SUMPRODUCT(('Data - new apprentices'!$A$2:$A$56245=$A$3)*('Data - new apprentices'!$B$2:$B$56245=$A37)*('Data - new apprentices'!$H$2:$H$56245=Q$5)*('Data - new apprentices'!$G$2:$G$56245=$N$4)*('Data - new apprentices'!$I$2:$I$56245)))</f>
        <v>0</v>
      </c>
      <c r="R37" s="10">
        <f t="shared" si="6"/>
        <v>0</v>
      </c>
      <c r="T37" s="11">
        <f t="shared" si="0"/>
        <v>32</v>
      </c>
      <c r="U37" s="11">
        <f t="shared" si="1"/>
        <v>4</v>
      </c>
      <c r="V37" s="11">
        <f t="shared" si="2"/>
        <v>0</v>
      </c>
      <c r="W37" s="11">
        <f t="shared" si="3"/>
        <v>0</v>
      </c>
      <c r="X37" s="10">
        <f t="shared" si="7"/>
        <v>0.111</v>
      </c>
    </row>
    <row r="38" spans="1:24" x14ac:dyDescent="0.4">
      <c r="A38" t="s">
        <v>23</v>
      </c>
      <c r="B38" s="9" cm="1">
        <f t="array" ref="B38">SUMPRODUCT(('Data - new apprentices'!$A$2:$A$56245=$A$3)*('Data - new apprentices'!$B$2:$B$56245=$A38)*('Data - new apprentices'!$H$2:$H$56245=B$5)*('Data - new apprentices'!$G$2:$G$56245=$B$4)*('Data - new apprentices'!$I$2:$I$56245))</f>
        <v>1</v>
      </c>
      <c r="C38" s="9" cm="1">
        <f t="array" ref="C38">SUMPRODUCT(('Data - new apprentices'!$A$2:$A$56245=$A$3)*('Data - new apprentices'!$B$2:$B$56245=$A38)*('Data - new apprentices'!$H$2:$H$56245=C$5)*('Data - new apprentices'!$G$2:$G$56245=$B$4)*('Data - new apprentices'!$I$2:$I$56245))</f>
        <v>0</v>
      </c>
      <c r="D38" s="9" cm="1">
        <f t="array" ref="D38">IF($A$3&lt;2021, "-", SUMPRODUCT(('Data - new apprentices'!$A$2:$A$56245=$A$3)*('Data - new apprentices'!$B$2:$B$56245=$A38)*('Data - new apprentices'!$H$2:$H$56245=D$5)*('Data - new apprentices'!$G$2:$G$56245=$B$4)*('Data - new apprentices'!$I$2:$I$56245)))</f>
        <v>0</v>
      </c>
      <c r="E38" s="9" cm="1">
        <f t="array" ref="E38">IF($A$3&lt;2021, "-", SUMPRODUCT(('Data - new apprentices'!$A$2:$A$56245=$A$3)*('Data - new apprentices'!$B$2:$B$56245=$A38)*('Data - new apprentices'!$H$2:$H$56245=E$5)*('Data - new apprentices'!$G$2:$G$56245=$B$4)*('Data - new apprentices'!$I$2:$I$56245)))</f>
        <v>0</v>
      </c>
      <c r="F38" s="10">
        <f t="shared" si="4"/>
        <v>0</v>
      </c>
      <c r="H38" s="9" cm="1">
        <f t="array" ref="H38">SUMPRODUCT(('Data - new apprentices'!$A$2:$A$56245=$A$3)*('Data - new apprentices'!$B$2:$B$56245=$A38)*('Data - new apprentices'!$H$2:$H$56245=H$5)*('Data - new apprentices'!$G$2:$G$56245=$H$4)*('Data - new apprentices'!$I$2:$I$56245))</f>
        <v>0</v>
      </c>
      <c r="I38" s="9" cm="1">
        <f t="array" ref="I38">SUMPRODUCT(('Data - new apprentices'!$A$2:$A$56245=$A$3)*('Data - new apprentices'!$B$2:$B$56245=$A38)*('Data - new apprentices'!$H$2:$H$56245=I$5)*('Data - new apprentices'!$G$2:$G$56245=$H$4)*('Data - new apprentices'!$I$2:$I$56245))</f>
        <v>1</v>
      </c>
      <c r="J38" s="9" cm="1">
        <f t="array" ref="J38">IF($A$3&lt;2021, "-", SUMPRODUCT(('Data - new apprentices'!$A$2:$A$56245=$A$3)*('Data - new apprentices'!$B$2:$B$56245=$A38)*('Data - new apprentices'!$H$2:$H$56245=J$5)*('Data - new apprentices'!$G$2:$G$56245=$H$4)*('Data - new apprentices'!$I$2:$I$56245)))</f>
        <v>0</v>
      </c>
      <c r="K38" s="9" cm="1">
        <f t="array" ref="K38">IF($A$3&lt;2021, "-", SUMPRODUCT(('Data - new apprentices'!$A$2:$A$56245=$A$3)*('Data - new apprentices'!$B$2:$B$56245=$A38)*('Data - new apprentices'!$H$2:$H$56245=K$5)*('Data - new apprentices'!$G$2:$G$56245=$H$4)*('Data - new apprentices'!$I$2:$I$56245)))</f>
        <v>0</v>
      </c>
      <c r="L38" s="10">
        <f t="shared" si="5"/>
        <v>1</v>
      </c>
      <c r="M38" s="2"/>
      <c r="N38" s="9" cm="1">
        <f t="array" ref="N38">SUMPRODUCT(('Data - new apprentices'!$A$2:$A$56245=$A$3)*('Data - new apprentices'!$B$2:$B$56245=$A38)*('Data - new apprentices'!$H$2:$H$56245=N$5)*('Data - new apprentices'!$G$2:$G$56245=$N$4)*('Data - new apprentices'!$I$2:$I$56245))</f>
        <v>0</v>
      </c>
      <c r="O38" s="9" cm="1">
        <f t="array" ref="O38">SUMPRODUCT(('Data - new apprentices'!$A$2:$A$56245=$A$3)*('Data - new apprentices'!$B$2:$B$56245=$A38)*('Data - new apprentices'!$H$2:$H$56245=O$5)*('Data - new apprentices'!$G$2:$G$56245=$N$4)*('Data - new apprentices'!$I$2:$I$56245))</f>
        <v>0</v>
      </c>
      <c r="P38" s="9" cm="1">
        <f t="array" ref="P38">IF($A$3&lt;2021, "-", SUMPRODUCT(('Data - new apprentices'!$A$2:$A$56245=$A$3)*('Data - new apprentices'!$B$2:$B$56245=$A38)*('Data - new apprentices'!$H$2:$H$56245=P$5)*('Data - new apprentices'!$G$2:$G$56245=$N$4)*('Data - new apprentices'!$I$2:$I$56245)))</f>
        <v>0</v>
      </c>
      <c r="Q38" s="9" cm="1">
        <f t="array" ref="Q38">IF($A$3&lt;2021, "-", SUMPRODUCT(('Data - new apprentices'!$A$2:$A$56245=$A$3)*('Data - new apprentices'!$B$2:$B$56245=$A38)*('Data - new apprentices'!$H$2:$H$56245=Q$5)*('Data - new apprentices'!$G$2:$G$56245=$N$4)*('Data - new apprentices'!$I$2:$I$56245)))</f>
        <v>0</v>
      </c>
      <c r="R38" s="10" t="str">
        <f t="shared" si="6"/>
        <v>-</v>
      </c>
      <c r="T38" s="11">
        <f t="shared" ref="T38:T56" si="8">B38+H38+N38</f>
        <v>1</v>
      </c>
      <c r="U38" s="11">
        <f t="shared" ref="U38:U56" si="9">C38+I38+O38</f>
        <v>1</v>
      </c>
      <c r="V38" s="11">
        <f t="shared" ref="V38:V56" si="10">D38+J38+P38</f>
        <v>0</v>
      </c>
      <c r="W38" s="11">
        <f t="shared" ref="W38:W56" si="11">E38+K38+Q38</f>
        <v>0</v>
      </c>
      <c r="X38" s="10">
        <f t="shared" si="7"/>
        <v>0.5</v>
      </c>
    </row>
    <row r="39" spans="1:24" x14ac:dyDescent="0.4">
      <c r="A39" t="s">
        <v>24</v>
      </c>
      <c r="B39" s="9" cm="1">
        <f t="array" ref="B39">SUMPRODUCT(('Data - new apprentices'!$A$2:$A$56245=$A$3)*('Data - new apprentices'!$B$2:$B$56245=$A39)*('Data - new apprentices'!$H$2:$H$56245=B$5)*('Data - new apprentices'!$G$2:$G$56245=$B$4)*('Data - new apprentices'!$I$2:$I$56245))</f>
        <v>26</v>
      </c>
      <c r="C39" s="9" cm="1">
        <f t="array" ref="C39">SUMPRODUCT(('Data - new apprentices'!$A$2:$A$56245=$A$3)*('Data - new apprentices'!$B$2:$B$56245=$A39)*('Data - new apprentices'!$H$2:$H$56245=C$5)*('Data - new apprentices'!$G$2:$G$56245=$B$4)*('Data - new apprentices'!$I$2:$I$56245))</f>
        <v>5</v>
      </c>
      <c r="D39" s="9" cm="1">
        <f t="array" ref="D39">IF($A$3&lt;2021, "-", SUMPRODUCT(('Data - new apprentices'!$A$2:$A$56245=$A$3)*('Data - new apprentices'!$B$2:$B$56245=$A39)*('Data - new apprentices'!$H$2:$H$56245=D$5)*('Data - new apprentices'!$G$2:$G$56245=$B$4)*('Data - new apprentices'!$I$2:$I$56245)))</f>
        <v>0</v>
      </c>
      <c r="E39" s="9" cm="1">
        <f t="array" ref="E39">IF($A$3&lt;2021, "-", SUMPRODUCT(('Data - new apprentices'!$A$2:$A$56245=$A$3)*('Data - new apprentices'!$B$2:$B$56245=$A39)*('Data - new apprentices'!$H$2:$H$56245=E$5)*('Data - new apprentices'!$G$2:$G$56245=$B$4)*('Data - new apprentices'!$I$2:$I$56245)))</f>
        <v>0</v>
      </c>
      <c r="F39" s="10">
        <f t="shared" si="4"/>
        <v>0.161</v>
      </c>
      <c r="H39" s="9" cm="1">
        <f t="array" ref="H39">SUMPRODUCT(('Data - new apprentices'!$A$2:$A$56245=$A$3)*('Data - new apprentices'!$B$2:$B$56245=$A39)*('Data - new apprentices'!$H$2:$H$56245=H$5)*('Data - new apprentices'!$G$2:$G$56245=$H$4)*('Data - new apprentices'!$I$2:$I$56245))</f>
        <v>0</v>
      </c>
      <c r="I39" s="9" cm="1">
        <f t="array" ref="I39">SUMPRODUCT(('Data - new apprentices'!$A$2:$A$56245=$A$3)*('Data - new apprentices'!$B$2:$B$56245=$A39)*('Data - new apprentices'!$H$2:$H$56245=I$5)*('Data - new apprentices'!$G$2:$G$56245=$H$4)*('Data - new apprentices'!$I$2:$I$56245))</f>
        <v>4</v>
      </c>
      <c r="J39" s="9" cm="1">
        <f t="array" ref="J39">IF($A$3&lt;2021, "-", SUMPRODUCT(('Data - new apprentices'!$A$2:$A$56245=$A$3)*('Data - new apprentices'!$B$2:$B$56245=$A39)*('Data - new apprentices'!$H$2:$H$56245=J$5)*('Data - new apprentices'!$G$2:$G$56245=$H$4)*('Data - new apprentices'!$I$2:$I$56245)))</f>
        <v>0</v>
      </c>
      <c r="K39" s="9" cm="1">
        <f t="array" ref="K39">IF($A$3&lt;2021, "-", SUMPRODUCT(('Data - new apprentices'!$A$2:$A$56245=$A$3)*('Data - new apprentices'!$B$2:$B$56245=$A39)*('Data - new apprentices'!$H$2:$H$56245=K$5)*('Data - new apprentices'!$G$2:$G$56245=$H$4)*('Data - new apprentices'!$I$2:$I$56245)))</f>
        <v>0</v>
      </c>
      <c r="L39" s="10">
        <f t="shared" si="5"/>
        <v>1</v>
      </c>
      <c r="M39" s="2"/>
      <c r="N39" s="9" cm="1">
        <f t="array" ref="N39">SUMPRODUCT(('Data - new apprentices'!$A$2:$A$56245=$A$3)*('Data - new apprentices'!$B$2:$B$56245=$A39)*('Data - new apprentices'!$H$2:$H$56245=N$5)*('Data - new apprentices'!$G$2:$G$56245=$N$4)*('Data - new apprentices'!$I$2:$I$56245))</f>
        <v>0</v>
      </c>
      <c r="O39" s="9" cm="1">
        <f t="array" ref="O39">SUMPRODUCT(('Data - new apprentices'!$A$2:$A$56245=$A$3)*('Data - new apprentices'!$B$2:$B$56245=$A39)*('Data - new apprentices'!$H$2:$H$56245=O$5)*('Data - new apprentices'!$G$2:$G$56245=$N$4)*('Data - new apprentices'!$I$2:$I$56245))</f>
        <v>2</v>
      </c>
      <c r="P39" s="9" cm="1">
        <f t="array" ref="P39">IF($A$3&lt;2021, "-", SUMPRODUCT(('Data - new apprentices'!$A$2:$A$56245=$A$3)*('Data - new apprentices'!$B$2:$B$56245=$A39)*('Data - new apprentices'!$H$2:$H$56245=P$5)*('Data - new apprentices'!$G$2:$G$56245=$N$4)*('Data - new apprentices'!$I$2:$I$56245)))</f>
        <v>0</v>
      </c>
      <c r="Q39" s="9" cm="1">
        <f t="array" ref="Q39">IF($A$3&lt;2021, "-", SUMPRODUCT(('Data - new apprentices'!$A$2:$A$56245=$A$3)*('Data - new apprentices'!$B$2:$B$56245=$A39)*('Data - new apprentices'!$H$2:$H$56245=Q$5)*('Data - new apprentices'!$G$2:$G$56245=$N$4)*('Data - new apprentices'!$I$2:$I$56245)))</f>
        <v>0</v>
      </c>
      <c r="R39" s="10">
        <f t="shared" si="6"/>
        <v>1</v>
      </c>
      <c r="T39" s="11">
        <f t="shared" si="8"/>
        <v>26</v>
      </c>
      <c r="U39" s="11">
        <f t="shared" si="9"/>
        <v>11</v>
      </c>
      <c r="V39" s="11">
        <f t="shared" si="10"/>
        <v>0</v>
      </c>
      <c r="W39" s="11">
        <f t="shared" si="11"/>
        <v>0</v>
      </c>
      <c r="X39" s="10">
        <f t="shared" si="7"/>
        <v>0.29699999999999999</v>
      </c>
    </row>
    <row r="40" spans="1:24" x14ac:dyDescent="0.4">
      <c r="A40" t="s">
        <v>25</v>
      </c>
      <c r="B40" s="9" cm="1">
        <f t="array" ref="B40">SUMPRODUCT(('Data - new apprentices'!$A$2:$A$56245=$A$3)*('Data - new apprentices'!$B$2:$B$56245=$A40)*('Data - new apprentices'!$H$2:$H$56245=B$5)*('Data - new apprentices'!$G$2:$G$56245=$B$4)*('Data - new apprentices'!$I$2:$I$56245))</f>
        <v>14</v>
      </c>
      <c r="C40" s="9" cm="1">
        <f t="array" ref="C40">SUMPRODUCT(('Data - new apprentices'!$A$2:$A$56245=$A$3)*('Data - new apprentices'!$B$2:$B$56245=$A40)*('Data - new apprentices'!$H$2:$H$56245=C$5)*('Data - new apprentices'!$G$2:$G$56245=$B$4)*('Data - new apprentices'!$I$2:$I$56245))</f>
        <v>1</v>
      </c>
      <c r="D40" s="9" cm="1">
        <f t="array" ref="D40">IF($A$3&lt;2021, "-", SUMPRODUCT(('Data - new apprentices'!$A$2:$A$56245=$A$3)*('Data - new apprentices'!$B$2:$B$56245=$A40)*('Data - new apprentices'!$H$2:$H$56245=D$5)*('Data - new apprentices'!$G$2:$G$56245=$B$4)*('Data - new apprentices'!$I$2:$I$56245)))</f>
        <v>0</v>
      </c>
      <c r="E40" s="9" cm="1">
        <f t="array" ref="E40">IF($A$3&lt;2021, "-", SUMPRODUCT(('Data - new apprentices'!$A$2:$A$56245=$A$3)*('Data - new apprentices'!$B$2:$B$56245=$A40)*('Data - new apprentices'!$H$2:$H$56245=E$5)*('Data - new apprentices'!$G$2:$G$56245=$B$4)*('Data - new apprentices'!$I$2:$I$56245)))</f>
        <v>0</v>
      </c>
      <c r="F40" s="10">
        <f t="shared" si="4"/>
        <v>6.7000000000000004E-2</v>
      </c>
      <c r="H40" s="9" cm="1">
        <f t="array" ref="H40">SUMPRODUCT(('Data - new apprentices'!$A$2:$A$56245=$A$3)*('Data - new apprentices'!$B$2:$B$56245=$A40)*('Data - new apprentices'!$H$2:$H$56245=H$5)*('Data - new apprentices'!$G$2:$G$56245=$H$4)*('Data - new apprentices'!$I$2:$I$56245))</f>
        <v>3</v>
      </c>
      <c r="I40" s="9" cm="1">
        <f t="array" ref="I40">SUMPRODUCT(('Data - new apprentices'!$A$2:$A$56245=$A$3)*('Data - new apprentices'!$B$2:$B$56245=$A40)*('Data - new apprentices'!$H$2:$H$56245=I$5)*('Data - new apprentices'!$G$2:$G$56245=$H$4)*('Data - new apprentices'!$I$2:$I$56245))</f>
        <v>3</v>
      </c>
      <c r="J40" s="9" cm="1">
        <f t="array" ref="J40">IF($A$3&lt;2021, "-", SUMPRODUCT(('Data - new apprentices'!$A$2:$A$56245=$A$3)*('Data - new apprentices'!$B$2:$B$56245=$A40)*('Data - new apprentices'!$H$2:$H$56245=J$5)*('Data - new apprentices'!$G$2:$G$56245=$H$4)*('Data - new apprentices'!$I$2:$I$56245)))</f>
        <v>0</v>
      </c>
      <c r="K40" s="9" cm="1">
        <f t="array" ref="K40">IF($A$3&lt;2021, "-", SUMPRODUCT(('Data - new apprentices'!$A$2:$A$56245=$A$3)*('Data - new apprentices'!$B$2:$B$56245=$A40)*('Data - new apprentices'!$H$2:$H$56245=K$5)*('Data - new apprentices'!$G$2:$G$56245=$H$4)*('Data - new apprentices'!$I$2:$I$56245)))</f>
        <v>0</v>
      </c>
      <c r="L40" s="10">
        <f t="shared" si="5"/>
        <v>0.5</v>
      </c>
      <c r="M40" s="2"/>
      <c r="N40" s="9" cm="1">
        <f t="array" ref="N40">SUMPRODUCT(('Data - new apprentices'!$A$2:$A$56245=$A$3)*('Data - new apprentices'!$B$2:$B$56245=$A40)*('Data - new apprentices'!$H$2:$H$56245=N$5)*('Data - new apprentices'!$G$2:$G$56245=$N$4)*('Data - new apprentices'!$I$2:$I$56245))</f>
        <v>2</v>
      </c>
      <c r="O40" s="9" cm="1">
        <f t="array" ref="O40">SUMPRODUCT(('Data - new apprentices'!$A$2:$A$56245=$A$3)*('Data - new apprentices'!$B$2:$B$56245=$A40)*('Data - new apprentices'!$H$2:$H$56245=O$5)*('Data - new apprentices'!$G$2:$G$56245=$N$4)*('Data - new apprentices'!$I$2:$I$56245))</f>
        <v>1</v>
      </c>
      <c r="P40" s="9" cm="1">
        <f t="array" ref="P40">IF($A$3&lt;2021, "-", SUMPRODUCT(('Data - new apprentices'!$A$2:$A$56245=$A$3)*('Data - new apprentices'!$B$2:$B$56245=$A40)*('Data - new apprentices'!$H$2:$H$56245=P$5)*('Data - new apprentices'!$G$2:$G$56245=$N$4)*('Data - new apprentices'!$I$2:$I$56245)))</f>
        <v>0</v>
      </c>
      <c r="Q40" s="9" cm="1">
        <f t="array" ref="Q40">IF($A$3&lt;2021, "-", SUMPRODUCT(('Data - new apprentices'!$A$2:$A$56245=$A$3)*('Data - new apprentices'!$B$2:$B$56245=$A40)*('Data - new apprentices'!$H$2:$H$56245=Q$5)*('Data - new apprentices'!$G$2:$G$56245=$N$4)*('Data - new apprentices'!$I$2:$I$56245)))</f>
        <v>0</v>
      </c>
      <c r="R40" s="10">
        <f t="shared" si="6"/>
        <v>0.33300000000000002</v>
      </c>
      <c r="T40" s="11">
        <f t="shared" si="8"/>
        <v>19</v>
      </c>
      <c r="U40" s="11">
        <f t="shared" si="9"/>
        <v>5</v>
      </c>
      <c r="V40" s="11">
        <f t="shared" si="10"/>
        <v>0</v>
      </c>
      <c r="W40" s="11">
        <f t="shared" si="11"/>
        <v>0</v>
      </c>
      <c r="X40" s="10">
        <f t="shared" si="7"/>
        <v>0.20799999999999999</v>
      </c>
    </row>
    <row r="41" spans="1:24" x14ac:dyDescent="0.4">
      <c r="A41" t="s">
        <v>72</v>
      </c>
      <c r="B41" s="9" cm="1">
        <f t="array" ref="B41">SUMPRODUCT(('Data - new apprentices'!$A$2:$A$56245=$A$3)*('Data - new apprentices'!$B$2:$B$56245=$A41)*('Data - new apprentices'!$H$2:$H$56245=B$5)*('Data - new apprentices'!$G$2:$G$56245=$B$4)*('Data - new apprentices'!$I$2:$I$56245))</f>
        <v>0</v>
      </c>
      <c r="C41" s="9" cm="1">
        <f t="array" ref="C41">SUMPRODUCT(('Data - new apprentices'!$A$2:$A$56245=$A$3)*('Data - new apprentices'!$B$2:$B$56245=$A41)*('Data - new apprentices'!$H$2:$H$56245=C$5)*('Data - new apprentices'!$G$2:$G$56245=$B$4)*('Data - new apprentices'!$I$2:$I$56245))</f>
        <v>0</v>
      </c>
      <c r="D41" s="9" cm="1">
        <f t="array" ref="D41">IF($A$3&lt;2021, "-", SUMPRODUCT(('Data - new apprentices'!$A$2:$A$56245=$A$3)*('Data - new apprentices'!$B$2:$B$56245=$A41)*('Data - new apprentices'!$H$2:$H$56245=D$5)*('Data - new apprentices'!$G$2:$G$56245=$B$4)*('Data - new apprentices'!$I$2:$I$56245)))</f>
        <v>0</v>
      </c>
      <c r="E41" s="9" cm="1">
        <f t="array" ref="E41">IF($A$3&lt;2021, "-", SUMPRODUCT(('Data - new apprentices'!$A$2:$A$56245=$A$3)*('Data - new apprentices'!$B$2:$B$56245=$A41)*('Data - new apprentices'!$H$2:$H$56245=E$5)*('Data - new apprentices'!$G$2:$G$56245=$B$4)*('Data - new apprentices'!$I$2:$I$56245)))</f>
        <v>0</v>
      </c>
      <c r="F41" s="10" t="str">
        <f t="shared" si="4"/>
        <v>-</v>
      </c>
      <c r="H41" s="9" cm="1">
        <f t="array" ref="H41">SUMPRODUCT(('Data - new apprentices'!$A$2:$A$56245=$A$3)*('Data - new apprentices'!$B$2:$B$56245=$A41)*('Data - new apprentices'!$H$2:$H$56245=H$5)*('Data - new apprentices'!$G$2:$G$56245=$H$4)*('Data - new apprentices'!$I$2:$I$56245))</f>
        <v>0</v>
      </c>
      <c r="I41" s="9" cm="1">
        <f t="array" ref="I41">SUMPRODUCT(('Data - new apprentices'!$A$2:$A$56245=$A$3)*('Data - new apprentices'!$B$2:$B$56245=$A41)*('Data - new apprentices'!$H$2:$H$56245=I$5)*('Data - new apprentices'!$G$2:$G$56245=$H$4)*('Data - new apprentices'!$I$2:$I$56245))</f>
        <v>0</v>
      </c>
      <c r="J41" s="9" cm="1">
        <f t="array" ref="J41">IF($A$3&lt;2021, "-", SUMPRODUCT(('Data - new apprentices'!$A$2:$A$56245=$A$3)*('Data - new apprentices'!$B$2:$B$56245=$A41)*('Data - new apprentices'!$H$2:$H$56245=J$5)*('Data - new apprentices'!$G$2:$G$56245=$H$4)*('Data - new apprentices'!$I$2:$I$56245)))</f>
        <v>0</v>
      </c>
      <c r="K41" s="9" cm="1">
        <f t="array" ref="K41">IF($A$3&lt;2021, "-", SUMPRODUCT(('Data - new apprentices'!$A$2:$A$56245=$A$3)*('Data - new apprentices'!$B$2:$B$56245=$A41)*('Data - new apprentices'!$H$2:$H$56245=K$5)*('Data - new apprentices'!$G$2:$G$56245=$H$4)*('Data - new apprentices'!$I$2:$I$56245)))</f>
        <v>0</v>
      </c>
      <c r="L41" s="10" t="str">
        <f t="shared" si="5"/>
        <v>-</v>
      </c>
      <c r="M41" s="2"/>
      <c r="N41" s="9" cm="1">
        <f t="array" ref="N41">SUMPRODUCT(('Data - new apprentices'!$A$2:$A$56245=$A$3)*('Data - new apprentices'!$B$2:$B$56245=$A41)*('Data - new apprentices'!$H$2:$H$56245=N$5)*('Data - new apprentices'!$G$2:$G$56245=$N$4)*('Data - new apprentices'!$I$2:$I$56245))</f>
        <v>0</v>
      </c>
      <c r="O41" s="9" cm="1">
        <f t="array" ref="O41">SUMPRODUCT(('Data - new apprentices'!$A$2:$A$56245=$A$3)*('Data - new apprentices'!$B$2:$B$56245=$A41)*('Data - new apprentices'!$H$2:$H$56245=O$5)*('Data - new apprentices'!$G$2:$G$56245=$N$4)*('Data - new apprentices'!$I$2:$I$56245))</f>
        <v>0</v>
      </c>
      <c r="P41" s="9" cm="1">
        <f t="array" ref="P41">IF($A$3&lt;2021, "-", SUMPRODUCT(('Data - new apprentices'!$A$2:$A$56245=$A$3)*('Data - new apprentices'!$B$2:$B$56245=$A41)*('Data - new apprentices'!$H$2:$H$56245=P$5)*('Data - new apprentices'!$G$2:$G$56245=$N$4)*('Data - new apprentices'!$I$2:$I$56245)))</f>
        <v>0</v>
      </c>
      <c r="Q41" s="9" cm="1">
        <f t="array" ref="Q41">IF($A$3&lt;2021, "-", SUMPRODUCT(('Data - new apprentices'!$A$2:$A$56245=$A$3)*('Data - new apprentices'!$B$2:$B$56245=$A41)*('Data - new apprentices'!$H$2:$H$56245=Q$5)*('Data - new apprentices'!$G$2:$G$56245=$N$4)*('Data - new apprentices'!$I$2:$I$56245)))</f>
        <v>0</v>
      </c>
      <c r="R41" s="10" t="str">
        <f t="shared" si="6"/>
        <v>-</v>
      </c>
      <c r="T41" s="11">
        <f t="shared" si="8"/>
        <v>0</v>
      </c>
      <c r="U41" s="11">
        <f t="shared" si="9"/>
        <v>0</v>
      </c>
      <c r="V41" s="11">
        <f t="shared" si="10"/>
        <v>0</v>
      </c>
      <c r="W41" s="11">
        <f t="shared" si="11"/>
        <v>0</v>
      </c>
      <c r="X41" s="10" t="str">
        <f t="shared" si="7"/>
        <v>-</v>
      </c>
    </row>
    <row r="42" spans="1:24" x14ac:dyDescent="0.4">
      <c r="A42" t="s">
        <v>26</v>
      </c>
      <c r="B42" s="9" cm="1">
        <f t="array" ref="B42">SUMPRODUCT(('Data - new apprentices'!$A$2:$A$56245=$A$3)*('Data - new apprentices'!$B$2:$B$56245=$A42)*('Data - new apprentices'!$H$2:$H$56245=B$5)*('Data - new apprentices'!$G$2:$G$56245=$B$4)*('Data - new apprentices'!$I$2:$I$56245))</f>
        <v>0</v>
      </c>
      <c r="C42" s="9" cm="1">
        <f t="array" ref="C42">SUMPRODUCT(('Data - new apprentices'!$A$2:$A$56245=$A$3)*('Data - new apprentices'!$B$2:$B$56245=$A42)*('Data - new apprentices'!$H$2:$H$56245=C$5)*('Data - new apprentices'!$G$2:$G$56245=$B$4)*('Data - new apprentices'!$I$2:$I$56245))</f>
        <v>0</v>
      </c>
      <c r="D42" s="9" cm="1">
        <f t="array" ref="D42">IF($A$3&lt;2021, "-", SUMPRODUCT(('Data - new apprentices'!$A$2:$A$56245=$A$3)*('Data - new apprentices'!$B$2:$B$56245=$A42)*('Data - new apprentices'!$H$2:$H$56245=D$5)*('Data - new apprentices'!$G$2:$G$56245=$B$4)*('Data - new apprentices'!$I$2:$I$56245)))</f>
        <v>0</v>
      </c>
      <c r="E42" s="9" cm="1">
        <f t="array" ref="E42">IF($A$3&lt;2021, "-", SUMPRODUCT(('Data - new apprentices'!$A$2:$A$56245=$A$3)*('Data - new apprentices'!$B$2:$B$56245=$A42)*('Data - new apprentices'!$H$2:$H$56245=E$5)*('Data - new apprentices'!$G$2:$G$56245=$B$4)*('Data - new apprentices'!$I$2:$I$56245)))</f>
        <v>0</v>
      </c>
      <c r="F42" s="10" t="str">
        <f t="shared" si="4"/>
        <v>-</v>
      </c>
      <c r="H42" s="9" cm="1">
        <f t="array" ref="H42">SUMPRODUCT(('Data - new apprentices'!$A$2:$A$56245=$A$3)*('Data - new apprentices'!$B$2:$B$56245=$A42)*('Data - new apprentices'!$H$2:$H$56245=H$5)*('Data - new apprentices'!$G$2:$G$56245=$H$4)*('Data - new apprentices'!$I$2:$I$56245))</f>
        <v>0</v>
      </c>
      <c r="I42" s="9" cm="1">
        <f t="array" ref="I42">SUMPRODUCT(('Data - new apprentices'!$A$2:$A$56245=$A$3)*('Data - new apprentices'!$B$2:$B$56245=$A42)*('Data - new apprentices'!$H$2:$H$56245=I$5)*('Data - new apprentices'!$G$2:$G$56245=$H$4)*('Data - new apprentices'!$I$2:$I$56245))</f>
        <v>0</v>
      </c>
      <c r="J42" s="9" cm="1">
        <f t="array" ref="J42">IF($A$3&lt;2021, "-", SUMPRODUCT(('Data - new apprentices'!$A$2:$A$56245=$A$3)*('Data - new apprentices'!$B$2:$B$56245=$A42)*('Data - new apprentices'!$H$2:$H$56245=J$5)*('Data - new apprentices'!$G$2:$G$56245=$H$4)*('Data - new apprentices'!$I$2:$I$56245)))</f>
        <v>0</v>
      </c>
      <c r="K42" s="9" cm="1">
        <f t="array" ref="K42">IF($A$3&lt;2021, "-", SUMPRODUCT(('Data - new apprentices'!$A$2:$A$56245=$A$3)*('Data - new apprentices'!$B$2:$B$56245=$A42)*('Data - new apprentices'!$H$2:$H$56245=K$5)*('Data - new apprentices'!$G$2:$G$56245=$H$4)*('Data - new apprentices'!$I$2:$I$56245)))</f>
        <v>0</v>
      </c>
      <c r="L42" s="10" t="str">
        <f t="shared" si="5"/>
        <v>-</v>
      </c>
      <c r="M42" s="2"/>
      <c r="N42" s="9" cm="1">
        <f t="array" ref="N42">SUMPRODUCT(('Data - new apprentices'!$A$2:$A$56245=$A$3)*('Data - new apprentices'!$B$2:$B$56245=$A42)*('Data - new apprentices'!$H$2:$H$56245=N$5)*('Data - new apprentices'!$G$2:$G$56245=$N$4)*('Data - new apprentices'!$I$2:$I$56245))</f>
        <v>0</v>
      </c>
      <c r="O42" s="9" cm="1">
        <f t="array" ref="O42">SUMPRODUCT(('Data - new apprentices'!$A$2:$A$56245=$A$3)*('Data - new apprentices'!$B$2:$B$56245=$A42)*('Data - new apprentices'!$H$2:$H$56245=O$5)*('Data - new apprentices'!$G$2:$G$56245=$N$4)*('Data - new apprentices'!$I$2:$I$56245))</f>
        <v>0</v>
      </c>
      <c r="P42" s="9" cm="1">
        <f t="array" ref="P42">IF($A$3&lt;2021, "-", SUMPRODUCT(('Data - new apprentices'!$A$2:$A$56245=$A$3)*('Data - new apprentices'!$B$2:$B$56245=$A42)*('Data - new apprentices'!$H$2:$H$56245=P$5)*('Data - new apprentices'!$G$2:$G$56245=$N$4)*('Data - new apprentices'!$I$2:$I$56245)))</f>
        <v>0</v>
      </c>
      <c r="Q42" s="9" cm="1">
        <f t="array" ref="Q42">IF($A$3&lt;2021, "-", SUMPRODUCT(('Data - new apprentices'!$A$2:$A$56245=$A$3)*('Data - new apprentices'!$B$2:$B$56245=$A42)*('Data - new apprentices'!$H$2:$H$56245=Q$5)*('Data - new apprentices'!$G$2:$G$56245=$N$4)*('Data - new apprentices'!$I$2:$I$56245)))</f>
        <v>0</v>
      </c>
      <c r="R42" s="10" t="str">
        <f t="shared" si="6"/>
        <v>-</v>
      </c>
      <c r="T42" s="11">
        <f t="shared" si="8"/>
        <v>0</v>
      </c>
      <c r="U42" s="11">
        <f t="shared" si="9"/>
        <v>0</v>
      </c>
      <c r="V42" s="11">
        <f t="shared" si="10"/>
        <v>0</v>
      </c>
      <c r="W42" s="11">
        <f t="shared" si="11"/>
        <v>0</v>
      </c>
      <c r="X42" s="10" t="str">
        <f t="shared" si="7"/>
        <v>-</v>
      </c>
    </row>
    <row r="43" spans="1:24" x14ac:dyDescent="0.4">
      <c r="A43" t="s">
        <v>27</v>
      </c>
      <c r="B43" s="9" cm="1">
        <f t="array" ref="B43">SUMPRODUCT(('Data - new apprentices'!$A$2:$A$56245=$A$3)*('Data - new apprentices'!$B$2:$B$56245=$A43)*('Data - new apprentices'!$H$2:$H$56245=B$5)*('Data - new apprentices'!$G$2:$G$56245=$B$4)*('Data - new apprentices'!$I$2:$I$56245))</f>
        <v>21</v>
      </c>
      <c r="C43" s="9" cm="1">
        <f t="array" ref="C43">SUMPRODUCT(('Data - new apprentices'!$A$2:$A$56245=$A$3)*('Data - new apprentices'!$B$2:$B$56245=$A43)*('Data - new apprentices'!$H$2:$H$56245=C$5)*('Data - new apprentices'!$G$2:$G$56245=$B$4)*('Data - new apprentices'!$I$2:$I$56245))</f>
        <v>6</v>
      </c>
      <c r="D43" s="9" cm="1">
        <f t="array" ref="D43">IF($A$3&lt;2021, "-", SUMPRODUCT(('Data - new apprentices'!$A$2:$A$56245=$A$3)*('Data - new apprentices'!$B$2:$B$56245=$A43)*('Data - new apprentices'!$H$2:$H$56245=D$5)*('Data - new apprentices'!$G$2:$G$56245=$B$4)*('Data - new apprentices'!$I$2:$I$56245)))</f>
        <v>0</v>
      </c>
      <c r="E43" s="9" cm="1">
        <f t="array" ref="E43">IF($A$3&lt;2021, "-", SUMPRODUCT(('Data - new apprentices'!$A$2:$A$56245=$A$3)*('Data - new apprentices'!$B$2:$B$56245=$A43)*('Data - new apprentices'!$H$2:$H$56245=E$5)*('Data - new apprentices'!$G$2:$G$56245=$B$4)*('Data - new apprentices'!$I$2:$I$56245)))</f>
        <v>0</v>
      </c>
      <c r="F43" s="10">
        <f t="shared" si="4"/>
        <v>0.222</v>
      </c>
      <c r="H43" s="9" cm="1">
        <f t="array" ref="H43">SUMPRODUCT(('Data - new apprentices'!$A$2:$A$56245=$A$3)*('Data - new apprentices'!$B$2:$B$56245=$A43)*('Data - new apprentices'!$H$2:$H$56245=H$5)*('Data - new apprentices'!$G$2:$G$56245=$H$4)*('Data - new apprentices'!$I$2:$I$56245))</f>
        <v>0</v>
      </c>
      <c r="I43" s="9" cm="1">
        <f t="array" ref="I43">SUMPRODUCT(('Data - new apprentices'!$A$2:$A$56245=$A$3)*('Data - new apprentices'!$B$2:$B$56245=$A43)*('Data - new apprentices'!$H$2:$H$56245=I$5)*('Data - new apprentices'!$G$2:$G$56245=$H$4)*('Data - new apprentices'!$I$2:$I$56245))</f>
        <v>0</v>
      </c>
      <c r="J43" s="9" cm="1">
        <f t="array" ref="J43">IF($A$3&lt;2021, "-", SUMPRODUCT(('Data - new apprentices'!$A$2:$A$56245=$A$3)*('Data - new apprentices'!$B$2:$B$56245=$A43)*('Data - new apprentices'!$H$2:$H$56245=J$5)*('Data - new apprentices'!$G$2:$G$56245=$H$4)*('Data - new apprentices'!$I$2:$I$56245)))</f>
        <v>0</v>
      </c>
      <c r="K43" s="9" cm="1">
        <f t="array" ref="K43">IF($A$3&lt;2021, "-", SUMPRODUCT(('Data - new apprentices'!$A$2:$A$56245=$A$3)*('Data - new apprentices'!$B$2:$B$56245=$A43)*('Data - new apprentices'!$H$2:$H$56245=K$5)*('Data - new apprentices'!$G$2:$G$56245=$H$4)*('Data - new apprentices'!$I$2:$I$56245)))</f>
        <v>0</v>
      </c>
      <c r="L43" s="10" t="str">
        <f t="shared" si="5"/>
        <v>-</v>
      </c>
      <c r="M43" s="2"/>
      <c r="N43" s="9" cm="1">
        <f t="array" ref="N43">SUMPRODUCT(('Data - new apprentices'!$A$2:$A$56245=$A$3)*('Data - new apprentices'!$B$2:$B$56245=$A43)*('Data - new apprentices'!$H$2:$H$56245=N$5)*('Data - new apprentices'!$G$2:$G$56245=$N$4)*('Data - new apprentices'!$I$2:$I$56245))</f>
        <v>0</v>
      </c>
      <c r="O43" s="9" cm="1">
        <f t="array" ref="O43">SUMPRODUCT(('Data - new apprentices'!$A$2:$A$56245=$A$3)*('Data - new apprentices'!$B$2:$B$56245=$A43)*('Data - new apprentices'!$H$2:$H$56245=O$5)*('Data - new apprentices'!$G$2:$G$56245=$N$4)*('Data - new apprentices'!$I$2:$I$56245))</f>
        <v>0</v>
      </c>
      <c r="P43" s="9" cm="1">
        <f t="array" ref="P43">IF($A$3&lt;2021, "-", SUMPRODUCT(('Data - new apprentices'!$A$2:$A$56245=$A$3)*('Data - new apprentices'!$B$2:$B$56245=$A43)*('Data - new apprentices'!$H$2:$H$56245=P$5)*('Data - new apprentices'!$G$2:$G$56245=$N$4)*('Data - new apprentices'!$I$2:$I$56245)))</f>
        <v>0</v>
      </c>
      <c r="Q43" s="9" cm="1">
        <f t="array" ref="Q43">IF($A$3&lt;2021, "-", SUMPRODUCT(('Data - new apprentices'!$A$2:$A$56245=$A$3)*('Data - new apprentices'!$B$2:$B$56245=$A43)*('Data - new apprentices'!$H$2:$H$56245=Q$5)*('Data - new apprentices'!$G$2:$G$56245=$N$4)*('Data - new apprentices'!$I$2:$I$56245)))</f>
        <v>0</v>
      </c>
      <c r="R43" s="10" t="str">
        <f t="shared" si="6"/>
        <v>-</v>
      </c>
      <c r="T43" s="11">
        <f t="shared" si="8"/>
        <v>21</v>
      </c>
      <c r="U43" s="11">
        <f t="shared" si="9"/>
        <v>6</v>
      </c>
      <c r="V43" s="11">
        <f t="shared" si="10"/>
        <v>0</v>
      </c>
      <c r="W43" s="11">
        <f t="shared" si="11"/>
        <v>0</v>
      </c>
      <c r="X43" s="10">
        <f t="shared" si="7"/>
        <v>0.222</v>
      </c>
    </row>
    <row r="44" spans="1:24" x14ac:dyDescent="0.4">
      <c r="A44" t="s">
        <v>28</v>
      </c>
      <c r="B44" s="9" cm="1">
        <f t="array" ref="B44">SUMPRODUCT(('Data - new apprentices'!$A$2:$A$56245=$A$3)*('Data - new apprentices'!$B$2:$B$56245=$A44)*('Data - new apprentices'!$H$2:$H$56245=B$5)*('Data - new apprentices'!$G$2:$G$56245=$B$4)*('Data - new apprentices'!$I$2:$I$56245))</f>
        <v>0</v>
      </c>
      <c r="C44" s="9" cm="1">
        <f t="array" ref="C44">SUMPRODUCT(('Data - new apprentices'!$A$2:$A$56245=$A$3)*('Data - new apprentices'!$B$2:$B$56245=$A44)*('Data - new apprentices'!$H$2:$H$56245=C$5)*('Data - new apprentices'!$G$2:$G$56245=$B$4)*('Data - new apprentices'!$I$2:$I$56245))</f>
        <v>0</v>
      </c>
      <c r="D44" s="9" cm="1">
        <f t="array" ref="D44">IF($A$3&lt;2021, "-", SUMPRODUCT(('Data - new apprentices'!$A$2:$A$56245=$A$3)*('Data - new apprentices'!$B$2:$B$56245=$A44)*('Data - new apprentices'!$H$2:$H$56245=D$5)*('Data - new apprentices'!$G$2:$G$56245=$B$4)*('Data - new apprentices'!$I$2:$I$56245)))</f>
        <v>0</v>
      </c>
      <c r="E44" s="9" cm="1">
        <f t="array" ref="E44">IF($A$3&lt;2021, "-", SUMPRODUCT(('Data - new apprentices'!$A$2:$A$56245=$A$3)*('Data - new apprentices'!$B$2:$B$56245=$A44)*('Data - new apprentices'!$H$2:$H$56245=E$5)*('Data - new apprentices'!$G$2:$G$56245=$B$4)*('Data - new apprentices'!$I$2:$I$56245)))</f>
        <v>0</v>
      </c>
      <c r="F44" s="10" t="str">
        <f t="shared" si="4"/>
        <v>-</v>
      </c>
      <c r="H44" s="9" cm="1">
        <f t="array" ref="H44">SUMPRODUCT(('Data - new apprentices'!$A$2:$A$56245=$A$3)*('Data - new apprentices'!$B$2:$B$56245=$A44)*('Data - new apprentices'!$H$2:$H$56245=H$5)*('Data - new apprentices'!$G$2:$G$56245=$H$4)*('Data - new apprentices'!$I$2:$I$56245))</f>
        <v>0</v>
      </c>
      <c r="I44" s="9" cm="1">
        <f t="array" ref="I44">SUMPRODUCT(('Data - new apprentices'!$A$2:$A$56245=$A$3)*('Data - new apprentices'!$B$2:$B$56245=$A44)*('Data - new apprentices'!$H$2:$H$56245=I$5)*('Data - new apprentices'!$G$2:$G$56245=$H$4)*('Data - new apprentices'!$I$2:$I$56245))</f>
        <v>0</v>
      </c>
      <c r="J44" s="9" cm="1">
        <f t="array" ref="J44">IF($A$3&lt;2021, "-", SUMPRODUCT(('Data - new apprentices'!$A$2:$A$56245=$A$3)*('Data - new apprentices'!$B$2:$B$56245=$A44)*('Data - new apprentices'!$H$2:$H$56245=J$5)*('Data - new apprentices'!$G$2:$G$56245=$H$4)*('Data - new apprentices'!$I$2:$I$56245)))</f>
        <v>0</v>
      </c>
      <c r="K44" s="9" cm="1">
        <f t="array" ref="K44">IF($A$3&lt;2021, "-", SUMPRODUCT(('Data - new apprentices'!$A$2:$A$56245=$A$3)*('Data - new apprentices'!$B$2:$B$56245=$A44)*('Data - new apprentices'!$H$2:$H$56245=K$5)*('Data - new apprentices'!$G$2:$G$56245=$H$4)*('Data - new apprentices'!$I$2:$I$56245)))</f>
        <v>0</v>
      </c>
      <c r="L44" s="10" t="str">
        <f t="shared" si="5"/>
        <v>-</v>
      </c>
      <c r="M44" s="2"/>
      <c r="N44" s="9" cm="1">
        <f t="array" ref="N44">SUMPRODUCT(('Data - new apprentices'!$A$2:$A$56245=$A$3)*('Data - new apprentices'!$B$2:$B$56245=$A44)*('Data - new apprentices'!$H$2:$H$56245=N$5)*('Data - new apprentices'!$G$2:$G$56245=$N$4)*('Data - new apprentices'!$I$2:$I$56245))</f>
        <v>0</v>
      </c>
      <c r="O44" s="9" cm="1">
        <f t="array" ref="O44">SUMPRODUCT(('Data - new apprentices'!$A$2:$A$56245=$A$3)*('Data - new apprentices'!$B$2:$B$56245=$A44)*('Data - new apprentices'!$H$2:$H$56245=O$5)*('Data - new apprentices'!$G$2:$G$56245=$N$4)*('Data - new apprentices'!$I$2:$I$56245))</f>
        <v>0</v>
      </c>
      <c r="P44" s="9" cm="1">
        <f t="array" ref="P44">IF($A$3&lt;2021, "-", SUMPRODUCT(('Data - new apprentices'!$A$2:$A$56245=$A$3)*('Data - new apprentices'!$B$2:$B$56245=$A44)*('Data - new apprentices'!$H$2:$H$56245=P$5)*('Data - new apprentices'!$G$2:$G$56245=$N$4)*('Data - new apprentices'!$I$2:$I$56245)))</f>
        <v>0</v>
      </c>
      <c r="Q44" s="9" cm="1">
        <f t="array" ref="Q44">IF($A$3&lt;2021, "-", SUMPRODUCT(('Data - new apprentices'!$A$2:$A$56245=$A$3)*('Data - new apprentices'!$B$2:$B$56245=$A44)*('Data - new apprentices'!$H$2:$H$56245=Q$5)*('Data - new apprentices'!$G$2:$G$56245=$N$4)*('Data - new apprentices'!$I$2:$I$56245)))</f>
        <v>0</v>
      </c>
      <c r="R44" s="10" t="str">
        <f t="shared" si="6"/>
        <v>-</v>
      </c>
      <c r="T44" s="11">
        <f t="shared" si="8"/>
        <v>0</v>
      </c>
      <c r="U44" s="11">
        <f t="shared" si="9"/>
        <v>0</v>
      </c>
      <c r="V44" s="11">
        <f t="shared" si="10"/>
        <v>0</v>
      </c>
      <c r="W44" s="11">
        <f t="shared" si="11"/>
        <v>0</v>
      </c>
      <c r="X44" s="10" t="str">
        <f t="shared" si="7"/>
        <v>-</v>
      </c>
    </row>
    <row r="45" spans="1:24" x14ac:dyDescent="0.4">
      <c r="A45" t="s">
        <v>29</v>
      </c>
      <c r="B45" s="9" cm="1">
        <f t="array" ref="B45">SUMPRODUCT(('Data - new apprentices'!$A$2:$A$56245=$A$3)*('Data - new apprentices'!$B$2:$B$56245=$A45)*('Data - new apprentices'!$H$2:$H$56245=B$5)*('Data - new apprentices'!$G$2:$G$56245=$B$4)*('Data - new apprentices'!$I$2:$I$56245))</f>
        <v>16</v>
      </c>
      <c r="C45" s="9" cm="1">
        <f t="array" ref="C45">SUMPRODUCT(('Data - new apprentices'!$A$2:$A$56245=$A$3)*('Data - new apprentices'!$B$2:$B$56245=$A45)*('Data - new apprentices'!$H$2:$H$56245=C$5)*('Data - new apprentices'!$G$2:$G$56245=$B$4)*('Data - new apprentices'!$I$2:$I$56245))</f>
        <v>7</v>
      </c>
      <c r="D45" s="9" cm="1">
        <f t="array" ref="D45">IF($A$3&lt;2021, "-", SUMPRODUCT(('Data - new apprentices'!$A$2:$A$56245=$A$3)*('Data - new apprentices'!$B$2:$B$56245=$A45)*('Data - new apprentices'!$H$2:$H$56245=D$5)*('Data - new apprentices'!$G$2:$G$56245=$B$4)*('Data - new apprentices'!$I$2:$I$56245)))</f>
        <v>0</v>
      </c>
      <c r="E45" s="9" cm="1">
        <f t="array" ref="E45">IF($A$3&lt;2021, "-", SUMPRODUCT(('Data - new apprentices'!$A$2:$A$56245=$A$3)*('Data - new apprentices'!$B$2:$B$56245=$A45)*('Data - new apprentices'!$H$2:$H$56245=E$5)*('Data - new apprentices'!$G$2:$G$56245=$B$4)*('Data - new apprentices'!$I$2:$I$56245)))</f>
        <v>0</v>
      </c>
      <c r="F45" s="10">
        <f t="shared" si="4"/>
        <v>0.30399999999999999</v>
      </c>
      <c r="H45" s="9" cm="1">
        <f t="array" ref="H45">SUMPRODUCT(('Data - new apprentices'!$A$2:$A$56245=$A$3)*('Data - new apprentices'!$B$2:$B$56245=$A45)*('Data - new apprentices'!$H$2:$H$56245=H$5)*('Data - new apprentices'!$G$2:$G$56245=$H$4)*('Data - new apprentices'!$I$2:$I$56245))</f>
        <v>0</v>
      </c>
      <c r="I45" s="9" cm="1">
        <f t="array" ref="I45">SUMPRODUCT(('Data - new apprentices'!$A$2:$A$56245=$A$3)*('Data - new apprentices'!$B$2:$B$56245=$A45)*('Data - new apprentices'!$H$2:$H$56245=I$5)*('Data - new apprentices'!$G$2:$G$56245=$H$4)*('Data - new apprentices'!$I$2:$I$56245))</f>
        <v>0</v>
      </c>
      <c r="J45" s="9" cm="1">
        <f t="array" ref="J45">IF($A$3&lt;2021, "-", SUMPRODUCT(('Data - new apprentices'!$A$2:$A$56245=$A$3)*('Data - new apprentices'!$B$2:$B$56245=$A45)*('Data - new apprentices'!$H$2:$H$56245=J$5)*('Data - new apprentices'!$G$2:$G$56245=$H$4)*('Data - new apprentices'!$I$2:$I$56245)))</f>
        <v>0</v>
      </c>
      <c r="K45" s="9" cm="1">
        <f t="array" ref="K45">IF($A$3&lt;2021, "-", SUMPRODUCT(('Data - new apprentices'!$A$2:$A$56245=$A$3)*('Data - new apprentices'!$B$2:$B$56245=$A45)*('Data - new apprentices'!$H$2:$H$56245=K$5)*('Data - new apprentices'!$G$2:$G$56245=$H$4)*('Data - new apprentices'!$I$2:$I$56245)))</f>
        <v>0</v>
      </c>
      <c r="L45" s="10" t="str">
        <f t="shared" si="5"/>
        <v>-</v>
      </c>
      <c r="M45" s="2"/>
      <c r="N45" s="9" cm="1">
        <f t="array" ref="N45">SUMPRODUCT(('Data - new apprentices'!$A$2:$A$56245=$A$3)*('Data - new apprentices'!$B$2:$B$56245=$A45)*('Data - new apprentices'!$H$2:$H$56245=N$5)*('Data - new apprentices'!$G$2:$G$56245=$N$4)*('Data - new apprentices'!$I$2:$I$56245))</f>
        <v>2</v>
      </c>
      <c r="O45" s="9" cm="1">
        <f t="array" ref="O45">SUMPRODUCT(('Data - new apprentices'!$A$2:$A$56245=$A$3)*('Data - new apprentices'!$B$2:$B$56245=$A45)*('Data - new apprentices'!$H$2:$H$56245=O$5)*('Data - new apprentices'!$G$2:$G$56245=$N$4)*('Data - new apprentices'!$I$2:$I$56245))</f>
        <v>0</v>
      </c>
      <c r="P45" s="9" cm="1">
        <f t="array" ref="P45">IF($A$3&lt;2021, "-", SUMPRODUCT(('Data - new apprentices'!$A$2:$A$56245=$A$3)*('Data - new apprentices'!$B$2:$B$56245=$A45)*('Data - new apprentices'!$H$2:$H$56245=P$5)*('Data - new apprentices'!$G$2:$G$56245=$N$4)*('Data - new apprentices'!$I$2:$I$56245)))</f>
        <v>0</v>
      </c>
      <c r="Q45" s="9" cm="1">
        <f t="array" ref="Q45">IF($A$3&lt;2021, "-", SUMPRODUCT(('Data - new apprentices'!$A$2:$A$56245=$A$3)*('Data - new apprentices'!$B$2:$B$56245=$A45)*('Data - new apprentices'!$H$2:$H$56245=Q$5)*('Data - new apprentices'!$G$2:$G$56245=$N$4)*('Data - new apprentices'!$I$2:$I$56245)))</f>
        <v>0</v>
      </c>
      <c r="R45" s="10">
        <f t="shared" si="6"/>
        <v>0</v>
      </c>
      <c r="T45" s="11">
        <f t="shared" si="8"/>
        <v>18</v>
      </c>
      <c r="U45" s="11">
        <f t="shared" si="9"/>
        <v>7</v>
      </c>
      <c r="V45" s="11">
        <f t="shared" si="10"/>
        <v>0</v>
      </c>
      <c r="W45" s="11">
        <f t="shared" si="11"/>
        <v>0</v>
      </c>
      <c r="X45" s="10">
        <f t="shared" si="7"/>
        <v>0.28000000000000003</v>
      </c>
    </row>
    <row r="46" spans="1:24" x14ac:dyDescent="0.4">
      <c r="A46" t="s">
        <v>30</v>
      </c>
      <c r="B46" s="9" cm="1">
        <f t="array" ref="B46">SUMPRODUCT(('Data - new apprentices'!$A$2:$A$56245=$A$3)*('Data - new apprentices'!$B$2:$B$56245=$A46)*('Data - new apprentices'!$H$2:$H$56245=B$5)*('Data - new apprentices'!$G$2:$G$56245=$B$4)*('Data - new apprentices'!$I$2:$I$56245))</f>
        <v>0</v>
      </c>
      <c r="C46" s="9" cm="1">
        <f t="array" ref="C46">SUMPRODUCT(('Data - new apprentices'!$A$2:$A$56245=$A$3)*('Data - new apprentices'!$B$2:$B$56245=$A46)*('Data - new apprentices'!$H$2:$H$56245=C$5)*('Data - new apprentices'!$G$2:$G$56245=$B$4)*('Data - new apprentices'!$I$2:$I$56245))</f>
        <v>0</v>
      </c>
      <c r="D46" s="9" cm="1">
        <f t="array" ref="D46">IF($A$3&lt;2021, "-", SUMPRODUCT(('Data - new apprentices'!$A$2:$A$56245=$A$3)*('Data - new apprentices'!$B$2:$B$56245=$A46)*('Data - new apprentices'!$H$2:$H$56245=D$5)*('Data - new apprentices'!$G$2:$G$56245=$B$4)*('Data - new apprentices'!$I$2:$I$56245)))</f>
        <v>0</v>
      </c>
      <c r="E46" s="9" cm="1">
        <f t="array" ref="E46">IF($A$3&lt;2021, "-", SUMPRODUCT(('Data - new apprentices'!$A$2:$A$56245=$A$3)*('Data - new apprentices'!$B$2:$B$56245=$A46)*('Data - new apprentices'!$H$2:$H$56245=E$5)*('Data - new apprentices'!$G$2:$G$56245=$B$4)*('Data - new apprentices'!$I$2:$I$56245)))</f>
        <v>0</v>
      </c>
      <c r="F46" s="10" t="str">
        <f t="shared" si="4"/>
        <v>-</v>
      </c>
      <c r="H46" s="9" cm="1">
        <f t="array" ref="H46">SUMPRODUCT(('Data - new apprentices'!$A$2:$A$56245=$A$3)*('Data - new apprentices'!$B$2:$B$56245=$A46)*('Data - new apprentices'!$H$2:$H$56245=H$5)*('Data - new apprentices'!$G$2:$G$56245=$H$4)*('Data - new apprentices'!$I$2:$I$56245))</f>
        <v>0</v>
      </c>
      <c r="I46" s="9" cm="1">
        <f t="array" ref="I46">SUMPRODUCT(('Data - new apprentices'!$A$2:$A$56245=$A$3)*('Data - new apprentices'!$B$2:$B$56245=$A46)*('Data - new apprentices'!$H$2:$H$56245=I$5)*('Data - new apprentices'!$G$2:$G$56245=$H$4)*('Data - new apprentices'!$I$2:$I$56245))</f>
        <v>0</v>
      </c>
      <c r="J46" s="9" cm="1">
        <f t="array" ref="J46">IF($A$3&lt;2021, "-", SUMPRODUCT(('Data - new apprentices'!$A$2:$A$56245=$A$3)*('Data - new apprentices'!$B$2:$B$56245=$A46)*('Data - new apprentices'!$H$2:$H$56245=J$5)*('Data - new apprentices'!$G$2:$G$56245=$H$4)*('Data - new apprentices'!$I$2:$I$56245)))</f>
        <v>0</v>
      </c>
      <c r="K46" s="9" cm="1">
        <f t="array" ref="K46">IF($A$3&lt;2021, "-", SUMPRODUCT(('Data - new apprentices'!$A$2:$A$56245=$A$3)*('Data - new apprentices'!$B$2:$B$56245=$A46)*('Data - new apprentices'!$H$2:$H$56245=K$5)*('Data - new apprentices'!$G$2:$G$56245=$H$4)*('Data - new apprentices'!$I$2:$I$56245)))</f>
        <v>0</v>
      </c>
      <c r="L46" s="10" t="str">
        <f t="shared" si="5"/>
        <v>-</v>
      </c>
      <c r="M46" s="2"/>
      <c r="N46" s="9" cm="1">
        <f t="array" ref="N46">SUMPRODUCT(('Data - new apprentices'!$A$2:$A$56245=$A$3)*('Data - new apprentices'!$B$2:$B$56245=$A46)*('Data - new apprentices'!$H$2:$H$56245=N$5)*('Data - new apprentices'!$G$2:$G$56245=$N$4)*('Data - new apprentices'!$I$2:$I$56245))</f>
        <v>0</v>
      </c>
      <c r="O46" s="9" cm="1">
        <f t="array" ref="O46">SUMPRODUCT(('Data - new apprentices'!$A$2:$A$56245=$A$3)*('Data - new apprentices'!$B$2:$B$56245=$A46)*('Data - new apprentices'!$H$2:$H$56245=O$5)*('Data - new apprentices'!$G$2:$G$56245=$N$4)*('Data - new apprentices'!$I$2:$I$56245))</f>
        <v>0</v>
      </c>
      <c r="P46" s="9" cm="1">
        <f t="array" ref="P46">IF($A$3&lt;2021, "-", SUMPRODUCT(('Data - new apprentices'!$A$2:$A$56245=$A$3)*('Data - new apprentices'!$B$2:$B$56245=$A46)*('Data - new apprentices'!$H$2:$H$56245=P$5)*('Data - new apprentices'!$G$2:$G$56245=$N$4)*('Data - new apprentices'!$I$2:$I$56245)))</f>
        <v>0</v>
      </c>
      <c r="Q46" s="9" cm="1">
        <f t="array" ref="Q46">IF($A$3&lt;2021, "-", SUMPRODUCT(('Data - new apprentices'!$A$2:$A$56245=$A$3)*('Data - new apprentices'!$B$2:$B$56245=$A46)*('Data - new apprentices'!$H$2:$H$56245=Q$5)*('Data - new apprentices'!$G$2:$G$56245=$N$4)*('Data - new apprentices'!$I$2:$I$56245)))</f>
        <v>0</v>
      </c>
      <c r="R46" s="10" t="str">
        <f t="shared" si="6"/>
        <v>-</v>
      </c>
      <c r="T46" s="11">
        <f t="shared" si="8"/>
        <v>0</v>
      </c>
      <c r="U46" s="11">
        <f t="shared" si="9"/>
        <v>0</v>
      </c>
      <c r="V46" s="11">
        <f t="shared" si="10"/>
        <v>0</v>
      </c>
      <c r="W46" s="11">
        <f t="shared" si="11"/>
        <v>0</v>
      </c>
      <c r="X46" s="10" t="str">
        <f t="shared" si="7"/>
        <v>-</v>
      </c>
    </row>
    <row r="47" spans="1:24" x14ac:dyDescent="0.4">
      <c r="A47" t="s">
        <v>31</v>
      </c>
      <c r="B47" s="9" cm="1">
        <f t="array" ref="B47">SUMPRODUCT(('Data - new apprentices'!$A$2:$A$56245=$A$3)*('Data - new apprentices'!$B$2:$B$56245=$A47)*('Data - new apprentices'!$H$2:$H$56245=B$5)*('Data - new apprentices'!$G$2:$G$56245=$B$4)*('Data - new apprentices'!$I$2:$I$56245))</f>
        <v>0</v>
      </c>
      <c r="C47" s="9" cm="1">
        <f t="array" ref="C47">SUMPRODUCT(('Data - new apprentices'!$A$2:$A$56245=$A$3)*('Data - new apprentices'!$B$2:$B$56245=$A47)*('Data - new apprentices'!$H$2:$H$56245=C$5)*('Data - new apprentices'!$G$2:$G$56245=$B$4)*('Data - new apprentices'!$I$2:$I$56245))</f>
        <v>0</v>
      </c>
      <c r="D47" s="9" cm="1">
        <f t="array" ref="D47">IF($A$3&lt;2021, "-", SUMPRODUCT(('Data - new apprentices'!$A$2:$A$56245=$A$3)*('Data - new apprentices'!$B$2:$B$56245=$A47)*('Data - new apprentices'!$H$2:$H$56245=D$5)*('Data - new apprentices'!$G$2:$G$56245=$B$4)*('Data - new apprentices'!$I$2:$I$56245)))</f>
        <v>0</v>
      </c>
      <c r="E47" s="9" cm="1">
        <f t="array" ref="E47">IF($A$3&lt;2021, "-", SUMPRODUCT(('Data - new apprentices'!$A$2:$A$56245=$A$3)*('Data - new apprentices'!$B$2:$B$56245=$A47)*('Data - new apprentices'!$H$2:$H$56245=E$5)*('Data - new apprentices'!$G$2:$G$56245=$B$4)*('Data - new apprentices'!$I$2:$I$56245)))</f>
        <v>0</v>
      </c>
      <c r="F47" s="10" t="str">
        <f t="shared" si="4"/>
        <v>-</v>
      </c>
      <c r="H47" s="9" cm="1">
        <f t="array" ref="H47">SUMPRODUCT(('Data - new apprentices'!$A$2:$A$56245=$A$3)*('Data - new apprentices'!$B$2:$B$56245=$A47)*('Data - new apprentices'!$H$2:$H$56245=H$5)*('Data - new apprentices'!$G$2:$G$56245=$H$4)*('Data - new apprentices'!$I$2:$I$56245))</f>
        <v>0</v>
      </c>
      <c r="I47" s="9" cm="1">
        <f t="array" ref="I47">SUMPRODUCT(('Data - new apprentices'!$A$2:$A$56245=$A$3)*('Data - new apprentices'!$B$2:$B$56245=$A47)*('Data - new apprentices'!$H$2:$H$56245=I$5)*('Data - new apprentices'!$G$2:$G$56245=$H$4)*('Data - new apprentices'!$I$2:$I$56245))</f>
        <v>0</v>
      </c>
      <c r="J47" s="9" cm="1">
        <f t="array" ref="J47">IF($A$3&lt;2021, "-", SUMPRODUCT(('Data - new apprentices'!$A$2:$A$56245=$A$3)*('Data - new apprentices'!$B$2:$B$56245=$A47)*('Data - new apprentices'!$H$2:$H$56245=J$5)*('Data - new apprentices'!$G$2:$G$56245=$H$4)*('Data - new apprentices'!$I$2:$I$56245)))</f>
        <v>0</v>
      </c>
      <c r="K47" s="9" cm="1">
        <f t="array" ref="K47">IF($A$3&lt;2021, "-", SUMPRODUCT(('Data - new apprentices'!$A$2:$A$56245=$A$3)*('Data - new apprentices'!$B$2:$B$56245=$A47)*('Data - new apprentices'!$H$2:$H$56245=K$5)*('Data - new apprentices'!$G$2:$G$56245=$H$4)*('Data - new apprentices'!$I$2:$I$56245)))</f>
        <v>0</v>
      </c>
      <c r="L47" s="10" t="str">
        <f t="shared" si="5"/>
        <v>-</v>
      </c>
      <c r="M47" s="2"/>
      <c r="N47" s="9" cm="1">
        <f t="array" ref="N47">SUMPRODUCT(('Data - new apprentices'!$A$2:$A$56245=$A$3)*('Data - new apprentices'!$B$2:$B$56245=$A47)*('Data - new apprentices'!$H$2:$H$56245=N$5)*('Data - new apprentices'!$G$2:$G$56245=$N$4)*('Data - new apprentices'!$I$2:$I$56245))</f>
        <v>0</v>
      </c>
      <c r="O47" s="9" cm="1">
        <f t="array" ref="O47">SUMPRODUCT(('Data - new apprentices'!$A$2:$A$56245=$A$3)*('Data - new apprentices'!$B$2:$B$56245=$A47)*('Data - new apprentices'!$H$2:$H$56245=O$5)*('Data - new apprentices'!$G$2:$G$56245=$N$4)*('Data - new apprentices'!$I$2:$I$56245))</f>
        <v>0</v>
      </c>
      <c r="P47" s="9" cm="1">
        <f t="array" ref="P47">IF($A$3&lt;2021, "-", SUMPRODUCT(('Data - new apprentices'!$A$2:$A$56245=$A$3)*('Data - new apprentices'!$B$2:$B$56245=$A47)*('Data - new apprentices'!$H$2:$H$56245=P$5)*('Data - new apprentices'!$G$2:$G$56245=$N$4)*('Data - new apprentices'!$I$2:$I$56245)))</f>
        <v>0</v>
      </c>
      <c r="Q47" s="9" cm="1">
        <f t="array" ref="Q47">IF($A$3&lt;2021, "-", SUMPRODUCT(('Data - new apprentices'!$A$2:$A$56245=$A$3)*('Data - new apprentices'!$B$2:$B$56245=$A47)*('Data - new apprentices'!$H$2:$H$56245=Q$5)*('Data - new apprentices'!$G$2:$G$56245=$N$4)*('Data - new apprentices'!$I$2:$I$56245)))</f>
        <v>0</v>
      </c>
      <c r="R47" s="10" t="str">
        <f t="shared" si="6"/>
        <v>-</v>
      </c>
      <c r="T47" s="11">
        <f t="shared" si="8"/>
        <v>0</v>
      </c>
      <c r="U47" s="11">
        <f t="shared" si="9"/>
        <v>0</v>
      </c>
      <c r="V47" s="11">
        <f t="shared" si="10"/>
        <v>0</v>
      </c>
      <c r="W47" s="11">
        <f t="shared" si="11"/>
        <v>0</v>
      </c>
      <c r="X47" s="10" t="str">
        <f t="shared" si="7"/>
        <v>-</v>
      </c>
    </row>
    <row r="48" spans="1:24" x14ac:dyDescent="0.4">
      <c r="A48" t="s">
        <v>32</v>
      </c>
      <c r="B48" s="9" cm="1">
        <f t="array" ref="B48">SUMPRODUCT(('Data - new apprentices'!$A$2:$A$56245=$A$3)*('Data - new apprentices'!$B$2:$B$56245=$A48)*('Data - new apprentices'!$H$2:$H$56245=B$5)*('Data - new apprentices'!$G$2:$G$56245=$B$4)*('Data - new apprentices'!$I$2:$I$56245))</f>
        <v>20</v>
      </c>
      <c r="C48" s="9" cm="1">
        <f t="array" ref="C48">SUMPRODUCT(('Data - new apprentices'!$A$2:$A$56245=$A$3)*('Data - new apprentices'!$B$2:$B$56245=$A48)*('Data - new apprentices'!$H$2:$H$56245=C$5)*('Data - new apprentices'!$G$2:$G$56245=$B$4)*('Data - new apprentices'!$I$2:$I$56245))</f>
        <v>3</v>
      </c>
      <c r="D48" s="9" cm="1">
        <f t="array" ref="D48">IF($A$3&lt;2021, "-", SUMPRODUCT(('Data - new apprentices'!$A$2:$A$56245=$A$3)*('Data - new apprentices'!$B$2:$B$56245=$A48)*('Data - new apprentices'!$H$2:$H$56245=D$5)*('Data - new apprentices'!$G$2:$G$56245=$B$4)*('Data - new apprentices'!$I$2:$I$56245)))</f>
        <v>0</v>
      </c>
      <c r="E48" s="9" cm="1">
        <f t="array" ref="E48">IF($A$3&lt;2021, "-", SUMPRODUCT(('Data - new apprentices'!$A$2:$A$56245=$A$3)*('Data - new apprentices'!$B$2:$B$56245=$A48)*('Data - new apprentices'!$H$2:$H$56245=E$5)*('Data - new apprentices'!$G$2:$G$56245=$B$4)*('Data - new apprentices'!$I$2:$I$56245)))</f>
        <v>0</v>
      </c>
      <c r="F48" s="10">
        <f t="shared" si="4"/>
        <v>0.13</v>
      </c>
      <c r="H48" s="9" cm="1">
        <f t="array" ref="H48">SUMPRODUCT(('Data - new apprentices'!$A$2:$A$56245=$A$3)*('Data - new apprentices'!$B$2:$B$56245=$A48)*('Data - new apprentices'!$H$2:$H$56245=H$5)*('Data - new apprentices'!$G$2:$G$56245=$H$4)*('Data - new apprentices'!$I$2:$I$56245))</f>
        <v>2</v>
      </c>
      <c r="I48" s="9" cm="1">
        <f t="array" ref="I48">SUMPRODUCT(('Data - new apprentices'!$A$2:$A$56245=$A$3)*('Data - new apprentices'!$B$2:$B$56245=$A48)*('Data - new apprentices'!$H$2:$H$56245=I$5)*('Data - new apprentices'!$G$2:$G$56245=$H$4)*('Data - new apprentices'!$I$2:$I$56245))</f>
        <v>2</v>
      </c>
      <c r="J48" s="9" cm="1">
        <f t="array" ref="J48">IF($A$3&lt;2021, "-", SUMPRODUCT(('Data - new apprentices'!$A$2:$A$56245=$A$3)*('Data - new apprentices'!$B$2:$B$56245=$A48)*('Data - new apprentices'!$H$2:$H$56245=J$5)*('Data - new apprentices'!$G$2:$G$56245=$H$4)*('Data - new apprentices'!$I$2:$I$56245)))</f>
        <v>0</v>
      </c>
      <c r="K48" s="9" cm="1">
        <f t="array" ref="K48">IF($A$3&lt;2021, "-", SUMPRODUCT(('Data - new apprentices'!$A$2:$A$56245=$A$3)*('Data - new apprentices'!$B$2:$B$56245=$A48)*('Data - new apprentices'!$H$2:$H$56245=K$5)*('Data - new apprentices'!$G$2:$G$56245=$H$4)*('Data - new apprentices'!$I$2:$I$56245)))</f>
        <v>0</v>
      </c>
      <c r="L48" s="10">
        <f t="shared" si="5"/>
        <v>0.5</v>
      </c>
      <c r="M48" s="2"/>
      <c r="N48" s="9" cm="1">
        <f t="array" ref="N48">SUMPRODUCT(('Data - new apprentices'!$A$2:$A$56245=$A$3)*('Data - new apprentices'!$B$2:$B$56245=$A48)*('Data - new apprentices'!$H$2:$H$56245=N$5)*('Data - new apprentices'!$G$2:$G$56245=$N$4)*('Data - new apprentices'!$I$2:$I$56245))</f>
        <v>1</v>
      </c>
      <c r="O48" s="9" cm="1">
        <f t="array" ref="O48">SUMPRODUCT(('Data - new apprentices'!$A$2:$A$56245=$A$3)*('Data - new apprentices'!$B$2:$B$56245=$A48)*('Data - new apprentices'!$H$2:$H$56245=O$5)*('Data - new apprentices'!$G$2:$G$56245=$N$4)*('Data - new apprentices'!$I$2:$I$56245))</f>
        <v>1</v>
      </c>
      <c r="P48" s="9" cm="1">
        <f t="array" ref="P48">IF($A$3&lt;2021, "-", SUMPRODUCT(('Data - new apprentices'!$A$2:$A$56245=$A$3)*('Data - new apprentices'!$B$2:$B$56245=$A48)*('Data - new apprentices'!$H$2:$H$56245=P$5)*('Data - new apprentices'!$G$2:$G$56245=$N$4)*('Data - new apprentices'!$I$2:$I$56245)))</f>
        <v>0</v>
      </c>
      <c r="Q48" s="9" cm="1">
        <f t="array" ref="Q48">IF($A$3&lt;2021, "-", SUMPRODUCT(('Data - new apprentices'!$A$2:$A$56245=$A$3)*('Data - new apprentices'!$B$2:$B$56245=$A48)*('Data - new apprentices'!$H$2:$H$56245=Q$5)*('Data - new apprentices'!$G$2:$G$56245=$N$4)*('Data - new apprentices'!$I$2:$I$56245)))</f>
        <v>0</v>
      </c>
      <c r="R48" s="10">
        <f t="shared" si="6"/>
        <v>0.5</v>
      </c>
      <c r="T48" s="11">
        <f t="shared" si="8"/>
        <v>23</v>
      </c>
      <c r="U48" s="11">
        <f t="shared" si="9"/>
        <v>6</v>
      </c>
      <c r="V48" s="11">
        <f t="shared" si="10"/>
        <v>0</v>
      </c>
      <c r="W48" s="11">
        <f t="shared" si="11"/>
        <v>0</v>
      </c>
      <c r="X48" s="10">
        <f t="shared" si="7"/>
        <v>0.20699999999999999</v>
      </c>
    </row>
    <row r="49" spans="1:24" x14ac:dyDescent="0.4">
      <c r="A49" t="s">
        <v>33</v>
      </c>
      <c r="B49" s="9" cm="1">
        <f t="array" ref="B49">SUMPRODUCT(('Data - new apprentices'!$A$2:$A$56245=$A$3)*('Data - new apprentices'!$B$2:$B$56245=$A49)*('Data - new apprentices'!$H$2:$H$56245=B$5)*('Data - new apprentices'!$G$2:$G$56245=$B$4)*('Data - new apprentices'!$I$2:$I$56245))</f>
        <v>19</v>
      </c>
      <c r="C49" s="9" cm="1">
        <f t="array" ref="C49">SUMPRODUCT(('Data - new apprentices'!$A$2:$A$56245=$A$3)*('Data - new apprentices'!$B$2:$B$56245=$A49)*('Data - new apprentices'!$H$2:$H$56245=C$5)*('Data - new apprentices'!$G$2:$G$56245=$B$4)*('Data - new apprentices'!$I$2:$I$56245))</f>
        <v>4</v>
      </c>
      <c r="D49" s="9" cm="1">
        <f t="array" ref="D49">IF($A$3&lt;2021, "-", SUMPRODUCT(('Data - new apprentices'!$A$2:$A$56245=$A$3)*('Data - new apprentices'!$B$2:$B$56245=$A49)*('Data - new apprentices'!$H$2:$H$56245=D$5)*('Data - new apprentices'!$G$2:$G$56245=$B$4)*('Data - new apprentices'!$I$2:$I$56245)))</f>
        <v>0</v>
      </c>
      <c r="E49" s="9" cm="1">
        <f t="array" ref="E49">IF($A$3&lt;2021, "-", SUMPRODUCT(('Data - new apprentices'!$A$2:$A$56245=$A$3)*('Data - new apprentices'!$B$2:$B$56245=$A49)*('Data - new apprentices'!$H$2:$H$56245=E$5)*('Data - new apprentices'!$G$2:$G$56245=$B$4)*('Data - new apprentices'!$I$2:$I$56245)))</f>
        <v>0</v>
      </c>
      <c r="F49" s="10">
        <f t="shared" si="4"/>
        <v>0.17399999999999999</v>
      </c>
      <c r="H49" s="9" cm="1">
        <f t="array" ref="H49">SUMPRODUCT(('Data - new apprentices'!$A$2:$A$56245=$A$3)*('Data - new apprentices'!$B$2:$B$56245=$A49)*('Data - new apprentices'!$H$2:$H$56245=H$5)*('Data - new apprentices'!$G$2:$G$56245=$H$4)*('Data - new apprentices'!$I$2:$I$56245))</f>
        <v>0</v>
      </c>
      <c r="I49" s="9" cm="1">
        <f t="array" ref="I49">SUMPRODUCT(('Data - new apprentices'!$A$2:$A$56245=$A$3)*('Data - new apprentices'!$B$2:$B$56245=$A49)*('Data - new apprentices'!$H$2:$H$56245=I$5)*('Data - new apprentices'!$G$2:$G$56245=$H$4)*('Data - new apprentices'!$I$2:$I$56245))</f>
        <v>0</v>
      </c>
      <c r="J49" s="9" cm="1">
        <f t="array" ref="J49">IF($A$3&lt;2021, "-", SUMPRODUCT(('Data - new apprentices'!$A$2:$A$56245=$A$3)*('Data - new apprentices'!$B$2:$B$56245=$A49)*('Data - new apprentices'!$H$2:$H$56245=J$5)*('Data - new apprentices'!$G$2:$G$56245=$H$4)*('Data - new apprentices'!$I$2:$I$56245)))</f>
        <v>0</v>
      </c>
      <c r="K49" s="9" cm="1">
        <f t="array" ref="K49">IF($A$3&lt;2021, "-", SUMPRODUCT(('Data - new apprentices'!$A$2:$A$56245=$A$3)*('Data - new apprentices'!$B$2:$B$56245=$A49)*('Data - new apprentices'!$H$2:$H$56245=K$5)*('Data - new apprentices'!$G$2:$G$56245=$H$4)*('Data - new apprentices'!$I$2:$I$56245)))</f>
        <v>0</v>
      </c>
      <c r="L49" s="10" t="str">
        <f t="shared" si="5"/>
        <v>-</v>
      </c>
      <c r="M49" s="2"/>
      <c r="N49" s="9" cm="1">
        <f t="array" ref="N49">SUMPRODUCT(('Data - new apprentices'!$A$2:$A$56245=$A$3)*('Data - new apprentices'!$B$2:$B$56245=$A49)*('Data - new apprentices'!$H$2:$H$56245=N$5)*('Data - new apprentices'!$G$2:$G$56245=$N$4)*('Data - new apprentices'!$I$2:$I$56245))</f>
        <v>0</v>
      </c>
      <c r="O49" s="9" cm="1">
        <f t="array" ref="O49">SUMPRODUCT(('Data - new apprentices'!$A$2:$A$56245=$A$3)*('Data - new apprentices'!$B$2:$B$56245=$A49)*('Data - new apprentices'!$H$2:$H$56245=O$5)*('Data - new apprentices'!$G$2:$G$56245=$N$4)*('Data - new apprentices'!$I$2:$I$56245))</f>
        <v>0</v>
      </c>
      <c r="P49" s="9" cm="1">
        <f t="array" ref="P49">IF($A$3&lt;2021, "-", SUMPRODUCT(('Data - new apprentices'!$A$2:$A$56245=$A$3)*('Data - new apprentices'!$B$2:$B$56245=$A49)*('Data - new apprentices'!$H$2:$H$56245=P$5)*('Data - new apprentices'!$G$2:$G$56245=$N$4)*('Data - new apprentices'!$I$2:$I$56245)))</f>
        <v>0</v>
      </c>
      <c r="Q49" s="9" cm="1">
        <f t="array" ref="Q49">IF($A$3&lt;2021, "-", SUMPRODUCT(('Data - new apprentices'!$A$2:$A$56245=$A$3)*('Data - new apprentices'!$B$2:$B$56245=$A49)*('Data - new apprentices'!$H$2:$H$56245=Q$5)*('Data - new apprentices'!$G$2:$G$56245=$N$4)*('Data - new apprentices'!$I$2:$I$56245)))</f>
        <v>0</v>
      </c>
      <c r="R49" s="10" t="str">
        <f t="shared" si="6"/>
        <v>-</v>
      </c>
      <c r="T49" s="11">
        <f t="shared" si="8"/>
        <v>19</v>
      </c>
      <c r="U49" s="11">
        <f t="shared" si="9"/>
        <v>4</v>
      </c>
      <c r="V49" s="11">
        <f t="shared" si="10"/>
        <v>0</v>
      </c>
      <c r="W49" s="11">
        <f t="shared" si="11"/>
        <v>0</v>
      </c>
      <c r="X49" s="10">
        <f t="shared" si="7"/>
        <v>0.17399999999999999</v>
      </c>
    </row>
    <row r="50" spans="1:24" x14ac:dyDescent="0.4">
      <c r="A50" t="s">
        <v>34</v>
      </c>
      <c r="B50" s="9" cm="1">
        <f t="array" ref="B50">SUMPRODUCT(('Data - new apprentices'!$A$2:$A$56245=$A$3)*('Data - new apprentices'!$B$2:$B$56245=$A50)*('Data - new apprentices'!$H$2:$H$56245=B$5)*('Data - new apprentices'!$G$2:$G$56245=$B$4)*('Data - new apprentices'!$I$2:$I$56245))</f>
        <v>0</v>
      </c>
      <c r="C50" s="9" cm="1">
        <f t="array" ref="C50">SUMPRODUCT(('Data - new apprentices'!$A$2:$A$56245=$A$3)*('Data - new apprentices'!$B$2:$B$56245=$A50)*('Data - new apprentices'!$H$2:$H$56245=C$5)*('Data - new apprentices'!$G$2:$G$56245=$B$4)*('Data - new apprentices'!$I$2:$I$56245))</f>
        <v>0</v>
      </c>
      <c r="D50" s="9" cm="1">
        <f t="array" ref="D50">IF($A$3&lt;2021, "-", SUMPRODUCT(('Data - new apprentices'!$A$2:$A$56245=$A$3)*('Data - new apprentices'!$B$2:$B$56245=$A50)*('Data - new apprentices'!$H$2:$H$56245=D$5)*('Data - new apprentices'!$G$2:$G$56245=$B$4)*('Data - new apprentices'!$I$2:$I$56245)))</f>
        <v>0</v>
      </c>
      <c r="E50" s="9" cm="1">
        <f t="array" ref="E50">IF($A$3&lt;2021, "-", SUMPRODUCT(('Data - new apprentices'!$A$2:$A$56245=$A$3)*('Data - new apprentices'!$B$2:$B$56245=$A50)*('Data - new apprentices'!$H$2:$H$56245=E$5)*('Data - new apprentices'!$G$2:$G$56245=$B$4)*('Data - new apprentices'!$I$2:$I$56245)))</f>
        <v>0</v>
      </c>
      <c r="F50" s="10" t="str">
        <f t="shared" si="4"/>
        <v>-</v>
      </c>
      <c r="H50" s="9" cm="1">
        <f t="array" ref="H50">SUMPRODUCT(('Data - new apprentices'!$A$2:$A$56245=$A$3)*('Data - new apprentices'!$B$2:$B$56245=$A50)*('Data - new apprentices'!$H$2:$H$56245=H$5)*('Data - new apprentices'!$G$2:$G$56245=$H$4)*('Data - new apprentices'!$I$2:$I$56245))</f>
        <v>0</v>
      </c>
      <c r="I50" s="9" cm="1">
        <f t="array" ref="I50">SUMPRODUCT(('Data - new apprentices'!$A$2:$A$56245=$A$3)*('Data - new apprentices'!$B$2:$B$56245=$A50)*('Data - new apprentices'!$H$2:$H$56245=I$5)*('Data - new apprentices'!$G$2:$G$56245=$H$4)*('Data - new apprentices'!$I$2:$I$56245))</f>
        <v>0</v>
      </c>
      <c r="J50" s="9" cm="1">
        <f t="array" ref="J50">IF($A$3&lt;2021, "-", SUMPRODUCT(('Data - new apprentices'!$A$2:$A$56245=$A$3)*('Data - new apprentices'!$B$2:$B$56245=$A50)*('Data - new apprentices'!$H$2:$H$56245=J$5)*('Data - new apprentices'!$G$2:$G$56245=$H$4)*('Data - new apprentices'!$I$2:$I$56245)))</f>
        <v>0</v>
      </c>
      <c r="K50" s="9" cm="1">
        <f t="array" ref="K50">IF($A$3&lt;2021, "-", SUMPRODUCT(('Data - new apprentices'!$A$2:$A$56245=$A$3)*('Data - new apprentices'!$B$2:$B$56245=$A50)*('Data - new apprentices'!$H$2:$H$56245=K$5)*('Data - new apprentices'!$G$2:$G$56245=$H$4)*('Data - new apprentices'!$I$2:$I$56245)))</f>
        <v>0</v>
      </c>
      <c r="L50" s="10" t="str">
        <f t="shared" si="5"/>
        <v>-</v>
      </c>
      <c r="M50" s="2"/>
      <c r="N50" s="9" cm="1">
        <f t="array" ref="N50">SUMPRODUCT(('Data - new apprentices'!$A$2:$A$56245=$A$3)*('Data - new apprentices'!$B$2:$B$56245=$A50)*('Data - new apprentices'!$H$2:$H$56245=N$5)*('Data - new apprentices'!$G$2:$G$56245=$N$4)*('Data - new apprentices'!$I$2:$I$56245))</f>
        <v>3</v>
      </c>
      <c r="O50" s="9" cm="1">
        <f t="array" ref="O50">SUMPRODUCT(('Data - new apprentices'!$A$2:$A$56245=$A$3)*('Data - new apprentices'!$B$2:$B$56245=$A50)*('Data - new apprentices'!$H$2:$H$56245=O$5)*('Data - new apprentices'!$G$2:$G$56245=$N$4)*('Data - new apprentices'!$I$2:$I$56245))</f>
        <v>0</v>
      </c>
      <c r="P50" s="9" cm="1">
        <f t="array" ref="P50">IF($A$3&lt;2021, "-", SUMPRODUCT(('Data - new apprentices'!$A$2:$A$56245=$A$3)*('Data - new apprentices'!$B$2:$B$56245=$A50)*('Data - new apprentices'!$H$2:$H$56245=P$5)*('Data - new apprentices'!$G$2:$G$56245=$N$4)*('Data - new apprentices'!$I$2:$I$56245)))</f>
        <v>0</v>
      </c>
      <c r="Q50" s="9" cm="1">
        <f t="array" ref="Q50">IF($A$3&lt;2021, "-", SUMPRODUCT(('Data - new apprentices'!$A$2:$A$56245=$A$3)*('Data - new apprentices'!$B$2:$B$56245=$A50)*('Data - new apprentices'!$H$2:$H$56245=Q$5)*('Data - new apprentices'!$G$2:$G$56245=$N$4)*('Data - new apprentices'!$I$2:$I$56245)))</f>
        <v>0</v>
      </c>
      <c r="R50" s="10">
        <f t="shared" si="6"/>
        <v>0</v>
      </c>
      <c r="T50" s="11">
        <f t="shared" si="8"/>
        <v>3</v>
      </c>
      <c r="U50" s="11">
        <f t="shared" si="9"/>
        <v>0</v>
      </c>
      <c r="V50" s="11">
        <f t="shared" si="10"/>
        <v>0</v>
      </c>
      <c r="W50" s="11">
        <f t="shared" si="11"/>
        <v>0</v>
      </c>
      <c r="X50" s="10">
        <f t="shared" si="7"/>
        <v>0</v>
      </c>
    </row>
    <row r="51" spans="1:24" x14ac:dyDescent="0.4">
      <c r="A51" t="s">
        <v>35</v>
      </c>
      <c r="B51" s="9" cm="1">
        <f t="array" ref="B51">SUMPRODUCT(('Data - new apprentices'!$A$2:$A$56245=$A$3)*('Data - new apprentices'!$B$2:$B$56245=$A51)*('Data - new apprentices'!$H$2:$H$56245=B$5)*('Data - new apprentices'!$G$2:$G$56245=$B$4)*('Data - new apprentices'!$I$2:$I$56245))</f>
        <v>12</v>
      </c>
      <c r="C51" s="9" cm="1">
        <f t="array" ref="C51">SUMPRODUCT(('Data - new apprentices'!$A$2:$A$56245=$A$3)*('Data - new apprentices'!$B$2:$B$56245=$A51)*('Data - new apprentices'!$H$2:$H$56245=C$5)*('Data - new apprentices'!$G$2:$G$56245=$B$4)*('Data - new apprentices'!$I$2:$I$56245))</f>
        <v>2</v>
      </c>
      <c r="D51" s="9" cm="1">
        <f t="array" ref="D51">IF($A$3&lt;2021, "-", SUMPRODUCT(('Data - new apprentices'!$A$2:$A$56245=$A$3)*('Data - new apprentices'!$B$2:$B$56245=$A51)*('Data - new apprentices'!$H$2:$H$56245=D$5)*('Data - new apprentices'!$G$2:$G$56245=$B$4)*('Data - new apprentices'!$I$2:$I$56245)))</f>
        <v>0</v>
      </c>
      <c r="E51" s="9" cm="1">
        <f t="array" ref="E51">IF($A$3&lt;2021, "-", SUMPRODUCT(('Data - new apprentices'!$A$2:$A$56245=$A$3)*('Data - new apprentices'!$B$2:$B$56245=$A51)*('Data - new apprentices'!$H$2:$H$56245=E$5)*('Data - new apprentices'!$G$2:$G$56245=$B$4)*('Data - new apprentices'!$I$2:$I$56245)))</f>
        <v>0</v>
      </c>
      <c r="F51" s="10">
        <f t="shared" si="4"/>
        <v>0.14299999999999999</v>
      </c>
      <c r="H51" s="9" cm="1">
        <f t="array" ref="H51">SUMPRODUCT(('Data - new apprentices'!$A$2:$A$56245=$A$3)*('Data - new apprentices'!$B$2:$B$56245=$A51)*('Data - new apprentices'!$H$2:$H$56245=H$5)*('Data - new apprentices'!$G$2:$G$56245=$H$4)*('Data - new apprentices'!$I$2:$I$56245))</f>
        <v>2</v>
      </c>
      <c r="I51" s="9" cm="1">
        <f t="array" ref="I51">SUMPRODUCT(('Data - new apprentices'!$A$2:$A$56245=$A$3)*('Data - new apprentices'!$B$2:$B$56245=$A51)*('Data - new apprentices'!$H$2:$H$56245=I$5)*('Data - new apprentices'!$G$2:$G$56245=$H$4)*('Data - new apprentices'!$I$2:$I$56245))</f>
        <v>3</v>
      </c>
      <c r="J51" s="9" cm="1">
        <f t="array" ref="J51">IF($A$3&lt;2021, "-", SUMPRODUCT(('Data - new apprentices'!$A$2:$A$56245=$A$3)*('Data - new apprentices'!$B$2:$B$56245=$A51)*('Data - new apprentices'!$H$2:$H$56245=J$5)*('Data - new apprentices'!$G$2:$G$56245=$H$4)*('Data - new apprentices'!$I$2:$I$56245)))</f>
        <v>0</v>
      </c>
      <c r="K51" s="9" cm="1">
        <f t="array" ref="K51">IF($A$3&lt;2021, "-", SUMPRODUCT(('Data - new apprentices'!$A$2:$A$56245=$A$3)*('Data - new apprentices'!$B$2:$B$56245=$A51)*('Data - new apprentices'!$H$2:$H$56245=K$5)*('Data - new apprentices'!$G$2:$G$56245=$H$4)*('Data - new apprentices'!$I$2:$I$56245)))</f>
        <v>0</v>
      </c>
      <c r="L51" s="10">
        <f t="shared" si="5"/>
        <v>0.6</v>
      </c>
      <c r="M51" s="2"/>
      <c r="N51" s="9" cm="1">
        <f t="array" ref="N51">SUMPRODUCT(('Data - new apprentices'!$A$2:$A$56245=$A$3)*('Data - new apprentices'!$B$2:$B$56245=$A51)*('Data - new apprentices'!$H$2:$H$56245=N$5)*('Data - new apprentices'!$G$2:$G$56245=$N$4)*('Data - new apprentices'!$I$2:$I$56245))</f>
        <v>0</v>
      </c>
      <c r="O51" s="9" cm="1">
        <f t="array" ref="O51">SUMPRODUCT(('Data - new apprentices'!$A$2:$A$56245=$A$3)*('Data - new apprentices'!$B$2:$B$56245=$A51)*('Data - new apprentices'!$H$2:$H$56245=O$5)*('Data - new apprentices'!$G$2:$G$56245=$N$4)*('Data - new apprentices'!$I$2:$I$56245))</f>
        <v>0</v>
      </c>
      <c r="P51" s="9" cm="1">
        <f t="array" ref="P51">IF($A$3&lt;2021, "-", SUMPRODUCT(('Data - new apprentices'!$A$2:$A$56245=$A$3)*('Data - new apprentices'!$B$2:$B$56245=$A51)*('Data - new apprentices'!$H$2:$H$56245=P$5)*('Data - new apprentices'!$G$2:$G$56245=$N$4)*('Data - new apprentices'!$I$2:$I$56245)))</f>
        <v>0</v>
      </c>
      <c r="Q51" s="9" cm="1">
        <f t="array" ref="Q51">IF($A$3&lt;2021, "-", SUMPRODUCT(('Data - new apprentices'!$A$2:$A$56245=$A$3)*('Data - new apprentices'!$B$2:$B$56245=$A51)*('Data - new apprentices'!$H$2:$H$56245=Q$5)*('Data - new apprentices'!$G$2:$G$56245=$N$4)*('Data - new apprentices'!$I$2:$I$56245)))</f>
        <v>0</v>
      </c>
      <c r="R51" s="10" t="str">
        <f t="shared" si="6"/>
        <v>-</v>
      </c>
      <c r="T51" s="11">
        <f t="shared" si="8"/>
        <v>14</v>
      </c>
      <c r="U51" s="11">
        <f t="shared" si="9"/>
        <v>5</v>
      </c>
      <c r="V51" s="11">
        <f t="shared" si="10"/>
        <v>0</v>
      </c>
      <c r="W51" s="11">
        <f t="shared" si="11"/>
        <v>0</v>
      </c>
      <c r="X51" s="10">
        <f t="shared" si="7"/>
        <v>0.26300000000000001</v>
      </c>
    </row>
    <row r="52" spans="1:24" x14ac:dyDescent="0.4">
      <c r="A52" t="s">
        <v>95</v>
      </c>
      <c r="B52" s="9" cm="1">
        <f t="array" ref="B52">SUMPRODUCT(('Data - new apprentices'!$A$2:$A$56245=$A$3)*('Data - new apprentices'!$B$2:$B$56245=$A52)*('Data - new apprentices'!$H$2:$H$56245=B$5)*('Data - new apprentices'!$G$2:$G$56245=$B$4)*('Data - new apprentices'!$I$2:$I$56245))</f>
        <v>18</v>
      </c>
      <c r="C52" s="9" cm="1">
        <f t="array" ref="C52">SUMPRODUCT(('Data - new apprentices'!$A$2:$A$56245=$A$3)*('Data - new apprentices'!$B$2:$B$56245=$A52)*('Data - new apprentices'!$H$2:$H$56245=C$5)*('Data - new apprentices'!$G$2:$G$56245=$B$4)*('Data - new apprentices'!$I$2:$I$56245))</f>
        <v>5</v>
      </c>
      <c r="D52" s="9" cm="1">
        <f t="array" ref="D52">IF($A$3&lt;2021, "-", SUMPRODUCT(('Data - new apprentices'!$A$2:$A$56245=$A$3)*('Data - new apprentices'!$B$2:$B$56245=$A52)*('Data - new apprentices'!$H$2:$H$56245=D$5)*('Data - new apprentices'!$G$2:$G$56245=$B$4)*('Data - new apprentices'!$I$2:$I$56245)))</f>
        <v>0</v>
      </c>
      <c r="E52" s="9" cm="1">
        <f t="array" ref="E52">IF($A$3&lt;2021, "-", SUMPRODUCT(('Data - new apprentices'!$A$2:$A$56245=$A$3)*('Data - new apprentices'!$B$2:$B$56245=$A52)*('Data - new apprentices'!$H$2:$H$56245=E$5)*('Data - new apprentices'!$G$2:$G$56245=$B$4)*('Data - new apprentices'!$I$2:$I$56245)))</f>
        <v>0</v>
      </c>
      <c r="F52" s="10">
        <f t="shared" si="4"/>
        <v>0.217</v>
      </c>
      <c r="H52" s="9" cm="1">
        <f t="array" ref="H52">SUMPRODUCT(('Data - new apprentices'!$A$2:$A$56245=$A$3)*('Data - new apprentices'!$B$2:$B$56245=$A52)*('Data - new apprentices'!$H$2:$H$56245=H$5)*('Data - new apprentices'!$G$2:$G$56245=$H$4)*('Data - new apprentices'!$I$2:$I$56245))</f>
        <v>0</v>
      </c>
      <c r="I52" s="9" cm="1">
        <f t="array" ref="I52">SUMPRODUCT(('Data - new apprentices'!$A$2:$A$56245=$A$3)*('Data - new apprentices'!$B$2:$B$56245=$A52)*('Data - new apprentices'!$H$2:$H$56245=I$5)*('Data - new apprentices'!$G$2:$G$56245=$H$4)*('Data - new apprentices'!$I$2:$I$56245))</f>
        <v>3</v>
      </c>
      <c r="J52" s="9" cm="1">
        <f t="array" ref="J52">IF($A$3&lt;2021, "-", SUMPRODUCT(('Data - new apprentices'!$A$2:$A$56245=$A$3)*('Data - new apprentices'!$B$2:$B$56245=$A52)*('Data - new apprentices'!$H$2:$H$56245=J$5)*('Data - new apprentices'!$G$2:$G$56245=$H$4)*('Data - new apprentices'!$I$2:$I$56245)))</f>
        <v>0</v>
      </c>
      <c r="K52" s="9" cm="1">
        <f t="array" ref="K52">IF($A$3&lt;2021, "-", SUMPRODUCT(('Data - new apprentices'!$A$2:$A$56245=$A$3)*('Data - new apprentices'!$B$2:$B$56245=$A52)*('Data - new apprentices'!$H$2:$H$56245=K$5)*('Data - new apprentices'!$G$2:$G$56245=$H$4)*('Data - new apprentices'!$I$2:$I$56245)))</f>
        <v>0</v>
      </c>
      <c r="L52" s="10">
        <f t="shared" si="5"/>
        <v>1</v>
      </c>
      <c r="M52" s="2"/>
      <c r="N52" s="9" cm="1">
        <f t="array" ref="N52">SUMPRODUCT(('Data - new apprentices'!$A$2:$A$56245=$A$3)*('Data - new apprentices'!$B$2:$B$56245=$A52)*('Data - new apprentices'!$H$2:$H$56245=N$5)*('Data - new apprentices'!$G$2:$G$56245=$N$4)*('Data - new apprentices'!$I$2:$I$56245))</f>
        <v>2</v>
      </c>
      <c r="O52" s="9" cm="1">
        <f t="array" ref="O52">SUMPRODUCT(('Data - new apprentices'!$A$2:$A$56245=$A$3)*('Data - new apprentices'!$B$2:$B$56245=$A52)*('Data - new apprentices'!$H$2:$H$56245=O$5)*('Data - new apprentices'!$G$2:$G$56245=$N$4)*('Data - new apprentices'!$I$2:$I$56245))</f>
        <v>1</v>
      </c>
      <c r="P52" s="9" cm="1">
        <f t="array" ref="P52">IF($A$3&lt;2021, "-", SUMPRODUCT(('Data - new apprentices'!$A$2:$A$56245=$A$3)*('Data - new apprentices'!$B$2:$B$56245=$A52)*('Data - new apprentices'!$H$2:$H$56245=P$5)*('Data - new apprentices'!$G$2:$G$56245=$N$4)*('Data - new apprentices'!$I$2:$I$56245)))</f>
        <v>0</v>
      </c>
      <c r="Q52" s="9" cm="1">
        <f t="array" ref="Q52">IF($A$3&lt;2021, "-", SUMPRODUCT(('Data - new apprentices'!$A$2:$A$56245=$A$3)*('Data - new apprentices'!$B$2:$B$56245=$A52)*('Data - new apprentices'!$H$2:$H$56245=Q$5)*('Data - new apprentices'!$G$2:$G$56245=$N$4)*('Data - new apprentices'!$I$2:$I$56245)))</f>
        <v>0</v>
      </c>
      <c r="R52" s="10">
        <f t="shared" si="6"/>
        <v>0.33300000000000002</v>
      </c>
      <c r="T52" s="11">
        <f t="shared" si="8"/>
        <v>20</v>
      </c>
      <c r="U52" s="11">
        <f t="shared" si="9"/>
        <v>9</v>
      </c>
      <c r="V52" s="11">
        <f t="shared" si="10"/>
        <v>0</v>
      </c>
      <c r="W52" s="11">
        <f t="shared" si="11"/>
        <v>0</v>
      </c>
      <c r="X52" s="10">
        <f t="shared" si="7"/>
        <v>0.31</v>
      </c>
    </row>
    <row r="53" spans="1:24" x14ac:dyDescent="0.4">
      <c r="A53" t="s">
        <v>36</v>
      </c>
      <c r="B53" s="9" cm="1">
        <f t="array" ref="B53">SUMPRODUCT(('Data - new apprentices'!$A$2:$A$56245=$A$3)*('Data - new apprentices'!$B$2:$B$56245=$A53)*('Data - new apprentices'!$H$2:$H$56245=B$5)*('Data - new apprentices'!$G$2:$G$56245=$B$4)*('Data - new apprentices'!$I$2:$I$56245))</f>
        <v>0</v>
      </c>
      <c r="C53" s="9" cm="1">
        <f t="array" ref="C53">SUMPRODUCT(('Data - new apprentices'!$A$2:$A$56245=$A$3)*('Data - new apprentices'!$B$2:$B$56245=$A53)*('Data - new apprentices'!$H$2:$H$56245=C$5)*('Data - new apprentices'!$G$2:$G$56245=$B$4)*('Data - new apprentices'!$I$2:$I$56245))</f>
        <v>0</v>
      </c>
      <c r="D53" s="9" cm="1">
        <f t="array" ref="D53">IF($A$3&lt;2021, "-", SUMPRODUCT(('Data - new apprentices'!$A$2:$A$56245=$A$3)*('Data - new apprentices'!$B$2:$B$56245=$A53)*('Data - new apprentices'!$H$2:$H$56245=D$5)*('Data - new apprentices'!$G$2:$G$56245=$B$4)*('Data - new apprentices'!$I$2:$I$56245)))</f>
        <v>0</v>
      </c>
      <c r="E53" s="9" cm="1">
        <f t="array" ref="E53">IF($A$3&lt;2021, "-", SUMPRODUCT(('Data - new apprentices'!$A$2:$A$56245=$A$3)*('Data - new apprentices'!$B$2:$B$56245=$A53)*('Data - new apprentices'!$H$2:$H$56245=E$5)*('Data - new apprentices'!$G$2:$G$56245=$B$4)*('Data - new apprentices'!$I$2:$I$56245)))</f>
        <v>0</v>
      </c>
      <c r="F53" s="10" t="str">
        <f t="shared" si="4"/>
        <v>-</v>
      </c>
      <c r="H53" s="9" cm="1">
        <f t="array" ref="H53">SUMPRODUCT(('Data - new apprentices'!$A$2:$A$56245=$A$3)*('Data - new apprentices'!$B$2:$B$56245=$A53)*('Data - new apprentices'!$H$2:$H$56245=H$5)*('Data - new apprentices'!$G$2:$G$56245=$H$4)*('Data - new apprentices'!$I$2:$I$56245))</f>
        <v>0</v>
      </c>
      <c r="I53" s="9" cm="1">
        <f t="array" ref="I53">SUMPRODUCT(('Data - new apprentices'!$A$2:$A$56245=$A$3)*('Data - new apprentices'!$B$2:$B$56245=$A53)*('Data - new apprentices'!$H$2:$H$56245=I$5)*('Data - new apprentices'!$G$2:$G$56245=$H$4)*('Data - new apprentices'!$I$2:$I$56245))</f>
        <v>0</v>
      </c>
      <c r="J53" s="9" cm="1">
        <f t="array" ref="J53">IF($A$3&lt;2021, "-", SUMPRODUCT(('Data - new apprentices'!$A$2:$A$56245=$A$3)*('Data - new apprentices'!$B$2:$B$56245=$A53)*('Data - new apprentices'!$H$2:$H$56245=J$5)*('Data - new apprentices'!$G$2:$G$56245=$H$4)*('Data - new apprentices'!$I$2:$I$56245)))</f>
        <v>0</v>
      </c>
      <c r="K53" s="9" cm="1">
        <f t="array" ref="K53">IF($A$3&lt;2021, "-", SUMPRODUCT(('Data - new apprentices'!$A$2:$A$56245=$A$3)*('Data - new apprentices'!$B$2:$B$56245=$A53)*('Data - new apprentices'!$H$2:$H$56245=K$5)*('Data - new apprentices'!$G$2:$G$56245=$H$4)*('Data - new apprentices'!$I$2:$I$56245)))</f>
        <v>0</v>
      </c>
      <c r="L53" s="10" t="str">
        <f t="shared" si="5"/>
        <v>-</v>
      </c>
      <c r="M53" s="2"/>
      <c r="N53" s="9" cm="1">
        <f t="array" ref="N53">SUMPRODUCT(('Data - new apprentices'!$A$2:$A$56245=$A$3)*('Data - new apprentices'!$B$2:$B$56245=$A53)*('Data - new apprentices'!$H$2:$H$56245=N$5)*('Data - new apprentices'!$G$2:$G$56245=$N$4)*('Data - new apprentices'!$I$2:$I$56245))</f>
        <v>0</v>
      </c>
      <c r="O53" s="9" cm="1">
        <f t="array" ref="O53">SUMPRODUCT(('Data - new apprentices'!$A$2:$A$56245=$A$3)*('Data - new apprentices'!$B$2:$B$56245=$A53)*('Data - new apprentices'!$H$2:$H$56245=O$5)*('Data - new apprentices'!$G$2:$G$56245=$N$4)*('Data - new apprentices'!$I$2:$I$56245))</f>
        <v>0</v>
      </c>
      <c r="P53" s="9" cm="1">
        <f t="array" ref="P53">IF($A$3&lt;2021, "-", SUMPRODUCT(('Data - new apprentices'!$A$2:$A$56245=$A$3)*('Data - new apprentices'!$B$2:$B$56245=$A53)*('Data - new apprentices'!$H$2:$H$56245=P$5)*('Data - new apprentices'!$G$2:$G$56245=$N$4)*('Data - new apprentices'!$I$2:$I$56245)))</f>
        <v>0</v>
      </c>
      <c r="Q53" s="9" cm="1">
        <f t="array" ref="Q53">IF($A$3&lt;2021, "-", SUMPRODUCT(('Data - new apprentices'!$A$2:$A$56245=$A$3)*('Data - new apprentices'!$B$2:$B$56245=$A53)*('Data - new apprentices'!$H$2:$H$56245=Q$5)*('Data - new apprentices'!$G$2:$G$56245=$N$4)*('Data - new apprentices'!$I$2:$I$56245)))</f>
        <v>0</v>
      </c>
      <c r="R53" s="10" t="str">
        <f t="shared" si="6"/>
        <v>-</v>
      </c>
      <c r="T53" s="11">
        <f t="shared" si="8"/>
        <v>0</v>
      </c>
      <c r="U53" s="11">
        <f t="shared" si="9"/>
        <v>0</v>
      </c>
      <c r="V53" s="11">
        <f t="shared" si="10"/>
        <v>0</v>
      </c>
      <c r="W53" s="11">
        <f t="shared" si="11"/>
        <v>0</v>
      </c>
      <c r="X53" s="10" t="str">
        <f t="shared" si="7"/>
        <v>-</v>
      </c>
    </row>
    <row r="54" spans="1:24" x14ac:dyDescent="0.4">
      <c r="A54" t="s">
        <v>37</v>
      </c>
      <c r="B54" s="9" cm="1">
        <f t="array" ref="B54">SUMPRODUCT(('Data - new apprentices'!$A$2:$A$56245=$A$3)*('Data - new apprentices'!$B$2:$B$56245=$A54)*('Data - new apprentices'!$H$2:$H$56245=B$5)*('Data - new apprentices'!$G$2:$G$56245=$B$4)*('Data - new apprentices'!$I$2:$I$56245))</f>
        <v>0</v>
      </c>
      <c r="C54" s="9" cm="1">
        <f t="array" ref="C54">SUMPRODUCT(('Data - new apprentices'!$A$2:$A$56245=$A$3)*('Data - new apprentices'!$B$2:$B$56245=$A54)*('Data - new apprentices'!$H$2:$H$56245=C$5)*('Data - new apprentices'!$G$2:$G$56245=$B$4)*('Data - new apprentices'!$I$2:$I$56245))</f>
        <v>0</v>
      </c>
      <c r="D54" s="9" cm="1">
        <f t="array" ref="D54">IF($A$3&lt;2021, "-", SUMPRODUCT(('Data - new apprentices'!$A$2:$A$56245=$A$3)*('Data - new apprentices'!$B$2:$B$56245=$A54)*('Data - new apprentices'!$H$2:$H$56245=D$5)*('Data - new apprentices'!$G$2:$G$56245=$B$4)*('Data - new apprentices'!$I$2:$I$56245)))</f>
        <v>0</v>
      </c>
      <c r="E54" s="9" cm="1">
        <f t="array" ref="E54">IF($A$3&lt;2021, "-", SUMPRODUCT(('Data - new apprentices'!$A$2:$A$56245=$A$3)*('Data - new apprentices'!$B$2:$B$56245=$A54)*('Data - new apprentices'!$H$2:$H$56245=E$5)*('Data - new apprentices'!$G$2:$G$56245=$B$4)*('Data - new apprentices'!$I$2:$I$56245)))</f>
        <v>0</v>
      </c>
      <c r="F54" s="10" t="str">
        <f t="shared" si="4"/>
        <v>-</v>
      </c>
      <c r="H54" s="9" cm="1">
        <f t="array" ref="H54">SUMPRODUCT(('Data - new apprentices'!$A$2:$A$56245=$A$3)*('Data - new apprentices'!$B$2:$B$56245=$A54)*('Data - new apprentices'!$H$2:$H$56245=H$5)*('Data - new apprentices'!$G$2:$G$56245=$H$4)*('Data - new apprentices'!$I$2:$I$56245))</f>
        <v>0</v>
      </c>
      <c r="I54" s="9" cm="1">
        <f t="array" ref="I54">SUMPRODUCT(('Data - new apprentices'!$A$2:$A$56245=$A$3)*('Data - new apprentices'!$B$2:$B$56245=$A54)*('Data - new apprentices'!$H$2:$H$56245=I$5)*('Data - new apprentices'!$G$2:$G$56245=$H$4)*('Data - new apprentices'!$I$2:$I$56245))</f>
        <v>0</v>
      </c>
      <c r="J54" s="9" cm="1">
        <f t="array" ref="J54">IF($A$3&lt;2021, "-", SUMPRODUCT(('Data - new apprentices'!$A$2:$A$56245=$A$3)*('Data - new apprentices'!$B$2:$B$56245=$A54)*('Data - new apprentices'!$H$2:$H$56245=J$5)*('Data - new apprentices'!$G$2:$G$56245=$H$4)*('Data - new apprentices'!$I$2:$I$56245)))</f>
        <v>0</v>
      </c>
      <c r="K54" s="9" cm="1">
        <f t="array" ref="K54">IF($A$3&lt;2021, "-", SUMPRODUCT(('Data - new apprentices'!$A$2:$A$56245=$A$3)*('Data - new apprentices'!$B$2:$B$56245=$A54)*('Data - new apprentices'!$H$2:$H$56245=K$5)*('Data - new apprentices'!$G$2:$G$56245=$H$4)*('Data - new apprentices'!$I$2:$I$56245)))</f>
        <v>0</v>
      </c>
      <c r="L54" s="10" t="str">
        <f t="shared" si="5"/>
        <v>-</v>
      </c>
      <c r="M54" s="2"/>
      <c r="N54" s="9" cm="1">
        <f t="array" ref="N54">SUMPRODUCT(('Data - new apprentices'!$A$2:$A$56245=$A$3)*('Data - new apprentices'!$B$2:$B$56245=$A54)*('Data - new apprentices'!$H$2:$H$56245=N$5)*('Data - new apprentices'!$G$2:$G$56245=$N$4)*('Data - new apprentices'!$I$2:$I$56245))</f>
        <v>0</v>
      </c>
      <c r="O54" s="9" cm="1">
        <f t="array" ref="O54">SUMPRODUCT(('Data - new apprentices'!$A$2:$A$56245=$A$3)*('Data - new apprentices'!$B$2:$B$56245=$A54)*('Data - new apprentices'!$H$2:$H$56245=O$5)*('Data - new apprentices'!$G$2:$G$56245=$N$4)*('Data - new apprentices'!$I$2:$I$56245))</f>
        <v>1</v>
      </c>
      <c r="P54" s="9" cm="1">
        <f t="array" ref="P54">IF($A$3&lt;2021, "-", SUMPRODUCT(('Data - new apprentices'!$A$2:$A$56245=$A$3)*('Data - new apprentices'!$B$2:$B$56245=$A54)*('Data - new apprentices'!$H$2:$H$56245=P$5)*('Data - new apprentices'!$G$2:$G$56245=$N$4)*('Data - new apprentices'!$I$2:$I$56245)))</f>
        <v>0</v>
      </c>
      <c r="Q54" s="9" cm="1">
        <f t="array" ref="Q54">IF($A$3&lt;2021, "-", SUMPRODUCT(('Data - new apprentices'!$A$2:$A$56245=$A$3)*('Data - new apprentices'!$B$2:$B$56245=$A54)*('Data - new apprentices'!$H$2:$H$56245=Q$5)*('Data - new apprentices'!$G$2:$G$56245=$N$4)*('Data - new apprentices'!$I$2:$I$56245)))</f>
        <v>0</v>
      </c>
      <c r="R54" s="10">
        <f t="shared" si="6"/>
        <v>1</v>
      </c>
      <c r="T54" s="11">
        <f t="shared" si="8"/>
        <v>0</v>
      </c>
      <c r="U54" s="11">
        <f t="shared" si="9"/>
        <v>1</v>
      </c>
      <c r="V54" s="11">
        <f t="shared" si="10"/>
        <v>0</v>
      </c>
      <c r="W54" s="11">
        <f t="shared" si="11"/>
        <v>0</v>
      </c>
      <c r="X54" s="10">
        <f t="shared" si="7"/>
        <v>1</v>
      </c>
    </row>
    <row r="55" spans="1:24" x14ac:dyDescent="0.4">
      <c r="A55" t="s">
        <v>38</v>
      </c>
      <c r="B55" s="9" cm="1">
        <f t="array" ref="B55">SUMPRODUCT(('Data - new apprentices'!$A$2:$A$56245=$A$3)*('Data - new apprentices'!$B$2:$B$56245=$A55)*('Data - new apprentices'!$H$2:$H$56245=B$5)*('Data - new apprentices'!$G$2:$G$56245=$B$4)*('Data - new apprentices'!$I$2:$I$56245))</f>
        <v>0</v>
      </c>
      <c r="C55" s="9" cm="1">
        <f t="array" ref="C55">SUMPRODUCT(('Data - new apprentices'!$A$2:$A$56245=$A$3)*('Data - new apprentices'!$B$2:$B$56245=$A55)*('Data - new apprentices'!$H$2:$H$56245=C$5)*('Data - new apprentices'!$G$2:$G$56245=$B$4)*('Data - new apprentices'!$I$2:$I$56245))</f>
        <v>0</v>
      </c>
      <c r="D55" s="9" cm="1">
        <f t="array" ref="D55">IF($A$3&lt;2021, "-", SUMPRODUCT(('Data - new apprentices'!$A$2:$A$56245=$A$3)*('Data - new apprentices'!$B$2:$B$56245=$A55)*('Data - new apprentices'!$H$2:$H$56245=D$5)*('Data - new apprentices'!$G$2:$G$56245=$B$4)*('Data - new apprentices'!$I$2:$I$56245)))</f>
        <v>0</v>
      </c>
      <c r="E55" s="9" cm="1">
        <f t="array" ref="E55">IF($A$3&lt;2021, "-", SUMPRODUCT(('Data - new apprentices'!$A$2:$A$56245=$A$3)*('Data - new apprentices'!$B$2:$B$56245=$A55)*('Data - new apprentices'!$H$2:$H$56245=E$5)*('Data - new apprentices'!$G$2:$G$56245=$B$4)*('Data - new apprentices'!$I$2:$I$56245)))</f>
        <v>0</v>
      </c>
      <c r="F55" s="10" t="str">
        <f t="shared" si="4"/>
        <v>-</v>
      </c>
      <c r="H55" s="9" cm="1">
        <f t="array" ref="H55">SUMPRODUCT(('Data - new apprentices'!$A$2:$A$56245=$A$3)*('Data - new apprentices'!$B$2:$B$56245=$A55)*('Data - new apprentices'!$H$2:$H$56245=H$5)*('Data - new apprentices'!$G$2:$G$56245=$H$4)*('Data - new apprentices'!$I$2:$I$56245))</f>
        <v>0</v>
      </c>
      <c r="I55" s="9" cm="1">
        <f t="array" ref="I55">SUMPRODUCT(('Data - new apprentices'!$A$2:$A$56245=$A$3)*('Data - new apprentices'!$B$2:$B$56245=$A55)*('Data - new apprentices'!$H$2:$H$56245=I$5)*('Data - new apprentices'!$G$2:$G$56245=$H$4)*('Data - new apprentices'!$I$2:$I$56245))</f>
        <v>0</v>
      </c>
      <c r="J55" s="9" cm="1">
        <f t="array" ref="J55">IF($A$3&lt;2021, "-", SUMPRODUCT(('Data - new apprentices'!$A$2:$A$56245=$A$3)*('Data - new apprentices'!$B$2:$B$56245=$A55)*('Data - new apprentices'!$H$2:$H$56245=J$5)*('Data - new apprentices'!$G$2:$G$56245=$H$4)*('Data - new apprentices'!$I$2:$I$56245)))</f>
        <v>0</v>
      </c>
      <c r="K55" s="9" cm="1">
        <f t="array" ref="K55">IF($A$3&lt;2021, "-", SUMPRODUCT(('Data - new apprentices'!$A$2:$A$56245=$A$3)*('Data - new apprentices'!$B$2:$B$56245=$A55)*('Data - new apprentices'!$H$2:$H$56245=K$5)*('Data - new apprentices'!$G$2:$G$56245=$H$4)*('Data - new apprentices'!$I$2:$I$56245)))</f>
        <v>0</v>
      </c>
      <c r="L55" s="10" t="str">
        <f t="shared" si="5"/>
        <v>-</v>
      </c>
      <c r="M55" s="2"/>
      <c r="N55" s="9" cm="1">
        <f t="array" ref="N55">SUMPRODUCT(('Data - new apprentices'!$A$2:$A$56245=$A$3)*('Data - new apprentices'!$B$2:$B$56245=$A55)*('Data - new apprentices'!$H$2:$H$56245=N$5)*('Data - new apprentices'!$G$2:$G$56245=$N$4)*('Data - new apprentices'!$I$2:$I$56245))</f>
        <v>0</v>
      </c>
      <c r="O55" s="9" cm="1">
        <f t="array" ref="O55">SUMPRODUCT(('Data - new apprentices'!$A$2:$A$56245=$A$3)*('Data - new apprentices'!$B$2:$B$56245=$A55)*('Data - new apprentices'!$H$2:$H$56245=O$5)*('Data - new apprentices'!$G$2:$G$56245=$N$4)*('Data - new apprentices'!$I$2:$I$56245))</f>
        <v>0</v>
      </c>
      <c r="P55" s="9" cm="1">
        <f t="array" ref="P55">IF($A$3&lt;2021, "-", SUMPRODUCT(('Data - new apprentices'!$A$2:$A$56245=$A$3)*('Data - new apprentices'!$B$2:$B$56245=$A55)*('Data - new apprentices'!$H$2:$H$56245=P$5)*('Data - new apprentices'!$G$2:$G$56245=$N$4)*('Data - new apprentices'!$I$2:$I$56245)))</f>
        <v>0</v>
      </c>
      <c r="Q55" s="9" cm="1">
        <f t="array" ref="Q55">IF($A$3&lt;2021, "-", SUMPRODUCT(('Data - new apprentices'!$A$2:$A$56245=$A$3)*('Data - new apprentices'!$B$2:$B$56245=$A55)*('Data - new apprentices'!$H$2:$H$56245=Q$5)*('Data - new apprentices'!$G$2:$G$56245=$N$4)*('Data - new apprentices'!$I$2:$I$56245)))</f>
        <v>0</v>
      </c>
      <c r="R55" s="10" t="str">
        <f t="shared" si="6"/>
        <v>-</v>
      </c>
      <c r="T55" s="11">
        <f t="shared" si="8"/>
        <v>0</v>
      </c>
      <c r="U55" s="11">
        <f t="shared" si="9"/>
        <v>0</v>
      </c>
      <c r="V55" s="11">
        <f t="shared" si="10"/>
        <v>0</v>
      </c>
      <c r="W55" s="11">
        <f t="shared" si="11"/>
        <v>0</v>
      </c>
      <c r="X55" s="10" t="str">
        <f t="shared" si="7"/>
        <v>-</v>
      </c>
    </row>
    <row r="56" spans="1:24" x14ac:dyDescent="0.4">
      <c r="A56" t="s">
        <v>39</v>
      </c>
      <c r="B56" s="9" cm="1">
        <f t="array" ref="B56">SUMPRODUCT(('Data - new apprentices'!$A$2:$A$56245=$A$3)*('Data - new apprentices'!$B$2:$B$56245=$A56)*('Data - new apprentices'!$H$2:$H$56245=B$5)*('Data - new apprentices'!$G$2:$G$56245=$B$4)*('Data - new apprentices'!$I$2:$I$56245))</f>
        <v>7</v>
      </c>
      <c r="C56" s="9" cm="1">
        <f t="array" ref="C56">SUMPRODUCT(('Data - new apprentices'!$A$2:$A$56245=$A$3)*('Data - new apprentices'!$B$2:$B$56245=$A56)*('Data - new apprentices'!$H$2:$H$56245=C$5)*('Data - new apprentices'!$G$2:$G$56245=$B$4)*('Data - new apprentices'!$I$2:$I$56245))</f>
        <v>4</v>
      </c>
      <c r="D56" s="9" cm="1">
        <f t="array" ref="D56">IF($A$3&lt;2021, "-", SUMPRODUCT(('Data - new apprentices'!$A$2:$A$56245=$A$3)*('Data - new apprentices'!$B$2:$B$56245=$A56)*('Data - new apprentices'!$H$2:$H$56245=D$5)*('Data - new apprentices'!$G$2:$G$56245=$B$4)*('Data - new apprentices'!$I$2:$I$56245)))</f>
        <v>0</v>
      </c>
      <c r="E56" s="9" cm="1">
        <f t="array" ref="E56">IF($A$3&lt;2021, "-", SUMPRODUCT(('Data - new apprentices'!$A$2:$A$56245=$A$3)*('Data - new apprentices'!$B$2:$B$56245=$A56)*('Data - new apprentices'!$H$2:$H$56245=E$5)*('Data - new apprentices'!$G$2:$G$56245=$B$4)*('Data - new apprentices'!$I$2:$I$56245)))</f>
        <v>0</v>
      </c>
      <c r="F56" s="10">
        <f t="shared" si="4"/>
        <v>0.36399999999999999</v>
      </c>
      <c r="H56" s="9" cm="1">
        <f t="array" ref="H56">SUMPRODUCT(('Data - new apprentices'!$A$2:$A$56245=$A$3)*('Data - new apprentices'!$B$2:$B$56245=$A56)*('Data - new apprentices'!$H$2:$H$56245=H$5)*('Data - new apprentices'!$G$2:$G$56245=$H$4)*('Data - new apprentices'!$I$2:$I$56245))</f>
        <v>0</v>
      </c>
      <c r="I56" s="9" cm="1">
        <f t="array" ref="I56">SUMPRODUCT(('Data - new apprentices'!$A$2:$A$56245=$A$3)*('Data - new apprentices'!$B$2:$B$56245=$A56)*('Data - new apprentices'!$H$2:$H$56245=I$5)*('Data - new apprentices'!$G$2:$G$56245=$H$4)*('Data - new apprentices'!$I$2:$I$56245))</f>
        <v>0</v>
      </c>
      <c r="J56" s="9" cm="1">
        <f t="array" ref="J56">IF($A$3&lt;2021, "-", SUMPRODUCT(('Data - new apprentices'!$A$2:$A$56245=$A$3)*('Data - new apprentices'!$B$2:$B$56245=$A56)*('Data - new apprentices'!$H$2:$H$56245=J$5)*('Data - new apprentices'!$G$2:$G$56245=$H$4)*('Data - new apprentices'!$I$2:$I$56245)))</f>
        <v>0</v>
      </c>
      <c r="K56" s="9" cm="1">
        <f t="array" ref="K56">IF($A$3&lt;2021, "-", SUMPRODUCT(('Data - new apprentices'!$A$2:$A$56245=$A$3)*('Data - new apprentices'!$B$2:$B$56245=$A56)*('Data - new apprentices'!$H$2:$H$56245=K$5)*('Data - new apprentices'!$G$2:$G$56245=$H$4)*('Data - new apprentices'!$I$2:$I$56245)))</f>
        <v>0</v>
      </c>
      <c r="L56" s="10" t="str">
        <f t="shared" si="5"/>
        <v>-</v>
      </c>
      <c r="M56" s="2"/>
      <c r="N56" s="9" cm="1">
        <f t="array" ref="N56">SUMPRODUCT(('Data - new apprentices'!$A$2:$A$56245=$A$3)*('Data - new apprentices'!$B$2:$B$56245=$A56)*('Data - new apprentices'!$H$2:$H$56245=N$5)*('Data - new apprentices'!$G$2:$G$56245=$N$4)*('Data - new apprentices'!$I$2:$I$56245))</f>
        <v>7</v>
      </c>
      <c r="O56" s="9" cm="1">
        <f t="array" ref="O56">SUMPRODUCT(('Data - new apprentices'!$A$2:$A$56245=$A$3)*('Data - new apprentices'!$B$2:$B$56245=$A56)*('Data - new apprentices'!$H$2:$H$56245=O$5)*('Data - new apprentices'!$G$2:$G$56245=$N$4)*('Data - new apprentices'!$I$2:$I$56245))</f>
        <v>2</v>
      </c>
      <c r="P56" s="9" cm="1">
        <f t="array" ref="P56">IF($A$3&lt;2021, "-", SUMPRODUCT(('Data - new apprentices'!$A$2:$A$56245=$A$3)*('Data - new apprentices'!$B$2:$B$56245=$A56)*('Data - new apprentices'!$H$2:$H$56245=P$5)*('Data - new apprentices'!$G$2:$G$56245=$N$4)*('Data - new apprentices'!$I$2:$I$56245)))</f>
        <v>0</v>
      </c>
      <c r="Q56" s="9" cm="1">
        <f t="array" ref="Q56">IF($A$3&lt;2021, "-", SUMPRODUCT(('Data - new apprentices'!$A$2:$A$56245=$A$3)*('Data - new apprentices'!$B$2:$B$56245=$A56)*('Data - new apprentices'!$H$2:$H$56245=Q$5)*('Data - new apprentices'!$G$2:$G$56245=$N$4)*('Data - new apprentices'!$I$2:$I$56245)))</f>
        <v>0</v>
      </c>
      <c r="R56" s="10">
        <f t="shared" si="6"/>
        <v>0.222</v>
      </c>
      <c r="T56" s="11">
        <f t="shared" si="8"/>
        <v>14</v>
      </c>
      <c r="U56" s="11">
        <f t="shared" si="9"/>
        <v>6</v>
      </c>
      <c r="V56" s="11">
        <f t="shared" si="10"/>
        <v>0</v>
      </c>
      <c r="W56" s="11">
        <f t="shared" si="11"/>
        <v>0</v>
      </c>
      <c r="X56" s="10">
        <f t="shared" si="7"/>
        <v>0.3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5F556-5858-4C54-ADA8-893D87D2B3BC}">
  <dimension ref="A1:AD120"/>
  <sheetViews>
    <sheetView workbookViewId="0"/>
  </sheetViews>
  <sheetFormatPr defaultColWidth="9.15234375" defaultRowHeight="15" x14ac:dyDescent="0.35"/>
  <cols>
    <col min="1" max="1" width="32.15234375" style="39" customWidth="1"/>
    <col min="2" max="4" width="8.69140625" style="39" customWidth="1"/>
    <col min="5" max="5" width="10.69140625" style="39" customWidth="1"/>
    <col min="6" max="6" width="14.69140625" style="39" customWidth="1"/>
    <col min="7" max="7" width="3.69140625" style="39" customWidth="1"/>
    <col min="8" max="10" width="8.69140625" style="39" customWidth="1"/>
    <col min="11" max="11" width="10.69140625" style="39" customWidth="1"/>
    <col min="12" max="12" width="14.69140625" style="39" customWidth="1"/>
    <col min="13" max="13" width="3.84375" style="39" customWidth="1"/>
    <col min="14" max="16" width="8.69140625" style="39" customWidth="1"/>
    <col min="17" max="17" width="10.69140625" style="39" customWidth="1"/>
    <col min="18" max="18" width="14.69140625" style="39" customWidth="1"/>
    <col min="19" max="19" width="3.84375" style="39" customWidth="1"/>
    <col min="20" max="23" width="11.69140625" style="39" customWidth="1"/>
    <col min="24" max="24" width="15.69140625" style="39" customWidth="1"/>
    <col min="25" max="25" width="21.53515625" style="39" bestFit="1" customWidth="1"/>
    <col min="26" max="27" width="9.15234375" style="39"/>
    <col min="28" max="28" width="31.84375" style="39" hidden="1" customWidth="1"/>
    <col min="29" max="29" width="10" style="39" customWidth="1"/>
    <col min="30" max="16384" width="9.15234375" style="39"/>
  </cols>
  <sheetData>
    <row r="1" spans="1:28" s="31" customFormat="1" ht="20.6" x14ac:dyDescent="0.4">
      <c r="A1" s="90" t="s">
        <v>190</v>
      </c>
      <c r="B1" s="104"/>
      <c r="C1" s="104"/>
      <c r="D1" s="104"/>
      <c r="E1" s="104"/>
      <c r="F1" s="104"/>
      <c r="G1" s="37"/>
      <c r="H1" s="37"/>
      <c r="I1" s="37"/>
      <c r="J1" s="37"/>
      <c r="K1" s="37"/>
      <c r="L1" s="37"/>
      <c r="M1" s="37"/>
      <c r="N1" s="37"/>
      <c r="O1" s="37"/>
      <c r="P1" s="37"/>
      <c r="Q1" s="37"/>
      <c r="R1" s="37"/>
      <c r="S1" s="37"/>
      <c r="T1" s="37"/>
      <c r="U1" s="37"/>
      <c r="V1" s="37"/>
      <c r="W1" s="37"/>
      <c r="X1" s="37"/>
      <c r="Y1" s="38"/>
      <c r="Z1" s="38"/>
      <c r="AA1" s="39"/>
      <c r="AB1" s="39"/>
    </row>
    <row r="2" spans="1:28" s="31" customFormat="1" ht="21.75" customHeight="1" x14ac:dyDescent="0.4">
      <c r="A2" s="105" t="s">
        <v>105</v>
      </c>
      <c r="B2" s="106"/>
      <c r="C2" s="106"/>
      <c r="D2" s="106"/>
      <c r="E2" s="106"/>
      <c r="F2" s="106"/>
      <c r="G2" s="40"/>
      <c r="H2" s="40"/>
      <c r="I2" s="40"/>
      <c r="J2" s="40"/>
      <c r="K2" s="40"/>
      <c r="L2" s="40"/>
      <c r="M2" s="40"/>
      <c r="N2" s="40"/>
      <c r="O2" s="40"/>
      <c r="P2" s="40"/>
      <c r="Q2" s="40"/>
      <c r="R2" s="40"/>
      <c r="S2" s="40"/>
      <c r="T2" s="40"/>
      <c r="U2" s="40"/>
      <c r="V2" s="40"/>
      <c r="W2" s="40"/>
      <c r="X2" s="40"/>
      <c r="Y2" s="39"/>
      <c r="Z2" s="39"/>
      <c r="AA2" s="39"/>
      <c r="AB2" s="39"/>
    </row>
    <row r="3" spans="1:28" s="31" customFormat="1" ht="15" customHeight="1" x14ac:dyDescent="0.35">
      <c r="A3" s="107" t="s">
        <v>142</v>
      </c>
      <c r="B3" s="108"/>
      <c r="C3" s="108"/>
      <c r="D3" s="108"/>
      <c r="E3" s="108"/>
      <c r="F3" s="108"/>
      <c r="G3" s="41"/>
      <c r="H3" s="41"/>
      <c r="I3" s="41"/>
      <c r="J3" s="41"/>
      <c r="K3" s="41"/>
      <c r="L3" s="41"/>
      <c r="M3" s="41"/>
      <c r="N3" s="41"/>
      <c r="O3" s="41"/>
      <c r="P3" s="41"/>
      <c r="Q3" s="41"/>
      <c r="R3" s="41"/>
      <c r="S3" s="41"/>
      <c r="T3" s="41"/>
      <c r="U3" s="41"/>
      <c r="V3" s="41"/>
      <c r="W3" s="41"/>
      <c r="X3" s="41"/>
    </row>
    <row r="4" spans="1:28" s="31" customFormat="1" ht="32.15" customHeight="1" thickBot="1" x14ac:dyDescent="0.45">
      <c r="A4" s="69"/>
      <c r="B4" s="109" t="s">
        <v>117</v>
      </c>
      <c r="C4" s="109"/>
      <c r="D4" s="109"/>
      <c r="E4" s="109"/>
      <c r="F4" s="109"/>
      <c r="G4" s="43" t="s">
        <v>106</v>
      </c>
      <c r="H4" s="42" t="s">
        <v>118</v>
      </c>
      <c r="I4" s="42"/>
      <c r="J4" s="42"/>
      <c r="K4" s="42"/>
      <c r="L4" s="42"/>
      <c r="M4" s="43" t="s">
        <v>106</v>
      </c>
      <c r="N4" s="42" t="s">
        <v>119</v>
      </c>
      <c r="O4" s="42"/>
      <c r="P4" s="42"/>
      <c r="Q4" s="42"/>
      <c r="R4" s="42"/>
      <c r="S4" s="43" t="s">
        <v>106</v>
      </c>
      <c r="T4" s="44" t="s">
        <v>120</v>
      </c>
      <c r="U4" s="44"/>
      <c r="V4" s="44"/>
      <c r="W4" s="44"/>
      <c r="X4" s="44"/>
      <c r="Y4" s="39"/>
      <c r="Z4" s="39"/>
      <c r="AA4" s="39"/>
      <c r="AB4" s="39"/>
    </row>
    <row r="5" spans="1:28" s="50" customFormat="1" ht="45.45" thickBot="1" x14ac:dyDescent="0.45">
      <c r="A5" s="110" t="s">
        <v>194</v>
      </c>
      <c r="B5" s="111" t="s">
        <v>42</v>
      </c>
      <c r="C5" s="111" t="s">
        <v>43</v>
      </c>
      <c r="D5" s="111" t="s">
        <v>69</v>
      </c>
      <c r="E5" s="111" t="s">
        <v>96</v>
      </c>
      <c r="F5" s="112" t="s">
        <v>44</v>
      </c>
      <c r="G5" s="47" t="s">
        <v>106</v>
      </c>
      <c r="H5" s="45" t="s">
        <v>42</v>
      </c>
      <c r="I5" s="45" t="s">
        <v>43</v>
      </c>
      <c r="J5" s="45" t="s">
        <v>69</v>
      </c>
      <c r="K5" s="45" t="s">
        <v>96</v>
      </c>
      <c r="L5" s="46" t="s">
        <v>44</v>
      </c>
      <c r="M5" s="47" t="s">
        <v>106</v>
      </c>
      <c r="N5" s="45" t="s">
        <v>42</v>
      </c>
      <c r="O5" s="45" t="s">
        <v>43</v>
      </c>
      <c r="P5" s="45" t="s">
        <v>69</v>
      </c>
      <c r="Q5" s="45" t="s">
        <v>96</v>
      </c>
      <c r="R5" s="46" t="s">
        <v>44</v>
      </c>
      <c r="S5" s="47" t="s">
        <v>106</v>
      </c>
      <c r="T5" s="48" t="s">
        <v>42</v>
      </c>
      <c r="U5" s="48" t="s">
        <v>43</v>
      </c>
      <c r="V5" s="48" t="s">
        <v>69</v>
      </c>
      <c r="W5" s="48" t="s">
        <v>96</v>
      </c>
      <c r="X5" s="49" t="s">
        <v>44</v>
      </c>
    </row>
    <row r="6" spans="1:28" s="55" customFormat="1" ht="15" customHeight="1" x14ac:dyDescent="0.4">
      <c r="A6" s="113" t="s">
        <v>0</v>
      </c>
      <c r="B6" s="114">
        <f>ROUND(FIRE1123b_working!B6,0)</f>
        <v>677</v>
      </c>
      <c r="C6" s="114">
        <f>ROUND(FIRE1123b_working!C6,0)</f>
        <v>139</v>
      </c>
      <c r="D6" s="114">
        <f>ROUND(FIRE1123b_working!D6,0)</f>
        <v>0</v>
      </c>
      <c r="E6" s="114">
        <f>ROUND(FIRE1123b_working!E6,0)</f>
        <v>20</v>
      </c>
      <c r="F6" s="115">
        <f>IF(FIRE1123b_working!F6="-","-",ROUND(FIRE1123b_working!F6,3))</f>
        <v>0.16600000000000001</v>
      </c>
      <c r="G6" s="53" t="s">
        <v>106</v>
      </c>
      <c r="H6" s="51">
        <f>ROUND(FIRE1123b_working!H6,0)</f>
        <v>7</v>
      </c>
      <c r="I6" s="51">
        <f>ROUND(FIRE1123b_working!I6,0)</f>
        <v>17</v>
      </c>
      <c r="J6" s="51">
        <f>ROUND(FIRE1123b_working!J6,0)</f>
        <v>0</v>
      </c>
      <c r="K6" s="51">
        <f>ROUND(FIRE1123b_working!K6,0)</f>
        <v>0</v>
      </c>
      <c r="L6" s="52">
        <f>IF(FIRE1123b_working!L6="-","-",ROUND(FIRE1123b_working!L6,3))</f>
        <v>0.70799999999999996</v>
      </c>
      <c r="M6" s="53" t="s">
        <v>106</v>
      </c>
      <c r="N6" s="51">
        <f>ROUND(FIRE1123b_working!N6,0)</f>
        <v>37</v>
      </c>
      <c r="O6" s="51">
        <f>ROUND(FIRE1123b_working!O6,0)</f>
        <v>31</v>
      </c>
      <c r="P6" s="51">
        <f>ROUND(FIRE1123b_working!P6,0)</f>
        <v>3</v>
      </c>
      <c r="Q6" s="51">
        <f>ROUND(FIRE1123b_working!Q6,0)</f>
        <v>0</v>
      </c>
      <c r="R6" s="52">
        <f>IF(FIRE1123b_working!R6="-","-",ROUND(FIRE1123b_working!R6,3))</f>
        <v>0.437</v>
      </c>
      <c r="S6" s="53" t="s">
        <v>106</v>
      </c>
      <c r="T6" s="51">
        <f>ROUND(FIRE1123b_working!T6,0)</f>
        <v>721</v>
      </c>
      <c r="U6" s="51">
        <f>ROUND(FIRE1123b_working!U6,0)</f>
        <v>187</v>
      </c>
      <c r="V6" s="51">
        <f>ROUND(FIRE1123b_working!V6,0)</f>
        <v>3</v>
      </c>
      <c r="W6" s="51">
        <f>ROUND(FIRE1123b_working!W6,0)</f>
        <v>20</v>
      </c>
      <c r="X6" s="52">
        <f>IF(FIRE1123b_working!X6="-","-",ROUND(FIRE1123b_working!X6,3))</f>
        <v>0.20100000000000001</v>
      </c>
      <c r="Y6" s="54"/>
      <c r="Z6" s="54"/>
      <c r="AA6" s="54"/>
      <c r="AB6" s="54"/>
    </row>
    <row r="7" spans="1:28" s="55" customFormat="1" ht="15" customHeight="1" x14ac:dyDescent="0.4">
      <c r="A7" s="116" t="s">
        <v>86</v>
      </c>
      <c r="B7" s="117">
        <f>ROUND(FIRE1123b_working!B7,0)</f>
        <v>344</v>
      </c>
      <c r="C7" s="117">
        <f>ROUND(FIRE1123b_working!C7,0)</f>
        <v>80</v>
      </c>
      <c r="D7" s="117">
        <f>ROUND(FIRE1123b_working!D7,0)</f>
        <v>0</v>
      </c>
      <c r="E7" s="117">
        <f>ROUND(FIRE1123b_working!E7,0)</f>
        <v>0</v>
      </c>
      <c r="F7" s="118">
        <f>IF(FIRE1123b_working!F7="-","-",ROUND(FIRE1123b_working!F7,3))</f>
        <v>0.189</v>
      </c>
      <c r="G7" s="58" t="s">
        <v>106</v>
      </c>
      <c r="H7" s="56">
        <f>ROUND(FIRE1123b_working!H7,0)</f>
        <v>5</v>
      </c>
      <c r="I7" s="56">
        <f>ROUND(FIRE1123b_working!I7,0)</f>
        <v>8</v>
      </c>
      <c r="J7" s="56">
        <f>ROUND(FIRE1123b_working!J7,0)</f>
        <v>0</v>
      </c>
      <c r="K7" s="56">
        <f>ROUND(FIRE1123b_working!K7,0)</f>
        <v>0</v>
      </c>
      <c r="L7" s="57">
        <f>IF(FIRE1123b_working!L7="-","-",ROUND(FIRE1123b_working!L7,3))</f>
        <v>0.61499999999999999</v>
      </c>
      <c r="M7" s="58" t="s">
        <v>106</v>
      </c>
      <c r="N7" s="56">
        <f>ROUND(FIRE1123b_working!N7,0)</f>
        <v>27</v>
      </c>
      <c r="O7" s="56">
        <f>ROUND(FIRE1123b_working!O7,0)</f>
        <v>24</v>
      </c>
      <c r="P7" s="56">
        <f>ROUND(FIRE1123b_working!P7,0)</f>
        <v>3</v>
      </c>
      <c r="Q7" s="56">
        <f>ROUND(FIRE1123b_working!Q7,0)</f>
        <v>0</v>
      </c>
      <c r="R7" s="57">
        <f>IF(FIRE1123b_working!R7="-","-",ROUND(FIRE1123b_working!R7,3))</f>
        <v>0.44400000000000001</v>
      </c>
      <c r="S7" s="58" t="s">
        <v>106</v>
      </c>
      <c r="T7" s="56">
        <f>ROUND(FIRE1123b_working!T7,0)</f>
        <v>376</v>
      </c>
      <c r="U7" s="56">
        <f>ROUND(FIRE1123b_working!U7,0)</f>
        <v>112</v>
      </c>
      <c r="V7" s="56">
        <f>ROUND(FIRE1123b_working!V7,0)</f>
        <v>3</v>
      </c>
      <c r="W7" s="56">
        <f>ROUND(FIRE1123b_working!W7,0)</f>
        <v>0</v>
      </c>
      <c r="X7" s="57">
        <f>IF(FIRE1123b_working!X7="-","-",ROUND(FIRE1123b_working!X7,3))</f>
        <v>0.22800000000000001</v>
      </c>
      <c r="Y7" s="54"/>
      <c r="Z7" s="54"/>
      <c r="AA7" s="54"/>
      <c r="AB7" s="54"/>
    </row>
    <row r="8" spans="1:28" s="55" customFormat="1" ht="15" customHeight="1" x14ac:dyDescent="0.4">
      <c r="A8" s="116" t="s">
        <v>40</v>
      </c>
      <c r="B8" s="117">
        <f>ROUND(FIRE1123b_working!B8,0)</f>
        <v>333</v>
      </c>
      <c r="C8" s="117">
        <f>ROUND(FIRE1123b_working!C8,0)</f>
        <v>59</v>
      </c>
      <c r="D8" s="117">
        <f>ROUND(FIRE1123b_working!D8,0)</f>
        <v>0</v>
      </c>
      <c r="E8" s="117">
        <f>ROUND(FIRE1123b_working!E8,0)</f>
        <v>20</v>
      </c>
      <c r="F8" s="118">
        <f>IF(FIRE1123b_working!F8="-","-",ROUND(FIRE1123b_working!F8,3))</f>
        <v>0.14299999999999999</v>
      </c>
      <c r="G8" s="58" t="s">
        <v>106</v>
      </c>
      <c r="H8" s="56">
        <f>ROUND(FIRE1123b_working!H8,0)</f>
        <v>2</v>
      </c>
      <c r="I8" s="56">
        <f>ROUND(FIRE1123b_working!I8,0)</f>
        <v>9</v>
      </c>
      <c r="J8" s="56">
        <f>ROUND(FIRE1123b_working!J8,0)</f>
        <v>0</v>
      </c>
      <c r="K8" s="56">
        <f>ROUND(FIRE1123b_working!K8,0)</f>
        <v>0</v>
      </c>
      <c r="L8" s="57">
        <f>IF(FIRE1123b_working!L8="-","-",ROUND(FIRE1123b_working!L8,3))</f>
        <v>0.81799999999999995</v>
      </c>
      <c r="M8" s="58" t="s">
        <v>106</v>
      </c>
      <c r="N8" s="56">
        <f>ROUND(FIRE1123b_working!N8,0)</f>
        <v>10</v>
      </c>
      <c r="O8" s="56">
        <f>ROUND(FIRE1123b_working!O8,0)</f>
        <v>7</v>
      </c>
      <c r="P8" s="56">
        <f>ROUND(FIRE1123b_working!P8,0)</f>
        <v>0</v>
      </c>
      <c r="Q8" s="56">
        <f>ROUND(FIRE1123b_working!Q8,0)</f>
        <v>0</v>
      </c>
      <c r="R8" s="57">
        <f>IF(FIRE1123b_working!R8="-","-",ROUND(FIRE1123b_working!R8,3))</f>
        <v>0.41199999999999998</v>
      </c>
      <c r="S8" s="58" t="s">
        <v>106</v>
      </c>
      <c r="T8" s="56">
        <f>ROUND(FIRE1123b_working!T8,0)</f>
        <v>345</v>
      </c>
      <c r="U8" s="56">
        <f>ROUND(FIRE1123b_working!U8,0)</f>
        <v>75</v>
      </c>
      <c r="V8" s="56">
        <f>ROUND(FIRE1123b_working!V8,0)</f>
        <v>0</v>
      </c>
      <c r="W8" s="56">
        <f>ROUND(FIRE1123b_working!W8,0)</f>
        <v>20</v>
      </c>
      <c r="X8" s="57">
        <f>IF(FIRE1123b_working!X8="-","-",ROUND(FIRE1123b_working!X8,3))</f>
        <v>0.17</v>
      </c>
      <c r="Y8" s="54"/>
      <c r="Z8" s="54"/>
      <c r="AA8" s="54"/>
      <c r="AB8" s="54"/>
    </row>
    <row r="9" spans="1:28" s="55" customFormat="1" ht="15" customHeight="1" x14ac:dyDescent="0.4">
      <c r="A9" s="116" t="s">
        <v>87</v>
      </c>
      <c r="B9" s="117">
        <f>ROUND(FIRE1123b_working!B9,0)</f>
        <v>459</v>
      </c>
      <c r="C9" s="117">
        <f>ROUND(FIRE1123b_working!C9,0)</f>
        <v>92</v>
      </c>
      <c r="D9" s="117">
        <f>ROUND(FIRE1123b_working!D9,0)</f>
        <v>0</v>
      </c>
      <c r="E9" s="117">
        <f>ROUND(FIRE1123b_working!E9,0)</f>
        <v>20</v>
      </c>
      <c r="F9" s="118">
        <f>IF(FIRE1123b_working!F9="-","-",ROUND(FIRE1123b_working!F9,3))</f>
        <v>0.161</v>
      </c>
      <c r="G9" s="58"/>
      <c r="H9" s="56">
        <f>ROUND(FIRE1123b_working!H9,0)</f>
        <v>4</v>
      </c>
      <c r="I9" s="56">
        <f>ROUND(FIRE1123b_working!I9,0)</f>
        <v>12</v>
      </c>
      <c r="J9" s="56">
        <f>ROUND(FIRE1123b_working!J9,0)</f>
        <v>0</v>
      </c>
      <c r="K9" s="56">
        <f>ROUND(FIRE1123b_working!K9,0)</f>
        <v>0</v>
      </c>
      <c r="L9" s="57">
        <f>IF(FIRE1123b_working!L9="-","-",ROUND(FIRE1123b_working!L9,3))</f>
        <v>0.75</v>
      </c>
      <c r="M9" s="58"/>
      <c r="N9" s="56">
        <f>ROUND(FIRE1123b_working!N9,0)</f>
        <v>19</v>
      </c>
      <c r="O9" s="56">
        <f>ROUND(FIRE1123b_working!O9,0)</f>
        <v>10</v>
      </c>
      <c r="P9" s="56">
        <f>ROUND(FIRE1123b_working!P9,0)</f>
        <v>0</v>
      </c>
      <c r="Q9" s="56">
        <f>ROUND(FIRE1123b_working!Q9,0)</f>
        <v>0</v>
      </c>
      <c r="R9" s="57">
        <f>IF(FIRE1123b_working!R9="-","-",ROUND(FIRE1123b_working!R9,3))</f>
        <v>0.34499999999999997</v>
      </c>
      <c r="S9" s="58"/>
      <c r="T9" s="56">
        <f>ROUND(FIRE1123b_working!T9,0)</f>
        <v>482</v>
      </c>
      <c r="U9" s="56">
        <f>ROUND(FIRE1123b_working!U9,0)</f>
        <v>114</v>
      </c>
      <c r="V9" s="56">
        <f>ROUND(FIRE1123b_working!V9,0)</f>
        <v>0</v>
      </c>
      <c r="W9" s="56">
        <f>ROUND(FIRE1123b_working!W9,0)</f>
        <v>20</v>
      </c>
      <c r="X9" s="57">
        <f>IF(FIRE1123b_working!X9="-","-",ROUND(FIRE1123b_working!X9,3))</f>
        <v>0.185</v>
      </c>
      <c r="Y9" s="54"/>
      <c r="Z9" s="54"/>
      <c r="AA9" s="54"/>
      <c r="AB9" s="54"/>
    </row>
    <row r="10" spans="1:28" s="55" customFormat="1" ht="15" customHeight="1" x14ac:dyDescent="0.4">
      <c r="A10" s="116" t="s">
        <v>89</v>
      </c>
      <c r="B10" s="117">
        <f>ROUND(FIRE1123b_working!B10,0)</f>
        <v>167</v>
      </c>
      <c r="C10" s="117">
        <f>ROUND(FIRE1123b_working!C10,0)</f>
        <v>30</v>
      </c>
      <c r="D10" s="117">
        <f>ROUND(FIRE1123b_working!D10,0)</f>
        <v>0</v>
      </c>
      <c r="E10" s="117">
        <f>ROUND(FIRE1123b_working!E10,0)</f>
        <v>0</v>
      </c>
      <c r="F10" s="118">
        <f>IF(FIRE1123b_working!F10="-","-",ROUND(FIRE1123b_working!F10,3))</f>
        <v>0.152</v>
      </c>
      <c r="G10" s="58"/>
      <c r="H10" s="56">
        <f>ROUND(FIRE1123b_working!H10,0)</f>
        <v>0</v>
      </c>
      <c r="I10" s="56">
        <f>ROUND(FIRE1123b_working!I10,0)</f>
        <v>0</v>
      </c>
      <c r="J10" s="56">
        <f>ROUND(FIRE1123b_working!J10,0)</f>
        <v>0</v>
      </c>
      <c r="K10" s="56">
        <f>ROUND(FIRE1123b_working!K10,0)</f>
        <v>0</v>
      </c>
      <c r="L10" s="57" t="str">
        <f>IF(FIRE1123b_working!L10="-","-",ROUND(FIRE1123b_working!L10,3))</f>
        <v>-</v>
      </c>
      <c r="M10" s="58"/>
      <c r="N10" s="56">
        <f>ROUND(FIRE1123b_working!N10,0)</f>
        <v>8</v>
      </c>
      <c r="O10" s="56">
        <f>ROUND(FIRE1123b_working!O10,0)</f>
        <v>6</v>
      </c>
      <c r="P10" s="56">
        <f>ROUND(FIRE1123b_working!P10,0)</f>
        <v>3</v>
      </c>
      <c r="Q10" s="56">
        <f>ROUND(FIRE1123b_working!Q10,0)</f>
        <v>0</v>
      </c>
      <c r="R10" s="57">
        <f>IF(FIRE1123b_working!R10="-","-",ROUND(FIRE1123b_working!R10,3))</f>
        <v>0.35299999999999998</v>
      </c>
      <c r="S10" s="58"/>
      <c r="T10" s="56">
        <f>ROUND(FIRE1123b_working!T10,0)</f>
        <v>175</v>
      </c>
      <c r="U10" s="56">
        <f>ROUND(FIRE1123b_working!U10,0)</f>
        <v>36</v>
      </c>
      <c r="V10" s="56">
        <f>ROUND(FIRE1123b_working!V10,0)</f>
        <v>3</v>
      </c>
      <c r="W10" s="56">
        <f>ROUND(FIRE1123b_working!W10,0)</f>
        <v>0</v>
      </c>
      <c r="X10" s="57">
        <f>IF(FIRE1123b_working!X10="-","-",ROUND(FIRE1123b_working!X10,3))</f>
        <v>0.16800000000000001</v>
      </c>
      <c r="Y10" s="54"/>
      <c r="Z10" s="54"/>
      <c r="AA10" s="54"/>
      <c r="AB10" s="54"/>
    </row>
    <row r="11" spans="1:28" s="55" customFormat="1" ht="15" customHeight="1" x14ac:dyDescent="0.4">
      <c r="A11" s="116" t="s">
        <v>90</v>
      </c>
      <c r="B11" s="117">
        <f>ROUND(FIRE1123b_working!B11,0)</f>
        <v>51</v>
      </c>
      <c r="C11" s="117">
        <f>ROUND(FIRE1123b_working!C11,0)</f>
        <v>17</v>
      </c>
      <c r="D11" s="117">
        <f>ROUND(FIRE1123b_working!D11,0)</f>
        <v>0</v>
      </c>
      <c r="E11" s="117">
        <f>ROUND(FIRE1123b_working!E11,0)</f>
        <v>0</v>
      </c>
      <c r="F11" s="118">
        <f>IF(FIRE1123b_working!F11="-","-",ROUND(FIRE1123b_working!F11,3))</f>
        <v>0.25</v>
      </c>
      <c r="G11" s="58"/>
      <c r="H11" s="56">
        <f>ROUND(FIRE1123b_working!H11,0)</f>
        <v>3</v>
      </c>
      <c r="I11" s="56">
        <f>ROUND(FIRE1123b_working!I11,0)</f>
        <v>5</v>
      </c>
      <c r="J11" s="56">
        <f>ROUND(FIRE1123b_working!J11,0)</f>
        <v>0</v>
      </c>
      <c r="K11" s="56">
        <f>ROUND(FIRE1123b_working!K11,0)</f>
        <v>0</v>
      </c>
      <c r="L11" s="57">
        <f>IF(FIRE1123b_working!L11="-","-",ROUND(FIRE1123b_working!L11,3))</f>
        <v>0.625</v>
      </c>
      <c r="M11" s="58"/>
      <c r="N11" s="56">
        <f>ROUND(FIRE1123b_working!N11,0)</f>
        <v>10</v>
      </c>
      <c r="O11" s="56">
        <f>ROUND(FIRE1123b_working!O11,0)</f>
        <v>15</v>
      </c>
      <c r="P11" s="56">
        <f>ROUND(FIRE1123b_working!P11,0)</f>
        <v>0</v>
      </c>
      <c r="Q11" s="56">
        <f>ROUND(FIRE1123b_working!Q11,0)</f>
        <v>0</v>
      </c>
      <c r="R11" s="57">
        <f>IF(FIRE1123b_working!R11="-","-",ROUND(FIRE1123b_working!R11,3))</f>
        <v>0.6</v>
      </c>
      <c r="S11" s="58"/>
      <c r="T11" s="56">
        <f>ROUND(FIRE1123b_working!T11,0)</f>
        <v>64</v>
      </c>
      <c r="U11" s="56">
        <f>ROUND(FIRE1123b_working!U11,0)</f>
        <v>37</v>
      </c>
      <c r="V11" s="56">
        <f>ROUND(FIRE1123b_working!V11,0)</f>
        <v>0</v>
      </c>
      <c r="W11" s="56">
        <f>ROUND(FIRE1123b_working!W11,0)</f>
        <v>0</v>
      </c>
      <c r="X11" s="57">
        <f>IF(FIRE1123b_working!X11="-","-",ROUND(FIRE1123b_working!X11,3))</f>
        <v>0.36599999999999999</v>
      </c>
      <c r="Y11" s="54"/>
      <c r="Z11" s="54"/>
      <c r="AA11" s="54"/>
      <c r="AB11" s="54"/>
    </row>
    <row r="12" spans="1:28" s="31" customFormat="1" ht="15" customHeight="1" x14ac:dyDescent="0.4">
      <c r="A12" s="69" t="s">
        <v>1</v>
      </c>
      <c r="B12" s="119">
        <f>ROUND(FIRE1123b_working!B12,0)</f>
        <v>30</v>
      </c>
      <c r="C12" s="119">
        <f>ROUND(FIRE1123b_working!C12,0)</f>
        <v>1</v>
      </c>
      <c r="D12" s="119">
        <f>ROUND(FIRE1123b_working!D12,0)</f>
        <v>0</v>
      </c>
      <c r="E12" s="119">
        <f>ROUND(FIRE1123b_working!E12,0)</f>
        <v>0</v>
      </c>
      <c r="F12" s="120">
        <f>IF(FIRE1123b_working!F12="-","-",ROUND(FIRE1123b_working!F12,3))</f>
        <v>3.2000000000000001E-2</v>
      </c>
      <c r="G12" s="61" t="s">
        <v>106</v>
      </c>
      <c r="H12" s="59">
        <f>ROUND(FIRE1123b_working!H12,0)</f>
        <v>0</v>
      </c>
      <c r="I12" s="59">
        <f>ROUND(FIRE1123b_working!I12,0)</f>
        <v>0</v>
      </c>
      <c r="J12" s="59">
        <f>ROUND(FIRE1123b_working!J12,0)</f>
        <v>0</v>
      </c>
      <c r="K12" s="59">
        <f>ROUND(FIRE1123b_working!K12,0)</f>
        <v>0</v>
      </c>
      <c r="L12" s="60" t="str">
        <f>IF(FIRE1123b_working!L12="-","-",ROUND(FIRE1123b_working!L12,3))</f>
        <v>-</v>
      </c>
      <c r="M12" s="61" t="s">
        <v>106</v>
      </c>
      <c r="N12" s="59">
        <f>ROUND(FIRE1123b_working!N12,0)</f>
        <v>0</v>
      </c>
      <c r="O12" s="59">
        <f>ROUND(FIRE1123b_working!O12,0)</f>
        <v>0</v>
      </c>
      <c r="P12" s="59">
        <f>ROUND(FIRE1123b_working!P12,0)</f>
        <v>0</v>
      </c>
      <c r="Q12" s="59">
        <f>ROUND(FIRE1123b_working!Q12,0)</f>
        <v>0</v>
      </c>
      <c r="R12" s="60" t="str">
        <f>IF(FIRE1123b_working!R12="-","-",ROUND(FIRE1123b_working!R12,3))</f>
        <v>-</v>
      </c>
      <c r="S12" s="61" t="s">
        <v>106</v>
      </c>
      <c r="T12" s="56">
        <f>ROUND(FIRE1123b_working!T12,0)</f>
        <v>30</v>
      </c>
      <c r="U12" s="56">
        <f>ROUND(FIRE1123b_working!U12,0)</f>
        <v>1</v>
      </c>
      <c r="V12" s="56">
        <f>ROUND(FIRE1123b_working!V12,0)</f>
        <v>0</v>
      </c>
      <c r="W12" s="56">
        <f>ROUND(FIRE1123b_working!W12,0)</f>
        <v>0</v>
      </c>
      <c r="X12" s="57">
        <f>IF(FIRE1123b_working!X12="-","-",ROUND(FIRE1123b_working!X12,3))</f>
        <v>3.2000000000000001E-2</v>
      </c>
      <c r="Y12" s="62"/>
      <c r="Z12" s="62"/>
      <c r="AA12" s="62"/>
      <c r="AB12" s="62"/>
    </row>
    <row r="13" spans="1:28" s="31" customFormat="1" ht="15" customHeight="1" x14ac:dyDescent="0.4">
      <c r="A13" s="69" t="s">
        <v>2</v>
      </c>
      <c r="B13" s="119">
        <f>ROUND(FIRE1123b_working!B13,0)</f>
        <v>0</v>
      </c>
      <c r="C13" s="119">
        <f>ROUND(FIRE1123b_working!C13,0)</f>
        <v>0</v>
      </c>
      <c r="D13" s="119">
        <f>ROUND(FIRE1123b_working!D13,0)</f>
        <v>0</v>
      </c>
      <c r="E13" s="119">
        <f>ROUND(FIRE1123b_working!E13,0)</f>
        <v>0</v>
      </c>
      <c r="F13" s="120" t="str">
        <f>IF(FIRE1123b_working!F13="-","-",ROUND(FIRE1123b_working!F13,3))</f>
        <v>-</v>
      </c>
      <c r="G13" s="61" t="s">
        <v>106</v>
      </c>
      <c r="H13" s="59">
        <f>ROUND(FIRE1123b_working!H13,0)</f>
        <v>0</v>
      </c>
      <c r="I13" s="59">
        <f>ROUND(FIRE1123b_working!I13,0)</f>
        <v>0</v>
      </c>
      <c r="J13" s="59">
        <f>ROUND(FIRE1123b_working!J13,0)</f>
        <v>0</v>
      </c>
      <c r="K13" s="59">
        <f>ROUND(FIRE1123b_working!K13,0)</f>
        <v>0</v>
      </c>
      <c r="L13" s="60" t="str">
        <f>IF(FIRE1123b_working!L13="-","-",ROUND(FIRE1123b_working!L13,3))</f>
        <v>-</v>
      </c>
      <c r="M13" s="61" t="s">
        <v>106</v>
      </c>
      <c r="N13" s="59">
        <f>ROUND(FIRE1123b_working!N13,0)</f>
        <v>1</v>
      </c>
      <c r="O13" s="59">
        <f>ROUND(FIRE1123b_working!O13,0)</f>
        <v>0</v>
      </c>
      <c r="P13" s="59">
        <f>ROUND(FIRE1123b_working!P13,0)</f>
        <v>0</v>
      </c>
      <c r="Q13" s="59">
        <f>ROUND(FIRE1123b_working!Q13,0)</f>
        <v>0</v>
      </c>
      <c r="R13" s="60">
        <f>IF(FIRE1123b_working!R13="-","-",ROUND(FIRE1123b_working!R13,3))</f>
        <v>0</v>
      </c>
      <c r="S13" s="61" t="s">
        <v>106</v>
      </c>
      <c r="T13" s="56">
        <f>ROUND(FIRE1123b_working!T13,0)</f>
        <v>1</v>
      </c>
      <c r="U13" s="56">
        <f>ROUND(FIRE1123b_working!U13,0)</f>
        <v>0</v>
      </c>
      <c r="V13" s="56">
        <f>ROUND(FIRE1123b_working!V13,0)</f>
        <v>0</v>
      </c>
      <c r="W13" s="56">
        <f>ROUND(FIRE1123b_working!W13,0)</f>
        <v>0</v>
      </c>
      <c r="X13" s="57">
        <f>IF(FIRE1123b_working!X13="-","-",ROUND(FIRE1123b_working!X13,3))</f>
        <v>0</v>
      </c>
      <c r="Y13" s="62"/>
      <c r="Z13" s="62"/>
      <c r="AA13" s="62"/>
      <c r="AB13" s="62"/>
    </row>
    <row r="14" spans="1:28" s="31" customFormat="1" ht="15" customHeight="1" x14ac:dyDescent="0.4">
      <c r="A14" s="69" t="s">
        <v>3</v>
      </c>
      <c r="B14" s="119">
        <f>ROUND(FIRE1123b_working!B14,0)</f>
        <v>17</v>
      </c>
      <c r="C14" s="119">
        <f>ROUND(FIRE1123b_working!C14,0)</f>
        <v>3</v>
      </c>
      <c r="D14" s="119">
        <f>ROUND(FIRE1123b_working!D14,0)</f>
        <v>0</v>
      </c>
      <c r="E14" s="119">
        <f>ROUND(FIRE1123b_working!E14,0)</f>
        <v>0</v>
      </c>
      <c r="F14" s="120">
        <f>IF(FIRE1123b_working!F14="-","-",ROUND(FIRE1123b_working!F14,3))</f>
        <v>0.15</v>
      </c>
      <c r="G14" s="61" t="s">
        <v>106</v>
      </c>
      <c r="H14" s="59">
        <f>ROUND(FIRE1123b_working!H14,0)</f>
        <v>0</v>
      </c>
      <c r="I14" s="59">
        <f>ROUND(FIRE1123b_working!I14,0)</f>
        <v>0</v>
      </c>
      <c r="J14" s="59">
        <f>ROUND(FIRE1123b_working!J14,0)</f>
        <v>0</v>
      </c>
      <c r="K14" s="59">
        <f>ROUND(FIRE1123b_working!K14,0)</f>
        <v>0</v>
      </c>
      <c r="L14" s="60" t="str">
        <f>IF(FIRE1123b_working!L14="-","-",ROUND(FIRE1123b_working!L14,3))</f>
        <v>-</v>
      </c>
      <c r="M14" s="61" t="s">
        <v>106</v>
      </c>
      <c r="N14" s="59">
        <f>ROUND(FIRE1123b_working!N14,0)</f>
        <v>1</v>
      </c>
      <c r="O14" s="59">
        <f>ROUND(FIRE1123b_working!O14,0)</f>
        <v>2</v>
      </c>
      <c r="P14" s="59">
        <f>ROUND(FIRE1123b_working!P14,0)</f>
        <v>0</v>
      </c>
      <c r="Q14" s="59">
        <f>ROUND(FIRE1123b_working!Q14,0)</f>
        <v>0</v>
      </c>
      <c r="R14" s="60">
        <f>IF(FIRE1123b_working!R14="-","-",ROUND(FIRE1123b_working!R14,3))</f>
        <v>0.66700000000000004</v>
      </c>
      <c r="S14" s="61" t="s">
        <v>106</v>
      </c>
      <c r="T14" s="56">
        <f>ROUND(FIRE1123b_working!T14,0)</f>
        <v>18</v>
      </c>
      <c r="U14" s="56">
        <f>ROUND(FIRE1123b_working!U14,0)</f>
        <v>5</v>
      </c>
      <c r="V14" s="56">
        <f>ROUND(FIRE1123b_working!V14,0)</f>
        <v>0</v>
      </c>
      <c r="W14" s="56">
        <f>ROUND(FIRE1123b_working!W14,0)</f>
        <v>0</v>
      </c>
      <c r="X14" s="57">
        <f>IF(FIRE1123b_working!X14="-","-",ROUND(FIRE1123b_working!X14,3))</f>
        <v>0.217</v>
      </c>
      <c r="Y14" s="62"/>
      <c r="Z14" s="62"/>
      <c r="AA14" s="62"/>
      <c r="AB14" s="62"/>
    </row>
    <row r="15" spans="1:28" s="31" customFormat="1" ht="15" customHeight="1" x14ac:dyDescent="0.4">
      <c r="A15" s="69" t="s">
        <v>4</v>
      </c>
      <c r="B15" s="119">
        <f>ROUND(FIRE1123b_working!B15,0)</f>
        <v>43</v>
      </c>
      <c r="C15" s="119">
        <f>ROUND(FIRE1123b_working!C15,0)</f>
        <v>1</v>
      </c>
      <c r="D15" s="119">
        <f>ROUND(FIRE1123b_working!D15,0)</f>
        <v>0</v>
      </c>
      <c r="E15" s="119">
        <f>ROUND(FIRE1123b_working!E15,0)</f>
        <v>0</v>
      </c>
      <c r="F15" s="120">
        <f>IF(FIRE1123b_working!F15="-","-",ROUND(FIRE1123b_working!F15,3))</f>
        <v>2.3E-2</v>
      </c>
      <c r="G15" s="61" t="s">
        <v>106</v>
      </c>
      <c r="H15" s="59">
        <f>ROUND(FIRE1123b_working!H15,0)</f>
        <v>0</v>
      </c>
      <c r="I15" s="59">
        <f>ROUND(FIRE1123b_working!I15,0)</f>
        <v>0</v>
      </c>
      <c r="J15" s="59">
        <f>ROUND(FIRE1123b_working!J15,0)</f>
        <v>0</v>
      </c>
      <c r="K15" s="59">
        <f>ROUND(FIRE1123b_working!K15,0)</f>
        <v>0</v>
      </c>
      <c r="L15" s="60" t="str">
        <f>IF(FIRE1123b_working!L15="-","-",ROUND(FIRE1123b_working!L15,3))</f>
        <v>-</v>
      </c>
      <c r="M15" s="61" t="s">
        <v>106</v>
      </c>
      <c r="N15" s="59">
        <f>ROUND(FIRE1123b_working!N15,0)</f>
        <v>1</v>
      </c>
      <c r="O15" s="59">
        <f>ROUND(FIRE1123b_working!O15,0)</f>
        <v>0</v>
      </c>
      <c r="P15" s="59">
        <f>ROUND(FIRE1123b_working!P15,0)</f>
        <v>0</v>
      </c>
      <c r="Q15" s="59">
        <f>ROUND(FIRE1123b_working!Q15,0)</f>
        <v>0</v>
      </c>
      <c r="R15" s="60">
        <f>IF(FIRE1123b_working!R15="-","-",ROUND(FIRE1123b_working!R15,3))</f>
        <v>0</v>
      </c>
      <c r="S15" s="61" t="s">
        <v>106</v>
      </c>
      <c r="T15" s="56">
        <f>ROUND(FIRE1123b_working!T15,0)</f>
        <v>44</v>
      </c>
      <c r="U15" s="56">
        <f>ROUND(FIRE1123b_working!U15,0)</f>
        <v>1</v>
      </c>
      <c r="V15" s="56">
        <f>ROUND(FIRE1123b_working!V15,0)</f>
        <v>0</v>
      </c>
      <c r="W15" s="56">
        <f>ROUND(FIRE1123b_working!W15,0)</f>
        <v>0</v>
      </c>
      <c r="X15" s="57">
        <f>IF(FIRE1123b_working!X15="-","-",ROUND(FIRE1123b_working!X15,3))</f>
        <v>2.1999999999999999E-2</v>
      </c>
      <c r="Y15" s="62"/>
      <c r="Z15" s="62"/>
      <c r="AA15" s="62"/>
      <c r="AB15" s="62"/>
    </row>
    <row r="16" spans="1:28" s="31" customFormat="1" ht="15" customHeight="1" x14ac:dyDescent="0.4">
      <c r="A16" s="69" t="s">
        <v>5</v>
      </c>
      <c r="B16" s="119">
        <f>ROUND(FIRE1123b_working!B16,0)</f>
        <v>0</v>
      </c>
      <c r="C16" s="119">
        <f>ROUND(FIRE1123b_working!C16,0)</f>
        <v>0</v>
      </c>
      <c r="D16" s="119">
        <f>ROUND(FIRE1123b_working!D16,0)</f>
        <v>0</v>
      </c>
      <c r="E16" s="119">
        <f>ROUND(FIRE1123b_working!E16,0)</f>
        <v>0</v>
      </c>
      <c r="F16" s="120" t="str">
        <f>IF(FIRE1123b_working!F16="-","-",ROUND(FIRE1123b_working!F16,3))</f>
        <v>-</v>
      </c>
      <c r="G16" s="61" t="s">
        <v>106</v>
      </c>
      <c r="H16" s="59">
        <f>ROUND(FIRE1123b_working!H16,0)</f>
        <v>0</v>
      </c>
      <c r="I16" s="59">
        <f>ROUND(FIRE1123b_working!I16,0)</f>
        <v>0</v>
      </c>
      <c r="J16" s="59">
        <f>ROUND(FIRE1123b_working!J16,0)</f>
        <v>0</v>
      </c>
      <c r="K16" s="59">
        <f>ROUND(FIRE1123b_working!K16,0)</f>
        <v>0</v>
      </c>
      <c r="L16" s="60" t="str">
        <f>IF(FIRE1123b_working!L16="-","-",ROUND(FIRE1123b_working!L16,3))</f>
        <v>-</v>
      </c>
      <c r="M16" s="61" t="s">
        <v>106</v>
      </c>
      <c r="N16" s="59">
        <f>ROUND(FIRE1123b_working!N16,0)</f>
        <v>2</v>
      </c>
      <c r="O16" s="59">
        <f>ROUND(FIRE1123b_working!O16,0)</f>
        <v>1</v>
      </c>
      <c r="P16" s="59">
        <f>ROUND(FIRE1123b_working!P16,0)</f>
        <v>0</v>
      </c>
      <c r="Q16" s="59">
        <f>ROUND(FIRE1123b_working!Q16,0)</f>
        <v>0</v>
      </c>
      <c r="R16" s="60">
        <f>IF(FIRE1123b_working!R16="-","-",ROUND(FIRE1123b_working!R16,3))</f>
        <v>0.33300000000000002</v>
      </c>
      <c r="S16" s="61" t="s">
        <v>106</v>
      </c>
      <c r="T16" s="56">
        <f>ROUND(FIRE1123b_working!T16,0)</f>
        <v>2</v>
      </c>
      <c r="U16" s="56">
        <f>ROUND(FIRE1123b_working!U16,0)</f>
        <v>1</v>
      </c>
      <c r="V16" s="56">
        <f>ROUND(FIRE1123b_working!V16,0)</f>
        <v>0</v>
      </c>
      <c r="W16" s="56">
        <f>ROUND(FIRE1123b_working!W16,0)</f>
        <v>0</v>
      </c>
      <c r="X16" s="57">
        <f>IF(FIRE1123b_working!X16="-","-",ROUND(FIRE1123b_working!X16,3))</f>
        <v>0.33300000000000002</v>
      </c>
      <c r="Y16" s="62"/>
      <c r="Z16" s="62"/>
      <c r="AA16" s="62"/>
      <c r="AB16" s="62"/>
    </row>
    <row r="17" spans="1:28" s="31" customFormat="1" ht="15" customHeight="1" x14ac:dyDescent="0.4">
      <c r="A17" s="69" t="s">
        <v>6</v>
      </c>
      <c r="B17" s="119">
        <f>ROUND(FIRE1123b_working!B17,0)</f>
        <v>17</v>
      </c>
      <c r="C17" s="119">
        <f>ROUND(FIRE1123b_working!C17,0)</f>
        <v>8</v>
      </c>
      <c r="D17" s="119">
        <f>ROUND(FIRE1123b_working!D17,0)</f>
        <v>0</v>
      </c>
      <c r="E17" s="119">
        <f>ROUND(FIRE1123b_working!E17,0)</f>
        <v>0</v>
      </c>
      <c r="F17" s="120">
        <f>IF(FIRE1123b_working!F17="-","-",ROUND(FIRE1123b_working!F17,3))</f>
        <v>0.32</v>
      </c>
      <c r="G17" s="61" t="s">
        <v>106</v>
      </c>
      <c r="H17" s="59">
        <f>ROUND(FIRE1123b_working!H17,0)</f>
        <v>0</v>
      </c>
      <c r="I17" s="59">
        <f>ROUND(FIRE1123b_working!I17,0)</f>
        <v>0</v>
      </c>
      <c r="J17" s="59">
        <f>ROUND(FIRE1123b_working!J17,0)</f>
        <v>0</v>
      </c>
      <c r="K17" s="59">
        <f>ROUND(FIRE1123b_working!K17,0)</f>
        <v>0</v>
      </c>
      <c r="L17" s="60" t="str">
        <f>IF(FIRE1123b_working!L17="-","-",ROUND(FIRE1123b_working!L17,3))</f>
        <v>-</v>
      </c>
      <c r="M17" s="61" t="s">
        <v>106</v>
      </c>
      <c r="N17" s="59">
        <f>ROUND(FIRE1123b_working!N17,0)</f>
        <v>1</v>
      </c>
      <c r="O17" s="59">
        <f>ROUND(FIRE1123b_working!O17,0)</f>
        <v>1</v>
      </c>
      <c r="P17" s="59">
        <f>ROUND(FIRE1123b_working!P17,0)</f>
        <v>0</v>
      </c>
      <c r="Q17" s="59">
        <f>ROUND(FIRE1123b_working!Q17,0)</f>
        <v>0</v>
      </c>
      <c r="R17" s="60">
        <f>IF(FIRE1123b_working!R17="-","-",ROUND(FIRE1123b_working!R17,3))</f>
        <v>0.5</v>
      </c>
      <c r="S17" s="61" t="s">
        <v>106</v>
      </c>
      <c r="T17" s="56">
        <f>ROUND(FIRE1123b_working!T17,0)</f>
        <v>18</v>
      </c>
      <c r="U17" s="56">
        <f>ROUND(FIRE1123b_working!U17,0)</f>
        <v>9</v>
      </c>
      <c r="V17" s="56">
        <f>ROUND(FIRE1123b_working!V17,0)</f>
        <v>0</v>
      </c>
      <c r="W17" s="56">
        <f>ROUND(FIRE1123b_working!W17,0)</f>
        <v>0</v>
      </c>
      <c r="X17" s="57">
        <f>IF(FIRE1123b_working!X17="-","-",ROUND(FIRE1123b_working!X17,3))</f>
        <v>0.33300000000000002</v>
      </c>
      <c r="Y17" s="62"/>
      <c r="Z17" s="62"/>
      <c r="AA17" s="62"/>
      <c r="AB17" s="62"/>
    </row>
    <row r="18" spans="1:28" s="31" customFormat="1" ht="15" customHeight="1" x14ac:dyDescent="0.4">
      <c r="A18" s="69" t="s">
        <v>7</v>
      </c>
      <c r="B18" s="119">
        <f>ROUND(FIRE1123b_working!B18,0)</f>
        <v>0</v>
      </c>
      <c r="C18" s="119">
        <f>ROUND(FIRE1123b_working!C18,0)</f>
        <v>0</v>
      </c>
      <c r="D18" s="119">
        <f>ROUND(FIRE1123b_working!D18,0)</f>
        <v>0</v>
      </c>
      <c r="E18" s="119">
        <f>ROUND(FIRE1123b_working!E18,0)</f>
        <v>0</v>
      </c>
      <c r="F18" s="120" t="str">
        <f>IF(FIRE1123b_working!F18="-","-",ROUND(FIRE1123b_working!F18,3))</f>
        <v>-</v>
      </c>
      <c r="G18" s="61" t="s">
        <v>106</v>
      </c>
      <c r="H18" s="59">
        <f>ROUND(FIRE1123b_working!H18,0)</f>
        <v>0</v>
      </c>
      <c r="I18" s="59">
        <f>ROUND(FIRE1123b_working!I18,0)</f>
        <v>0</v>
      </c>
      <c r="J18" s="59">
        <f>ROUND(FIRE1123b_working!J18,0)</f>
        <v>0</v>
      </c>
      <c r="K18" s="59">
        <f>ROUND(FIRE1123b_working!K18,0)</f>
        <v>0</v>
      </c>
      <c r="L18" s="60" t="str">
        <f>IF(FIRE1123b_working!L18="-","-",ROUND(FIRE1123b_working!L18,3))</f>
        <v>-</v>
      </c>
      <c r="M18" s="61" t="s">
        <v>106</v>
      </c>
      <c r="N18" s="59">
        <f>ROUND(FIRE1123b_working!N18,0)</f>
        <v>2</v>
      </c>
      <c r="O18" s="59">
        <f>ROUND(FIRE1123b_working!O18,0)</f>
        <v>0</v>
      </c>
      <c r="P18" s="59">
        <f>ROUND(FIRE1123b_working!P18,0)</f>
        <v>0</v>
      </c>
      <c r="Q18" s="59">
        <f>ROUND(FIRE1123b_working!Q18,0)</f>
        <v>0</v>
      </c>
      <c r="R18" s="60">
        <f>IF(FIRE1123b_working!R18="-","-",ROUND(FIRE1123b_working!R18,3))</f>
        <v>0</v>
      </c>
      <c r="S18" s="61" t="s">
        <v>106</v>
      </c>
      <c r="T18" s="56">
        <f>ROUND(FIRE1123b_working!T18,0)</f>
        <v>2</v>
      </c>
      <c r="U18" s="56">
        <f>ROUND(FIRE1123b_working!U18,0)</f>
        <v>0</v>
      </c>
      <c r="V18" s="56">
        <f>ROUND(FIRE1123b_working!V18,0)</f>
        <v>0</v>
      </c>
      <c r="W18" s="56">
        <f>ROUND(FIRE1123b_working!W18,0)</f>
        <v>0</v>
      </c>
      <c r="X18" s="57">
        <f>IF(FIRE1123b_working!X18="-","-",ROUND(FIRE1123b_working!X18,3))</f>
        <v>0</v>
      </c>
      <c r="Y18" s="62"/>
      <c r="Z18" s="62"/>
      <c r="AA18" s="62"/>
      <c r="AB18" s="62"/>
    </row>
    <row r="19" spans="1:28" s="31" customFormat="1" ht="15" customHeight="1" x14ac:dyDescent="0.4">
      <c r="A19" s="69" t="s">
        <v>8</v>
      </c>
      <c r="B19" s="119">
        <f>ROUND(FIRE1123b_working!B19,0)</f>
        <v>0</v>
      </c>
      <c r="C19" s="119">
        <f>ROUND(FIRE1123b_working!C19,0)</f>
        <v>0</v>
      </c>
      <c r="D19" s="119">
        <f>ROUND(FIRE1123b_working!D19,0)</f>
        <v>0</v>
      </c>
      <c r="E19" s="119">
        <f>ROUND(FIRE1123b_working!E19,0)</f>
        <v>0</v>
      </c>
      <c r="F19" s="120" t="str">
        <f>IF(FIRE1123b_working!F19="-","-",ROUND(FIRE1123b_working!F19,3))</f>
        <v>-</v>
      </c>
      <c r="G19" s="61" t="s">
        <v>106</v>
      </c>
      <c r="H19" s="59">
        <f>ROUND(FIRE1123b_working!H19,0)</f>
        <v>0</v>
      </c>
      <c r="I19" s="59">
        <f>ROUND(FIRE1123b_working!I19,0)</f>
        <v>0</v>
      </c>
      <c r="J19" s="59">
        <f>ROUND(FIRE1123b_working!J19,0)</f>
        <v>0</v>
      </c>
      <c r="K19" s="59">
        <f>ROUND(FIRE1123b_working!K19,0)</f>
        <v>0</v>
      </c>
      <c r="L19" s="60" t="str">
        <f>IF(FIRE1123b_working!L19="-","-",ROUND(FIRE1123b_working!L19,3))</f>
        <v>-</v>
      </c>
      <c r="M19" s="61" t="s">
        <v>106</v>
      </c>
      <c r="N19" s="59">
        <f>ROUND(FIRE1123b_working!N19,0)</f>
        <v>1</v>
      </c>
      <c r="O19" s="59">
        <f>ROUND(FIRE1123b_working!O19,0)</f>
        <v>0</v>
      </c>
      <c r="P19" s="59">
        <f>ROUND(FIRE1123b_working!P19,0)</f>
        <v>0</v>
      </c>
      <c r="Q19" s="59">
        <f>ROUND(FIRE1123b_working!Q19,0)</f>
        <v>0</v>
      </c>
      <c r="R19" s="60">
        <f>IF(FIRE1123b_working!R19="-","-",ROUND(FIRE1123b_working!R19,3))</f>
        <v>0</v>
      </c>
      <c r="S19" s="61" t="s">
        <v>106</v>
      </c>
      <c r="T19" s="56">
        <f>ROUND(FIRE1123b_working!T19,0)</f>
        <v>1</v>
      </c>
      <c r="U19" s="56">
        <f>ROUND(FIRE1123b_working!U19,0)</f>
        <v>0</v>
      </c>
      <c r="V19" s="56">
        <f>ROUND(FIRE1123b_working!V19,0)</f>
        <v>0</v>
      </c>
      <c r="W19" s="56">
        <f>ROUND(FIRE1123b_working!W19,0)</f>
        <v>0</v>
      </c>
      <c r="X19" s="57">
        <f>IF(FIRE1123b_working!X19="-","-",ROUND(FIRE1123b_working!X19,3))</f>
        <v>0</v>
      </c>
      <c r="Y19" s="62"/>
      <c r="Z19" s="62"/>
      <c r="AA19" s="62"/>
      <c r="AB19" s="62"/>
    </row>
    <row r="20" spans="1:28" s="31" customFormat="1" ht="15" customHeight="1" x14ac:dyDescent="0.4">
      <c r="A20" s="69" t="s">
        <v>9</v>
      </c>
      <c r="B20" s="119">
        <f>ROUND(FIRE1123b_working!B20,0)</f>
        <v>0</v>
      </c>
      <c r="C20" s="119">
        <f>ROUND(FIRE1123b_working!C20,0)</f>
        <v>0</v>
      </c>
      <c r="D20" s="119">
        <f>ROUND(FIRE1123b_working!D20,0)</f>
        <v>0</v>
      </c>
      <c r="E20" s="119">
        <f>ROUND(FIRE1123b_working!E20,0)</f>
        <v>0</v>
      </c>
      <c r="F20" s="120" t="str">
        <f>IF(FIRE1123b_working!F20="-","-",ROUND(FIRE1123b_working!F20,3))</f>
        <v>-</v>
      </c>
      <c r="G20" s="61" t="s">
        <v>106</v>
      </c>
      <c r="H20" s="59">
        <f>ROUND(FIRE1123b_working!H20,0)</f>
        <v>0</v>
      </c>
      <c r="I20" s="59">
        <f>ROUND(FIRE1123b_working!I20,0)</f>
        <v>0</v>
      </c>
      <c r="J20" s="59">
        <f>ROUND(FIRE1123b_working!J20,0)</f>
        <v>0</v>
      </c>
      <c r="K20" s="59">
        <f>ROUND(FIRE1123b_working!K20,0)</f>
        <v>0</v>
      </c>
      <c r="L20" s="60" t="str">
        <f>IF(FIRE1123b_working!L20="-","-",ROUND(FIRE1123b_working!L20,3))</f>
        <v>-</v>
      </c>
      <c r="M20" s="61" t="s">
        <v>106</v>
      </c>
      <c r="N20" s="59">
        <f>ROUND(FIRE1123b_working!N20,0)</f>
        <v>0</v>
      </c>
      <c r="O20" s="59">
        <f>ROUND(FIRE1123b_working!O20,0)</f>
        <v>0</v>
      </c>
      <c r="P20" s="59">
        <f>ROUND(FIRE1123b_working!P20,0)</f>
        <v>0</v>
      </c>
      <c r="Q20" s="59">
        <f>ROUND(FIRE1123b_working!Q20,0)</f>
        <v>0</v>
      </c>
      <c r="R20" s="60" t="str">
        <f>IF(FIRE1123b_working!R20="-","-",ROUND(FIRE1123b_working!R20,3))</f>
        <v>-</v>
      </c>
      <c r="S20" s="61" t="s">
        <v>106</v>
      </c>
      <c r="T20" s="56">
        <f>ROUND(FIRE1123b_working!T20,0)</f>
        <v>0</v>
      </c>
      <c r="U20" s="56">
        <f>ROUND(FIRE1123b_working!U20,0)</f>
        <v>0</v>
      </c>
      <c r="V20" s="56">
        <f>ROUND(FIRE1123b_working!V20,0)</f>
        <v>0</v>
      </c>
      <c r="W20" s="56">
        <f>ROUND(FIRE1123b_working!W20,0)</f>
        <v>0</v>
      </c>
      <c r="X20" s="57" t="str">
        <f>IF(FIRE1123b_working!X20="-","-",ROUND(FIRE1123b_working!X20,3))</f>
        <v>-</v>
      </c>
      <c r="Y20" s="62"/>
      <c r="Z20" s="62"/>
      <c r="AA20" s="62"/>
      <c r="AB20" s="62"/>
    </row>
    <row r="21" spans="1:28" s="31" customFormat="1" ht="15" customHeight="1" x14ac:dyDescent="0.4">
      <c r="A21" s="121" t="s">
        <v>10</v>
      </c>
      <c r="B21" s="119">
        <f>ROUND(FIRE1123b_working!B21,0)</f>
        <v>0</v>
      </c>
      <c r="C21" s="119">
        <f>ROUND(FIRE1123b_working!C21,0)</f>
        <v>0</v>
      </c>
      <c r="D21" s="119">
        <f>ROUND(FIRE1123b_working!D21,0)</f>
        <v>0</v>
      </c>
      <c r="E21" s="119">
        <f>ROUND(FIRE1123b_working!E21,0)</f>
        <v>0</v>
      </c>
      <c r="F21" s="120" t="str">
        <f>IF(FIRE1123b_working!F21="-","-",ROUND(FIRE1123b_working!F21,3))</f>
        <v>-</v>
      </c>
      <c r="G21" s="61" t="s">
        <v>106</v>
      </c>
      <c r="H21" s="59">
        <f>ROUND(FIRE1123b_working!H21,0)</f>
        <v>0</v>
      </c>
      <c r="I21" s="59">
        <f>ROUND(FIRE1123b_working!I21,0)</f>
        <v>0</v>
      </c>
      <c r="J21" s="59">
        <f>ROUND(FIRE1123b_working!J21,0)</f>
        <v>0</v>
      </c>
      <c r="K21" s="59">
        <f>ROUND(FIRE1123b_working!K21,0)</f>
        <v>0</v>
      </c>
      <c r="L21" s="60" t="str">
        <f>IF(FIRE1123b_working!L21="-","-",ROUND(FIRE1123b_working!L21,3))</f>
        <v>-</v>
      </c>
      <c r="M21" s="61" t="s">
        <v>106</v>
      </c>
      <c r="N21" s="59">
        <f>ROUND(FIRE1123b_working!N21,0)</f>
        <v>0</v>
      </c>
      <c r="O21" s="59">
        <f>ROUND(FIRE1123b_working!O21,0)</f>
        <v>1</v>
      </c>
      <c r="P21" s="59">
        <f>ROUND(FIRE1123b_working!P21,0)</f>
        <v>0</v>
      </c>
      <c r="Q21" s="59">
        <f>ROUND(FIRE1123b_working!Q21,0)</f>
        <v>0</v>
      </c>
      <c r="R21" s="60">
        <f>IF(FIRE1123b_working!R21="-","-",ROUND(FIRE1123b_working!R21,3))</f>
        <v>1</v>
      </c>
      <c r="S21" s="61" t="s">
        <v>106</v>
      </c>
      <c r="T21" s="56">
        <f>ROUND(FIRE1123b_working!T21,0)</f>
        <v>0</v>
      </c>
      <c r="U21" s="56">
        <f>ROUND(FIRE1123b_working!U21,0)</f>
        <v>1</v>
      </c>
      <c r="V21" s="56">
        <f>ROUND(FIRE1123b_working!V21,0)</f>
        <v>0</v>
      </c>
      <c r="W21" s="56">
        <f>ROUND(FIRE1123b_working!W21,0)</f>
        <v>0</v>
      </c>
      <c r="X21" s="57">
        <f>IF(FIRE1123b_working!X21="-","-",ROUND(FIRE1123b_working!X21,3))</f>
        <v>1</v>
      </c>
      <c r="Y21" s="62"/>
      <c r="Z21" s="62"/>
      <c r="AA21" s="62"/>
      <c r="AB21" s="62"/>
    </row>
    <row r="22" spans="1:28" s="31" customFormat="1" ht="15" customHeight="1" x14ac:dyDescent="0.4">
      <c r="A22" s="121" t="s">
        <v>91</v>
      </c>
      <c r="B22" s="119">
        <f>ROUND(FIRE1123b_working!B22,0)</f>
        <v>16</v>
      </c>
      <c r="C22" s="119">
        <f>ROUND(FIRE1123b_working!C22,0)</f>
        <v>2</v>
      </c>
      <c r="D22" s="119">
        <f>ROUND(FIRE1123b_working!D22,0)</f>
        <v>0</v>
      </c>
      <c r="E22" s="119">
        <f>ROUND(FIRE1123b_working!E22,0)</f>
        <v>0</v>
      </c>
      <c r="F22" s="120">
        <f>IF(FIRE1123b_working!F22="-","-",ROUND(FIRE1123b_working!F22,3))</f>
        <v>0.111</v>
      </c>
      <c r="G22" s="61" t="s">
        <v>106</v>
      </c>
      <c r="H22" s="59">
        <f>ROUND(FIRE1123b_working!H22,0)</f>
        <v>0</v>
      </c>
      <c r="I22" s="59">
        <f>ROUND(FIRE1123b_working!I22,0)</f>
        <v>1</v>
      </c>
      <c r="J22" s="59">
        <f>ROUND(FIRE1123b_working!J22,0)</f>
        <v>0</v>
      </c>
      <c r="K22" s="59">
        <f>ROUND(FIRE1123b_working!K22,0)</f>
        <v>0</v>
      </c>
      <c r="L22" s="60">
        <f>IF(FIRE1123b_working!L22="-","-",ROUND(FIRE1123b_working!L22,3))</f>
        <v>1</v>
      </c>
      <c r="M22" s="61" t="s">
        <v>106</v>
      </c>
      <c r="N22" s="59">
        <f>ROUND(FIRE1123b_working!N22,0)</f>
        <v>2</v>
      </c>
      <c r="O22" s="59">
        <f>ROUND(FIRE1123b_working!O22,0)</f>
        <v>7</v>
      </c>
      <c r="P22" s="59">
        <f>ROUND(FIRE1123b_working!P22,0)</f>
        <v>0</v>
      </c>
      <c r="Q22" s="59">
        <f>ROUND(FIRE1123b_working!Q22,0)</f>
        <v>0</v>
      </c>
      <c r="R22" s="60">
        <f>IF(FIRE1123b_working!R22="-","-",ROUND(FIRE1123b_working!R22,3))</f>
        <v>0.77800000000000002</v>
      </c>
      <c r="S22" s="61" t="s">
        <v>106</v>
      </c>
      <c r="T22" s="56">
        <f>ROUND(FIRE1123b_working!T22,0)</f>
        <v>18</v>
      </c>
      <c r="U22" s="56">
        <f>ROUND(FIRE1123b_working!U22,0)</f>
        <v>10</v>
      </c>
      <c r="V22" s="56">
        <f>ROUND(FIRE1123b_working!V22,0)</f>
        <v>0</v>
      </c>
      <c r="W22" s="56">
        <f>ROUND(FIRE1123b_working!W22,0)</f>
        <v>0</v>
      </c>
      <c r="X22" s="57">
        <f>IF(FIRE1123b_working!X22="-","-",ROUND(FIRE1123b_working!X22,3))</f>
        <v>0.35699999999999998</v>
      </c>
      <c r="Y22" s="62"/>
      <c r="Z22" s="62"/>
      <c r="AA22" s="62"/>
      <c r="AB22" s="62"/>
    </row>
    <row r="23" spans="1:28" s="31" customFormat="1" ht="15" customHeight="1" x14ac:dyDescent="0.4">
      <c r="A23" s="69" t="s">
        <v>92</v>
      </c>
      <c r="B23" s="119">
        <f>ROUND(FIRE1123b_working!B23,0)</f>
        <v>5</v>
      </c>
      <c r="C23" s="119">
        <f>ROUND(FIRE1123b_working!C23,0)</f>
        <v>0</v>
      </c>
      <c r="D23" s="119">
        <f>ROUND(FIRE1123b_working!D23,0)</f>
        <v>0</v>
      </c>
      <c r="E23" s="119">
        <f>ROUND(FIRE1123b_working!E23,0)</f>
        <v>0</v>
      </c>
      <c r="F23" s="120">
        <f>IF(FIRE1123b_working!F23="-","-",ROUND(FIRE1123b_working!F23,3))</f>
        <v>0</v>
      </c>
      <c r="G23" s="61" t="s">
        <v>106</v>
      </c>
      <c r="H23" s="59">
        <f>ROUND(FIRE1123b_working!H23,0)</f>
        <v>0</v>
      </c>
      <c r="I23" s="59">
        <f>ROUND(FIRE1123b_working!I23,0)</f>
        <v>0</v>
      </c>
      <c r="J23" s="59">
        <f>ROUND(FIRE1123b_working!J23,0)</f>
        <v>0</v>
      </c>
      <c r="K23" s="59">
        <f>ROUND(FIRE1123b_working!K23,0)</f>
        <v>0</v>
      </c>
      <c r="L23" s="60" t="str">
        <f>IF(FIRE1123b_working!L23="-","-",ROUND(FIRE1123b_working!L23,3))</f>
        <v>-</v>
      </c>
      <c r="M23" s="61" t="s">
        <v>106</v>
      </c>
      <c r="N23" s="59">
        <f>ROUND(FIRE1123b_working!N23,0)</f>
        <v>4</v>
      </c>
      <c r="O23" s="59">
        <f>ROUND(FIRE1123b_working!O23,0)</f>
        <v>1</v>
      </c>
      <c r="P23" s="59">
        <f>ROUND(FIRE1123b_working!P23,0)</f>
        <v>0</v>
      </c>
      <c r="Q23" s="59">
        <f>ROUND(FIRE1123b_working!Q23,0)</f>
        <v>0</v>
      </c>
      <c r="R23" s="60">
        <f>IF(FIRE1123b_working!R23="-","-",ROUND(FIRE1123b_working!R23,3))</f>
        <v>0.2</v>
      </c>
      <c r="S23" s="61" t="s">
        <v>106</v>
      </c>
      <c r="T23" s="56">
        <f>ROUND(FIRE1123b_working!T23,0)</f>
        <v>9</v>
      </c>
      <c r="U23" s="56">
        <f>ROUND(FIRE1123b_working!U23,0)</f>
        <v>1</v>
      </c>
      <c r="V23" s="56">
        <f>ROUND(FIRE1123b_working!V23,0)</f>
        <v>0</v>
      </c>
      <c r="W23" s="56">
        <f>ROUND(FIRE1123b_working!W23,0)</f>
        <v>0</v>
      </c>
      <c r="X23" s="57">
        <f>IF(FIRE1123b_working!X23="-","-",ROUND(FIRE1123b_working!X23,3))</f>
        <v>0.1</v>
      </c>
      <c r="Y23" s="62"/>
      <c r="Z23" s="62"/>
      <c r="AA23" s="62"/>
      <c r="AB23" s="62"/>
    </row>
    <row r="24" spans="1:28" s="31" customFormat="1" ht="15" customHeight="1" x14ac:dyDescent="0.4">
      <c r="A24" s="69" t="s">
        <v>11</v>
      </c>
      <c r="B24" s="119">
        <f>ROUND(FIRE1123b_working!B24,0)</f>
        <v>20</v>
      </c>
      <c r="C24" s="119">
        <f>ROUND(FIRE1123b_working!C24,0)</f>
        <v>14</v>
      </c>
      <c r="D24" s="119">
        <f>ROUND(FIRE1123b_working!D24,0)</f>
        <v>0</v>
      </c>
      <c r="E24" s="119">
        <f>ROUND(FIRE1123b_working!E24,0)</f>
        <v>0</v>
      </c>
      <c r="F24" s="120">
        <f>IF(FIRE1123b_working!F24="-","-",ROUND(FIRE1123b_working!F24,3))</f>
        <v>0.41199999999999998</v>
      </c>
      <c r="G24" s="61" t="s">
        <v>106</v>
      </c>
      <c r="H24" s="59">
        <f>ROUND(FIRE1123b_working!H24,0)</f>
        <v>0</v>
      </c>
      <c r="I24" s="59">
        <f>ROUND(FIRE1123b_working!I24,0)</f>
        <v>0</v>
      </c>
      <c r="J24" s="59">
        <f>ROUND(FIRE1123b_working!J24,0)</f>
        <v>0</v>
      </c>
      <c r="K24" s="59">
        <f>ROUND(FIRE1123b_working!K24,0)</f>
        <v>0</v>
      </c>
      <c r="L24" s="60" t="str">
        <f>IF(FIRE1123b_working!L24="-","-",ROUND(FIRE1123b_working!L24,3))</f>
        <v>-</v>
      </c>
      <c r="M24" s="61" t="s">
        <v>106</v>
      </c>
      <c r="N24" s="59">
        <f>ROUND(FIRE1123b_working!N24,0)</f>
        <v>0</v>
      </c>
      <c r="O24" s="59">
        <f>ROUND(FIRE1123b_working!O24,0)</f>
        <v>6</v>
      </c>
      <c r="P24" s="59">
        <f>ROUND(FIRE1123b_working!P24,0)</f>
        <v>0</v>
      </c>
      <c r="Q24" s="59">
        <f>ROUND(FIRE1123b_working!Q24,0)</f>
        <v>0</v>
      </c>
      <c r="R24" s="60">
        <f>IF(FIRE1123b_working!R24="-","-",ROUND(FIRE1123b_working!R24,3))</f>
        <v>1</v>
      </c>
      <c r="S24" s="61" t="s">
        <v>106</v>
      </c>
      <c r="T24" s="56">
        <f>ROUND(FIRE1123b_working!T24,0)</f>
        <v>20</v>
      </c>
      <c r="U24" s="56">
        <f>ROUND(FIRE1123b_working!U24,0)</f>
        <v>20</v>
      </c>
      <c r="V24" s="56">
        <f>ROUND(FIRE1123b_working!V24,0)</f>
        <v>0</v>
      </c>
      <c r="W24" s="56">
        <f>ROUND(FIRE1123b_working!W24,0)</f>
        <v>0</v>
      </c>
      <c r="X24" s="57">
        <f>IF(FIRE1123b_working!X24="-","-",ROUND(FIRE1123b_working!X24,3))</f>
        <v>0.5</v>
      </c>
      <c r="Y24" s="62"/>
      <c r="Z24" s="62"/>
      <c r="AA24" s="62"/>
      <c r="AB24" s="62"/>
    </row>
    <row r="25" spans="1:28" s="31" customFormat="1" ht="15" customHeight="1" x14ac:dyDescent="0.4">
      <c r="A25" s="69" t="s">
        <v>12</v>
      </c>
      <c r="B25" s="119">
        <f>ROUND(FIRE1123b_working!B25,0)</f>
        <v>0</v>
      </c>
      <c r="C25" s="119">
        <f>ROUND(FIRE1123b_working!C25,0)</f>
        <v>0</v>
      </c>
      <c r="D25" s="119">
        <f>ROUND(FIRE1123b_working!D25,0)</f>
        <v>0</v>
      </c>
      <c r="E25" s="119">
        <f>ROUND(FIRE1123b_working!E25,0)</f>
        <v>0</v>
      </c>
      <c r="F25" s="120" t="str">
        <f>IF(FIRE1123b_working!F25="-","-",ROUND(FIRE1123b_working!F25,3))</f>
        <v>-</v>
      </c>
      <c r="G25" s="61" t="s">
        <v>106</v>
      </c>
      <c r="H25" s="59">
        <f>ROUND(FIRE1123b_working!H25,0)</f>
        <v>0</v>
      </c>
      <c r="I25" s="59">
        <f>ROUND(FIRE1123b_working!I25,0)</f>
        <v>0</v>
      </c>
      <c r="J25" s="59">
        <f>ROUND(FIRE1123b_working!J25,0)</f>
        <v>0</v>
      </c>
      <c r="K25" s="59">
        <f>ROUND(FIRE1123b_working!K25,0)</f>
        <v>0</v>
      </c>
      <c r="L25" s="60" t="str">
        <f>IF(FIRE1123b_working!L25="-","-",ROUND(FIRE1123b_working!L25,3))</f>
        <v>-</v>
      </c>
      <c r="M25" s="61" t="s">
        <v>106</v>
      </c>
      <c r="N25" s="59">
        <f>ROUND(FIRE1123b_working!N25,0)</f>
        <v>0</v>
      </c>
      <c r="O25" s="59">
        <f>ROUND(FIRE1123b_working!O25,0)</f>
        <v>0</v>
      </c>
      <c r="P25" s="59">
        <f>ROUND(FIRE1123b_working!P25,0)</f>
        <v>0</v>
      </c>
      <c r="Q25" s="59">
        <f>ROUND(FIRE1123b_working!Q25,0)</f>
        <v>0</v>
      </c>
      <c r="R25" s="60" t="str">
        <f>IF(FIRE1123b_working!R25="-","-",ROUND(FIRE1123b_working!R25,3))</f>
        <v>-</v>
      </c>
      <c r="S25" s="61" t="s">
        <v>106</v>
      </c>
      <c r="T25" s="56">
        <f>ROUND(FIRE1123b_working!T25,0)</f>
        <v>0</v>
      </c>
      <c r="U25" s="56">
        <f>ROUND(FIRE1123b_working!U25,0)</f>
        <v>0</v>
      </c>
      <c r="V25" s="56">
        <f>ROUND(FIRE1123b_working!V25,0)</f>
        <v>0</v>
      </c>
      <c r="W25" s="56">
        <f>ROUND(FIRE1123b_working!W25,0)</f>
        <v>0</v>
      </c>
      <c r="X25" s="57" t="str">
        <f>IF(FIRE1123b_working!X25="-","-",ROUND(FIRE1123b_working!X25,3))</f>
        <v>-</v>
      </c>
      <c r="Y25" s="62"/>
      <c r="Z25" s="62"/>
      <c r="AA25" s="62"/>
      <c r="AB25" s="62"/>
    </row>
    <row r="26" spans="1:28" s="31" customFormat="1" ht="15" customHeight="1" x14ac:dyDescent="0.4">
      <c r="A26" s="69" t="s">
        <v>13</v>
      </c>
      <c r="B26" s="119">
        <f>ROUND(FIRE1123b_working!B26,0)</f>
        <v>25</v>
      </c>
      <c r="C26" s="119">
        <f>ROUND(FIRE1123b_working!C26,0)</f>
        <v>4</v>
      </c>
      <c r="D26" s="119">
        <f>ROUND(FIRE1123b_working!D26,0)</f>
        <v>0</v>
      </c>
      <c r="E26" s="119">
        <f>ROUND(FIRE1123b_working!E26,0)</f>
        <v>0</v>
      </c>
      <c r="F26" s="120">
        <f>IF(FIRE1123b_working!F26="-","-",ROUND(FIRE1123b_working!F26,3))</f>
        <v>0.13800000000000001</v>
      </c>
      <c r="G26" s="61" t="s">
        <v>106</v>
      </c>
      <c r="H26" s="59">
        <f>ROUND(FIRE1123b_working!H26,0)</f>
        <v>0</v>
      </c>
      <c r="I26" s="59">
        <f>ROUND(FIRE1123b_working!I26,0)</f>
        <v>0</v>
      </c>
      <c r="J26" s="59">
        <f>ROUND(FIRE1123b_working!J26,0)</f>
        <v>0</v>
      </c>
      <c r="K26" s="59">
        <f>ROUND(FIRE1123b_working!K26,0)</f>
        <v>0</v>
      </c>
      <c r="L26" s="60" t="str">
        <f>IF(FIRE1123b_working!L26="-","-",ROUND(FIRE1123b_working!L26,3))</f>
        <v>-</v>
      </c>
      <c r="M26" s="61" t="s">
        <v>106</v>
      </c>
      <c r="N26" s="59">
        <f>ROUND(FIRE1123b_working!N26,0)</f>
        <v>0</v>
      </c>
      <c r="O26" s="59">
        <f>ROUND(FIRE1123b_working!O26,0)</f>
        <v>0</v>
      </c>
      <c r="P26" s="59">
        <f>ROUND(FIRE1123b_working!P26,0)</f>
        <v>0</v>
      </c>
      <c r="Q26" s="59">
        <f>ROUND(FIRE1123b_working!Q26,0)</f>
        <v>0</v>
      </c>
      <c r="R26" s="60" t="str">
        <f>IF(FIRE1123b_working!R26="-","-",ROUND(FIRE1123b_working!R26,3))</f>
        <v>-</v>
      </c>
      <c r="S26" s="61" t="s">
        <v>106</v>
      </c>
      <c r="T26" s="56">
        <f>ROUND(FIRE1123b_working!T26,0)</f>
        <v>25</v>
      </c>
      <c r="U26" s="56">
        <f>ROUND(FIRE1123b_working!U26,0)</f>
        <v>4</v>
      </c>
      <c r="V26" s="56">
        <f>ROUND(FIRE1123b_working!V26,0)</f>
        <v>0</v>
      </c>
      <c r="W26" s="56">
        <f>ROUND(FIRE1123b_working!W26,0)</f>
        <v>0</v>
      </c>
      <c r="X26" s="57">
        <f>IF(FIRE1123b_working!X26="-","-",ROUND(FIRE1123b_working!X26,3))</f>
        <v>0.13800000000000001</v>
      </c>
      <c r="Y26" s="62"/>
      <c r="Z26" s="62"/>
      <c r="AA26" s="62"/>
      <c r="AB26" s="62"/>
    </row>
    <row r="27" spans="1:28" s="31" customFormat="1" ht="15" customHeight="1" x14ac:dyDescent="0.4">
      <c r="A27" s="69" t="s">
        <v>14</v>
      </c>
      <c r="B27" s="119">
        <f>ROUND(FIRE1123b_working!B27,0)</f>
        <v>0</v>
      </c>
      <c r="C27" s="119">
        <f>ROUND(FIRE1123b_working!C27,0)</f>
        <v>0</v>
      </c>
      <c r="D27" s="119">
        <f>ROUND(FIRE1123b_working!D27,0)</f>
        <v>0</v>
      </c>
      <c r="E27" s="119">
        <f>ROUND(FIRE1123b_working!E27,0)</f>
        <v>0</v>
      </c>
      <c r="F27" s="120" t="str">
        <f>IF(FIRE1123b_working!F27="-","-",ROUND(FIRE1123b_working!F27,3))</f>
        <v>-</v>
      </c>
      <c r="G27" s="61" t="s">
        <v>106</v>
      </c>
      <c r="H27" s="59">
        <f>ROUND(FIRE1123b_working!H27,0)</f>
        <v>0</v>
      </c>
      <c r="I27" s="59">
        <f>ROUND(FIRE1123b_working!I27,0)</f>
        <v>0</v>
      </c>
      <c r="J27" s="59">
        <f>ROUND(FIRE1123b_working!J27,0)</f>
        <v>0</v>
      </c>
      <c r="K27" s="59">
        <f>ROUND(FIRE1123b_working!K27,0)</f>
        <v>0</v>
      </c>
      <c r="L27" s="60" t="str">
        <f>IF(FIRE1123b_working!L27="-","-",ROUND(FIRE1123b_working!L27,3))</f>
        <v>-</v>
      </c>
      <c r="M27" s="61" t="s">
        <v>106</v>
      </c>
      <c r="N27" s="59">
        <f>ROUND(FIRE1123b_working!N27,0)</f>
        <v>0</v>
      </c>
      <c r="O27" s="59">
        <f>ROUND(FIRE1123b_working!O27,0)</f>
        <v>0</v>
      </c>
      <c r="P27" s="59">
        <f>ROUND(FIRE1123b_working!P27,0)</f>
        <v>0</v>
      </c>
      <c r="Q27" s="59">
        <f>ROUND(FIRE1123b_working!Q27,0)</f>
        <v>0</v>
      </c>
      <c r="R27" s="60" t="str">
        <f>IF(FIRE1123b_working!R27="-","-",ROUND(FIRE1123b_working!R27,3))</f>
        <v>-</v>
      </c>
      <c r="S27" s="61" t="s">
        <v>106</v>
      </c>
      <c r="T27" s="56">
        <f>ROUND(FIRE1123b_working!T27,0)</f>
        <v>0</v>
      </c>
      <c r="U27" s="56">
        <f>ROUND(FIRE1123b_working!U27,0)</f>
        <v>0</v>
      </c>
      <c r="V27" s="56">
        <f>ROUND(FIRE1123b_working!V27,0)</f>
        <v>0</v>
      </c>
      <c r="W27" s="56">
        <f>ROUND(FIRE1123b_working!W27,0)</f>
        <v>0</v>
      </c>
      <c r="X27" s="57" t="str">
        <f>IF(FIRE1123b_working!X27="-","-",ROUND(FIRE1123b_working!X27,3))</f>
        <v>-</v>
      </c>
      <c r="Y27" s="62"/>
      <c r="Z27" s="62"/>
      <c r="AA27" s="62"/>
      <c r="AB27" s="62"/>
    </row>
    <row r="28" spans="1:28" s="31" customFormat="1" ht="15" customHeight="1" x14ac:dyDescent="0.4">
      <c r="A28" s="69" t="s">
        <v>15</v>
      </c>
      <c r="B28" s="119">
        <f>ROUND(FIRE1123b_working!B28,0)</f>
        <v>207</v>
      </c>
      <c r="C28" s="119">
        <f>ROUND(FIRE1123b_working!C28,0)</f>
        <v>26</v>
      </c>
      <c r="D28" s="119">
        <f>ROUND(FIRE1123b_working!D28,0)</f>
        <v>0</v>
      </c>
      <c r="E28" s="119">
        <f>ROUND(FIRE1123b_working!E28,0)</f>
        <v>0</v>
      </c>
      <c r="F28" s="120">
        <f>IF(FIRE1123b_working!F28="-","-",ROUND(FIRE1123b_working!F28,3))</f>
        <v>0.112</v>
      </c>
      <c r="G28" s="61" t="s">
        <v>106</v>
      </c>
      <c r="H28" s="59">
        <f>ROUND(FIRE1123b_working!H28,0)</f>
        <v>0</v>
      </c>
      <c r="I28" s="59">
        <f>ROUND(FIRE1123b_working!I28,0)</f>
        <v>0</v>
      </c>
      <c r="J28" s="59">
        <f>ROUND(FIRE1123b_working!J28,0)</f>
        <v>0</v>
      </c>
      <c r="K28" s="59">
        <f>ROUND(FIRE1123b_working!K28,0)</f>
        <v>0</v>
      </c>
      <c r="L28" s="60" t="str">
        <f>IF(FIRE1123b_working!L28="-","-",ROUND(FIRE1123b_working!L28,3))</f>
        <v>-</v>
      </c>
      <c r="M28" s="61" t="s">
        <v>106</v>
      </c>
      <c r="N28" s="59">
        <f>ROUND(FIRE1123b_working!N28,0)</f>
        <v>0</v>
      </c>
      <c r="O28" s="59">
        <f>ROUND(FIRE1123b_working!O28,0)</f>
        <v>0</v>
      </c>
      <c r="P28" s="59">
        <f>ROUND(FIRE1123b_working!P28,0)</f>
        <v>0</v>
      </c>
      <c r="Q28" s="59">
        <f>ROUND(FIRE1123b_working!Q28,0)</f>
        <v>0</v>
      </c>
      <c r="R28" s="60" t="str">
        <f>IF(FIRE1123b_working!R28="-","-",ROUND(FIRE1123b_working!R28,3))</f>
        <v>-</v>
      </c>
      <c r="S28" s="61" t="s">
        <v>106</v>
      </c>
      <c r="T28" s="56">
        <f>ROUND(FIRE1123b_working!T28,0)</f>
        <v>207</v>
      </c>
      <c r="U28" s="56">
        <f>ROUND(FIRE1123b_working!U28,0)</f>
        <v>26</v>
      </c>
      <c r="V28" s="56">
        <f>ROUND(FIRE1123b_working!V28,0)</f>
        <v>0</v>
      </c>
      <c r="W28" s="56">
        <f>ROUND(FIRE1123b_working!W28,0)</f>
        <v>0</v>
      </c>
      <c r="X28" s="57">
        <f>IF(FIRE1123b_working!X28="-","-",ROUND(FIRE1123b_working!X28,3))</f>
        <v>0.112</v>
      </c>
      <c r="Y28" s="62"/>
      <c r="Z28" s="62"/>
      <c r="AA28" s="62"/>
      <c r="AB28" s="62"/>
    </row>
    <row r="29" spans="1:28" s="31" customFormat="1" ht="15" customHeight="1" x14ac:dyDescent="0.4">
      <c r="A29" s="69" t="s">
        <v>16</v>
      </c>
      <c r="B29" s="119">
        <f>ROUND(FIRE1123b_working!B29,0)</f>
        <v>55</v>
      </c>
      <c r="C29" s="119">
        <f>ROUND(FIRE1123b_working!C29,0)</f>
        <v>16</v>
      </c>
      <c r="D29" s="119">
        <f>ROUND(FIRE1123b_working!D29,0)</f>
        <v>0</v>
      </c>
      <c r="E29" s="119">
        <f>ROUND(FIRE1123b_working!E29,0)</f>
        <v>20</v>
      </c>
      <c r="F29" s="120">
        <f>IF(FIRE1123b_working!F29="-","-",ROUND(FIRE1123b_working!F29,3))</f>
        <v>0.17599999999999999</v>
      </c>
      <c r="G29" s="61" t="s">
        <v>106</v>
      </c>
      <c r="H29" s="59">
        <f>ROUND(FIRE1123b_working!H29,0)</f>
        <v>0</v>
      </c>
      <c r="I29" s="59">
        <f>ROUND(FIRE1123b_working!I29,0)</f>
        <v>0</v>
      </c>
      <c r="J29" s="59">
        <f>ROUND(FIRE1123b_working!J29,0)</f>
        <v>0</v>
      </c>
      <c r="K29" s="59">
        <f>ROUND(FIRE1123b_working!K29,0)</f>
        <v>0</v>
      </c>
      <c r="L29" s="60" t="str">
        <f>IF(FIRE1123b_working!L29="-","-",ROUND(FIRE1123b_working!L29,3))</f>
        <v>-</v>
      </c>
      <c r="M29" s="61" t="s">
        <v>106</v>
      </c>
      <c r="N29" s="59">
        <f>ROUND(FIRE1123b_working!N29,0)</f>
        <v>0</v>
      </c>
      <c r="O29" s="59">
        <f>ROUND(FIRE1123b_working!O29,0)</f>
        <v>0</v>
      </c>
      <c r="P29" s="59">
        <f>ROUND(FIRE1123b_working!P29,0)</f>
        <v>0</v>
      </c>
      <c r="Q29" s="59">
        <f>ROUND(FIRE1123b_working!Q29,0)</f>
        <v>0</v>
      </c>
      <c r="R29" s="60" t="str">
        <f>IF(FIRE1123b_working!R29="-","-",ROUND(FIRE1123b_working!R29,3))</f>
        <v>-</v>
      </c>
      <c r="S29" s="61" t="s">
        <v>106</v>
      </c>
      <c r="T29" s="56">
        <f>ROUND(FIRE1123b_working!T29,0)</f>
        <v>55</v>
      </c>
      <c r="U29" s="56">
        <f>ROUND(FIRE1123b_working!U29,0)</f>
        <v>16</v>
      </c>
      <c r="V29" s="56">
        <f>ROUND(FIRE1123b_working!V29,0)</f>
        <v>0</v>
      </c>
      <c r="W29" s="56">
        <f>ROUND(FIRE1123b_working!W29,0)</f>
        <v>20</v>
      </c>
      <c r="X29" s="57">
        <f>IF(FIRE1123b_working!X29="-","-",ROUND(FIRE1123b_working!X29,3))</f>
        <v>0.17599999999999999</v>
      </c>
      <c r="Y29" s="62"/>
      <c r="Z29" s="62"/>
      <c r="AA29" s="62"/>
      <c r="AB29" s="62"/>
    </row>
    <row r="30" spans="1:28" s="31" customFormat="1" ht="15" customHeight="1" x14ac:dyDescent="0.4">
      <c r="A30" s="69" t="s">
        <v>70</v>
      </c>
      <c r="B30" s="119">
        <f>ROUND(FIRE1123b_working!B30,0)</f>
        <v>2</v>
      </c>
      <c r="C30" s="119">
        <f>ROUND(FIRE1123b_working!C30,0)</f>
        <v>1</v>
      </c>
      <c r="D30" s="119">
        <f>ROUND(FIRE1123b_working!D30,0)</f>
        <v>0</v>
      </c>
      <c r="E30" s="119">
        <f>ROUND(FIRE1123b_working!E30,0)</f>
        <v>0</v>
      </c>
      <c r="F30" s="120">
        <f>IF(FIRE1123b_working!F30="-","-",ROUND(FIRE1123b_working!F30,3))</f>
        <v>0.33300000000000002</v>
      </c>
      <c r="G30" s="61" t="s">
        <v>106</v>
      </c>
      <c r="H30" s="59">
        <f>ROUND(FIRE1123b_working!H30,0)</f>
        <v>0</v>
      </c>
      <c r="I30" s="59">
        <f>ROUND(FIRE1123b_working!I30,0)</f>
        <v>0</v>
      </c>
      <c r="J30" s="59">
        <f>ROUND(FIRE1123b_working!J30,0)</f>
        <v>0</v>
      </c>
      <c r="K30" s="59">
        <f>ROUND(FIRE1123b_working!K30,0)</f>
        <v>0</v>
      </c>
      <c r="L30" s="60" t="str">
        <f>IF(FIRE1123b_working!L30="-","-",ROUND(FIRE1123b_working!L30,3))</f>
        <v>-</v>
      </c>
      <c r="M30" s="61" t="s">
        <v>106</v>
      </c>
      <c r="N30" s="59">
        <f>ROUND(FIRE1123b_working!N30,0)</f>
        <v>0</v>
      </c>
      <c r="O30" s="59">
        <f>ROUND(FIRE1123b_working!O30,0)</f>
        <v>3</v>
      </c>
      <c r="P30" s="59">
        <f>ROUND(FIRE1123b_working!P30,0)</f>
        <v>3</v>
      </c>
      <c r="Q30" s="59">
        <f>ROUND(FIRE1123b_working!Q30,0)</f>
        <v>0</v>
      </c>
      <c r="R30" s="60">
        <f>IF(FIRE1123b_working!R30="-","-",ROUND(FIRE1123b_working!R30,3))</f>
        <v>0.5</v>
      </c>
      <c r="S30" s="61" t="s">
        <v>106</v>
      </c>
      <c r="T30" s="56">
        <f>ROUND(FIRE1123b_working!T30,0)</f>
        <v>2</v>
      </c>
      <c r="U30" s="56">
        <f>ROUND(FIRE1123b_working!U30,0)</f>
        <v>4</v>
      </c>
      <c r="V30" s="56">
        <f>ROUND(FIRE1123b_working!V30,0)</f>
        <v>3</v>
      </c>
      <c r="W30" s="56">
        <f>ROUND(FIRE1123b_working!W30,0)</f>
        <v>0</v>
      </c>
      <c r="X30" s="57">
        <f>IF(FIRE1123b_working!X30="-","-",ROUND(FIRE1123b_working!X30,3))</f>
        <v>0.44400000000000001</v>
      </c>
      <c r="Y30" s="62"/>
      <c r="Z30" s="62"/>
      <c r="AA30" s="62"/>
      <c r="AB30" s="62"/>
    </row>
    <row r="31" spans="1:28" s="31" customFormat="1" ht="15" customHeight="1" x14ac:dyDescent="0.4">
      <c r="A31" s="69" t="s">
        <v>93</v>
      </c>
      <c r="B31" s="119">
        <f>ROUND(FIRE1123b_working!B31,0)</f>
        <v>4</v>
      </c>
      <c r="C31" s="119">
        <f>ROUND(FIRE1123b_working!C31,0)</f>
        <v>2</v>
      </c>
      <c r="D31" s="119">
        <f>ROUND(FIRE1123b_working!D31,0)</f>
        <v>0</v>
      </c>
      <c r="E31" s="119">
        <f>ROUND(FIRE1123b_working!E31,0)</f>
        <v>0</v>
      </c>
      <c r="F31" s="120">
        <f>IF(FIRE1123b_working!F31="-","-",ROUND(FIRE1123b_working!F31,3))</f>
        <v>0.33300000000000002</v>
      </c>
      <c r="G31" s="61" t="s">
        <v>106</v>
      </c>
      <c r="H31" s="59">
        <f>ROUND(FIRE1123b_working!H31,0)</f>
        <v>0</v>
      </c>
      <c r="I31" s="59">
        <f>ROUND(FIRE1123b_working!I31,0)</f>
        <v>0</v>
      </c>
      <c r="J31" s="59">
        <f>ROUND(FIRE1123b_working!J31,0)</f>
        <v>0</v>
      </c>
      <c r="K31" s="59">
        <f>ROUND(FIRE1123b_working!K31,0)</f>
        <v>0</v>
      </c>
      <c r="L31" s="60" t="str">
        <f>IF(FIRE1123b_working!L31="-","-",ROUND(FIRE1123b_working!L31,3))</f>
        <v>-</v>
      </c>
      <c r="M31" s="61" t="s">
        <v>106</v>
      </c>
      <c r="N31" s="59">
        <f>ROUND(FIRE1123b_working!N31,0)</f>
        <v>0</v>
      </c>
      <c r="O31" s="59">
        <f>ROUND(FIRE1123b_working!O31,0)</f>
        <v>0</v>
      </c>
      <c r="P31" s="59">
        <f>ROUND(FIRE1123b_working!P31,0)</f>
        <v>0</v>
      </c>
      <c r="Q31" s="59">
        <f>ROUND(FIRE1123b_working!Q31,0)</f>
        <v>0</v>
      </c>
      <c r="R31" s="60" t="str">
        <f>IF(FIRE1123b_working!R31="-","-",ROUND(FIRE1123b_working!R31,3))</f>
        <v>-</v>
      </c>
      <c r="S31" s="61" t="s">
        <v>106</v>
      </c>
      <c r="T31" s="56">
        <f>ROUND(FIRE1123b_working!T31,0)</f>
        <v>4</v>
      </c>
      <c r="U31" s="56">
        <f>ROUND(FIRE1123b_working!U31,0)</f>
        <v>2</v>
      </c>
      <c r="V31" s="56">
        <f>ROUND(FIRE1123b_working!V31,0)</f>
        <v>0</v>
      </c>
      <c r="W31" s="56">
        <f>ROUND(FIRE1123b_working!W31,0)</f>
        <v>0</v>
      </c>
      <c r="X31" s="57">
        <f>IF(FIRE1123b_working!X31="-","-",ROUND(FIRE1123b_working!X31,3))</f>
        <v>0.33300000000000002</v>
      </c>
      <c r="Y31" s="62"/>
      <c r="Z31" s="62"/>
      <c r="AA31" s="62"/>
      <c r="AB31" s="62"/>
    </row>
    <row r="32" spans="1:28" s="31" customFormat="1" ht="15" customHeight="1" x14ac:dyDescent="0.4">
      <c r="A32" s="69" t="s">
        <v>17</v>
      </c>
      <c r="B32" s="119">
        <f>ROUND(FIRE1123b_working!B32,0)</f>
        <v>33</v>
      </c>
      <c r="C32" s="119">
        <f>ROUND(FIRE1123b_working!C32,0)</f>
        <v>10</v>
      </c>
      <c r="D32" s="119">
        <f>ROUND(FIRE1123b_working!D32,0)</f>
        <v>0</v>
      </c>
      <c r="E32" s="119">
        <f>ROUND(FIRE1123b_working!E32,0)</f>
        <v>0</v>
      </c>
      <c r="F32" s="120">
        <f>IF(FIRE1123b_working!F32="-","-",ROUND(FIRE1123b_working!F32,3))</f>
        <v>0.23300000000000001</v>
      </c>
      <c r="G32" s="61" t="s">
        <v>106</v>
      </c>
      <c r="H32" s="59">
        <f>ROUND(FIRE1123b_working!H32,0)</f>
        <v>0</v>
      </c>
      <c r="I32" s="59">
        <f>ROUND(FIRE1123b_working!I32,0)</f>
        <v>0</v>
      </c>
      <c r="J32" s="59">
        <f>ROUND(FIRE1123b_working!J32,0)</f>
        <v>0</v>
      </c>
      <c r="K32" s="59">
        <f>ROUND(FIRE1123b_working!K32,0)</f>
        <v>0</v>
      </c>
      <c r="L32" s="60" t="str">
        <f>IF(FIRE1123b_working!L32="-","-",ROUND(FIRE1123b_working!L32,3))</f>
        <v>-</v>
      </c>
      <c r="M32" s="61" t="s">
        <v>106</v>
      </c>
      <c r="N32" s="59">
        <f>ROUND(FIRE1123b_working!N32,0)</f>
        <v>4</v>
      </c>
      <c r="O32" s="59">
        <f>ROUND(FIRE1123b_working!O32,0)</f>
        <v>1</v>
      </c>
      <c r="P32" s="59">
        <f>ROUND(FIRE1123b_working!P32,0)</f>
        <v>0</v>
      </c>
      <c r="Q32" s="59">
        <f>ROUND(FIRE1123b_working!Q32,0)</f>
        <v>0</v>
      </c>
      <c r="R32" s="60">
        <f>IF(FIRE1123b_working!R32="-","-",ROUND(FIRE1123b_working!R32,3))</f>
        <v>0.2</v>
      </c>
      <c r="S32" s="61" t="s">
        <v>106</v>
      </c>
      <c r="T32" s="56">
        <f>ROUND(FIRE1123b_working!T32,0)</f>
        <v>37</v>
      </c>
      <c r="U32" s="56">
        <f>ROUND(FIRE1123b_working!U32,0)</f>
        <v>11</v>
      </c>
      <c r="V32" s="56">
        <f>ROUND(FIRE1123b_working!V32,0)</f>
        <v>0</v>
      </c>
      <c r="W32" s="56">
        <f>ROUND(FIRE1123b_working!W32,0)</f>
        <v>0</v>
      </c>
      <c r="X32" s="57">
        <f>IF(FIRE1123b_working!X32="-","-",ROUND(FIRE1123b_working!X32,3))</f>
        <v>0.22900000000000001</v>
      </c>
      <c r="Y32" s="62"/>
      <c r="Z32" s="62"/>
      <c r="AA32" s="62"/>
      <c r="AB32" s="62"/>
    </row>
    <row r="33" spans="1:28" s="31" customFormat="1" ht="15" customHeight="1" x14ac:dyDescent="0.4">
      <c r="A33" s="69" t="s">
        <v>18</v>
      </c>
      <c r="B33" s="119">
        <f>ROUND(FIRE1123b_working!B33,0)</f>
        <v>0</v>
      </c>
      <c r="C33" s="119">
        <f>ROUND(FIRE1123b_working!C33,0)</f>
        <v>0</v>
      </c>
      <c r="D33" s="119">
        <f>ROUND(FIRE1123b_working!D33,0)</f>
        <v>0</v>
      </c>
      <c r="E33" s="119">
        <f>ROUND(FIRE1123b_working!E33,0)</f>
        <v>0</v>
      </c>
      <c r="F33" s="120" t="str">
        <f>IF(FIRE1123b_working!F33="-","-",ROUND(FIRE1123b_working!F33,3))</f>
        <v>-</v>
      </c>
      <c r="G33" s="61" t="s">
        <v>106</v>
      </c>
      <c r="H33" s="59">
        <f>ROUND(FIRE1123b_working!H33,0)</f>
        <v>0</v>
      </c>
      <c r="I33" s="59">
        <f>ROUND(FIRE1123b_working!I33,0)</f>
        <v>0</v>
      </c>
      <c r="J33" s="59">
        <f>ROUND(FIRE1123b_working!J33,0)</f>
        <v>0</v>
      </c>
      <c r="K33" s="59">
        <f>ROUND(FIRE1123b_working!K33,0)</f>
        <v>0</v>
      </c>
      <c r="L33" s="60" t="str">
        <f>IF(FIRE1123b_working!L33="-","-",ROUND(FIRE1123b_working!L33,3))</f>
        <v>-</v>
      </c>
      <c r="M33" s="61" t="s">
        <v>106</v>
      </c>
      <c r="N33" s="59">
        <f>ROUND(FIRE1123b_working!N33,0)</f>
        <v>0</v>
      </c>
      <c r="O33" s="59">
        <f>ROUND(FIRE1123b_working!O33,0)</f>
        <v>0</v>
      </c>
      <c r="P33" s="59">
        <f>ROUND(FIRE1123b_working!P33,0)</f>
        <v>0</v>
      </c>
      <c r="Q33" s="59">
        <f>ROUND(FIRE1123b_working!Q33,0)</f>
        <v>0</v>
      </c>
      <c r="R33" s="60" t="str">
        <f>IF(FIRE1123b_working!R33="-","-",ROUND(FIRE1123b_working!R33,3))</f>
        <v>-</v>
      </c>
      <c r="S33" s="61" t="s">
        <v>106</v>
      </c>
      <c r="T33" s="56">
        <f>ROUND(FIRE1123b_working!T33,0)</f>
        <v>0</v>
      </c>
      <c r="U33" s="56">
        <f>ROUND(FIRE1123b_working!U33,0)</f>
        <v>0</v>
      </c>
      <c r="V33" s="56">
        <f>ROUND(FIRE1123b_working!V33,0)</f>
        <v>0</v>
      </c>
      <c r="W33" s="56">
        <f>ROUND(FIRE1123b_working!W33,0)</f>
        <v>0</v>
      </c>
      <c r="X33" s="57" t="str">
        <f>IF(FIRE1123b_working!X33="-","-",ROUND(FIRE1123b_working!X33,3))</f>
        <v>-</v>
      </c>
      <c r="Y33" s="62"/>
      <c r="Z33" s="62"/>
      <c r="AA33" s="62"/>
      <c r="AB33" s="62"/>
    </row>
    <row r="34" spans="1:28" s="31" customFormat="1" ht="15" customHeight="1" x14ac:dyDescent="0.4">
      <c r="A34" s="69" t="s">
        <v>19</v>
      </c>
      <c r="B34" s="119">
        <f>ROUND(FIRE1123b_working!B34,0)</f>
        <v>0</v>
      </c>
      <c r="C34" s="119">
        <f>ROUND(FIRE1123b_working!C34,0)</f>
        <v>0</v>
      </c>
      <c r="D34" s="119">
        <f>ROUND(FIRE1123b_working!D34,0)</f>
        <v>0</v>
      </c>
      <c r="E34" s="119">
        <f>ROUND(FIRE1123b_working!E34,0)</f>
        <v>0</v>
      </c>
      <c r="F34" s="120" t="str">
        <f>IF(FIRE1123b_working!F34="-","-",ROUND(FIRE1123b_working!F34,3))</f>
        <v>-</v>
      </c>
      <c r="G34" s="61" t="s">
        <v>106</v>
      </c>
      <c r="H34" s="59">
        <f>ROUND(FIRE1123b_working!H34,0)</f>
        <v>0</v>
      </c>
      <c r="I34" s="59">
        <f>ROUND(FIRE1123b_working!I34,0)</f>
        <v>0</v>
      </c>
      <c r="J34" s="59">
        <f>ROUND(FIRE1123b_working!J34,0)</f>
        <v>0</v>
      </c>
      <c r="K34" s="59">
        <f>ROUND(FIRE1123b_working!K34,0)</f>
        <v>0</v>
      </c>
      <c r="L34" s="60" t="str">
        <f>IF(FIRE1123b_working!L34="-","-",ROUND(FIRE1123b_working!L34,3))</f>
        <v>-</v>
      </c>
      <c r="M34" s="61" t="s">
        <v>106</v>
      </c>
      <c r="N34" s="59">
        <f>ROUND(FIRE1123b_working!N34,0)</f>
        <v>0</v>
      </c>
      <c r="O34" s="59">
        <f>ROUND(FIRE1123b_working!O34,0)</f>
        <v>0</v>
      </c>
      <c r="P34" s="59">
        <f>ROUND(FIRE1123b_working!P34,0)</f>
        <v>0</v>
      </c>
      <c r="Q34" s="59">
        <f>ROUND(FIRE1123b_working!Q34,0)</f>
        <v>0</v>
      </c>
      <c r="R34" s="60" t="str">
        <f>IF(FIRE1123b_working!R34="-","-",ROUND(FIRE1123b_working!R34,3))</f>
        <v>-</v>
      </c>
      <c r="S34" s="61" t="s">
        <v>106</v>
      </c>
      <c r="T34" s="56">
        <f>ROUND(FIRE1123b_working!T34,0)</f>
        <v>0</v>
      </c>
      <c r="U34" s="56">
        <f>ROUND(FIRE1123b_working!U34,0)</f>
        <v>0</v>
      </c>
      <c r="V34" s="56">
        <f>ROUND(FIRE1123b_working!V34,0)</f>
        <v>0</v>
      </c>
      <c r="W34" s="56">
        <f>ROUND(FIRE1123b_working!W34,0)</f>
        <v>0</v>
      </c>
      <c r="X34" s="57" t="str">
        <f>IF(FIRE1123b_working!X34="-","-",ROUND(FIRE1123b_working!X34,3))</f>
        <v>-</v>
      </c>
      <c r="Y34" s="62"/>
      <c r="Z34" s="62"/>
      <c r="AA34" s="62"/>
      <c r="AB34" s="62"/>
    </row>
    <row r="35" spans="1:28" s="31" customFormat="1" ht="15" customHeight="1" x14ac:dyDescent="0.4">
      <c r="A35" s="95" t="s">
        <v>20</v>
      </c>
      <c r="B35" s="119">
        <f>ROUND(FIRE1123b_working!B35,0)</f>
        <v>0</v>
      </c>
      <c r="C35" s="119">
        <f>ROUND(FIRE1123b_working!C35,0)</f>
        <v>0</v>
      </c>
      <c r="D35" s="119">
        <f>ROUND(FIRE1123b_working!D35,0)</f>
        <v>0</v>
      </c>
      <c r="E35" s="119">
        <f>ROUND(FIRE1123b_working!E35,0)</f>
        <v>0</v>
      </c>
      <c r="F35" s="120" t="str">
        <f>IF(FIRE1123b_working!F35="-","-",ROUND(FIRE1123b_working!F35,3))</f>
        <v>-</v>
      </c>
      <c r="G35" s="61" t="s">
        <v>106</v>
      </c>
      <c r="H35" s="59">
        <f>ROUND(FIRE1123b_working!H35,0)</f>
        <v>0</v>
      </c>
      <c r="I35" s="59">
        <f>ROUND(FIRE1123b_working!I35,0)</f>
        <v>0</v>
      </c>
      <c r="J35" s="59">
        <f>ROUND(FIRE1123b_working!J35,0)</f>
        <v>0</v>
      </c>
      <c r="K35" s="59">
        <f>ROUND(FIRE1123b_working!K35,0)</f>
        <v>0</v>
      </c>
      <c r="L35" s="60" t="str">
        <f>IF(FIRE1123b_working!L35="-","-",ROUND(FIRE1123b_working!L35,3))</f>
        <v>-</v>
      </c>
      <c r="M35" s="61" t="s">
        <v>106</v>
      </c>
      <c r="N35" s="59">
        <f>ROUND(FIRE1123b_working!N35,0)</f>
        <v>0</v>
      </c>
      <c r="O35" s="59">
        <f>ROUND(FIRE1123b_working!O35,0)</f>
        <v>0</v>
      </c>
      <c r="P35" s="59">
        <f>ROUND(FIRE1123b_working!P35,0)</f>
        <v>0</v>
      </c>
      <c r="Q35" s="59">
        <f>ROUND(FIRE1123b_working!Q35,0)</f>
        <v>0</v>
      </c>
      <c r="R35" s="60" t="str">
        <f>IF(FIRE1123b_working!R35="-","-",ROUND(FIRE1123b_working!R35,3))</f>
        <v>-</v>
      </c>
      <c r="S35" s="61" t="s">
        <v>106</v>
      </c>
      <c r="T35" s="56">
        <f>ROUND(FIRE1123b_working!T35,0)</f>
        <v>0</v>
      </c>
      <c r="U35" s="56">
        <f>ROUND(FIRE1123b_working!U35,0)</f>
        <v>0</v>
      </c>
      <c r="V35" s="56">
        <f>ROUND(FIRE1123b_working!V35,0)</f>
        <v>0</v>
      </c>
      <c r="W35" s="56">
        <f>ROUND(FIRE1123b_working!W35,0)</f>
        <v>0</v>
      </c>
      <c r="X35" s="57" t="str">
        <f>IF(FIRE1123b_working!X35="-","-",ROUND(FIRE1123b_working!X35,3))</f>
        <v>-</v>
      </c>
      <c r="Y35" s="62"/>
      <c r="Z35" s="62"/>
      <c r="AA35" s="62"/>
      <c r="AB35" s="62"/>
    </row>
    <row r="36" spans="1:28" s="31" customFormat="1" ht="15" customHeight="1" x14ac:dyDescent="0.4">
      <c r="A36" s="95" t="s">
        <v>21</v>
      </c>
      <c r="B36" s="119">
        <f>ROUND(FIRE1123b_working!B36,0)</f>
        <v>18</v>
      </c>
      <c r="C36" s="119">
        <f>ROUND(FIRE1123b_working!C36,0)</f>
        <v>10</v>
      </c>
      <c r="D36" s="119">
        <f>ROUND(FIRE1123b_working!D36,0)</f>
        <v>0</v>
      </c>
      <c r="E36" s="119">
        <f>ROUND(FIRE1123b_working!E36,0)</f>
        <v>0</v>
      </c>
      <c r="F36" s="120">
        <f>IF(FIRE1123b_working!F36="-","-",ROUND(FIRE1123b_working!F36,3))</f>
        <v>0.35699999999999998</v>
      </c>
      <c r="G36" s="61" t="s">
        <v>106</v>
      </c>
      <c r="H36" s="59">
        <f>ROUND(FIRE1123b_working!H36,0)</f>
        <v>0</v>
      </c>
      <c r="I36" s="59">
        <f>ROUND(FIRE1123b_working!I36,0)</f>
        <v>0</v>
      </c>
      <c r="J36" s="59">
        <f>ROUND(FIRE1123b_working!J36,0)</f>
        <v>0</v>
      </c>
      <c r="K36" s="59">
        <f>ROUND(FIRE1123b_working!K36,0)</f>
        <v>0</v>
      </c>
      <c r="L36" s="60" t="str">
        <f>IF(FIRE1123b_working!L36="-","-",ROUND(FIRE1123b_working!L36,3))</f>
        <v>-</v>
      </c>
      <c r="M36" s="61" t="s">
        <v>106</v>
      </c>
      <c r="N36" s="59">
        <f>ROUND(FIRE1123b_working!N36,0)</f>
        <v>0</v>
      </c>
      <c r="O36" s="59">
        <f>ROUND(FIRE1123b_working!O36,0)</f>
        <v>0</v>
      </c>
      <c r="P36" s="59">
        <f>ROUND(FIRE1123b_working!P36,0)</f>
        <v>0</v>
      </c>
      <c r="Q36" s="59">
        <f>ROUND(FIRE1123b_working!Q36,0)</f>
        <v>0</v>
      </c>
      <c r="R36" s="60" t="str">
        <f>IF(FIRE1123b_working!R36="-","-",ROUND(FIRE1123b_working!R36,3))</f>
        <v>-</v>
      </c>
      <c r="S36" s="61" t="s">
        <v>106</v>
      </c>
      <c r="T36" s="56">
        <f>ROUND(FIRE1123b_working!T36,0)</f>
        <v>18</v>
      </c>
      <c r="U36" s="56">
        <f>ROUND(FIRE1123b_working!U36,0)</f>
        <v>10</v>
      </c>
      <c r="V36" s="56">
        <f>ROUND(FIRE1123b_working!V36,0)</f>
        <v>0</v>
      </c>
      <c r="W36" s="56">
        <f>ROUND(FIRE1123b_working!W36,0)</f>
        <v>0</v>
      </c>
      <c r="X36" s="57">
        <f>IF(FIRE1123b_working!X36="-","-",ROUND(FIRE1123b_working!X36,3))</f>
        <v>0.35699999999999998</v>
      </c>
      <c r="Y36" s="62"/>
      <c r="Z36" s="62"/>
      <c r="AA36" s="62"/>
      <c r="AB36" s="62"/>
    </row>
    <row r="37" spans="1:28" s="31" customFormat="1" ht="15" customHeight="1" x14ac:dyDescent="0.4">
      <c r="A37" s="69" t="s">
        <v>22</v>
      </c>
      <c r="B37" s="119">
        <f>ROUND(FIRE1123b_working!B37,0)</f>
        <v>31</v>
      </c>
      <c r="C37" s="119">
        <f>ROUND(FIRE1123b_working!C37,0)</f>
        <v>4</v>
      </c>
      <c r="D37" s="119">
        <f>ROUND(FIRE1123b_working!D37,0)</f>
        <v>0</v>
      </c>
      <c r="E37" s="119">
        <f>ROUND(FIRE1123b_working!E37,0)</f>
        <v>0</v>
      </c>
      <c r="F37" s="120">
        <f>IF(FIRE1123b_working!F37="-","-",ROUND(FIRE1123b_working!F37,3))</f>
        <v>0.114</v>
      </c>
      <c r="G37" s="61" t="s">
        <v>106</v>
      </c>
      <c r="H37" s="59">
        <f>ROUND(FIRE1123b_working!H37,0)</f>
        <v>0</v>
      </c>
      <c r="I37" s="59">
        <f>ROUND(FIRE1123b_working!I37,0)</f>
        <v>0</v>
      </c>
      <c r="J37" s="59">
        <f>ROUND(FIRE1123b_working!J37,0)</f>
        <v>0</v>
      </c>
      <c r="K37" s="59">
        <f>ROUND(FIRE1123b_working!K37,0)</f>
        <v>0</v>
      </c>
      <c r="L37" s="60" t="str">
        <f>IF(FIRE1123b_working!L37="-","-",ROUND(FIRE1123b_working!L37,3))</f>
        <v>-</v>
      </c>
      <c r="M37" s="61" t="s">
        <v>106</v>
      </c>
      <c r="N37" s="59">
        <f>ROUND(FIRE1123b_working!N37,0)</f>
        <v>1</v>
      </c>
      <c r="O37" s="59">
        <f>ROUND(FIRE1123b_working!O37,0)</f>
        <v>0</v>
      </c>
      <c r="P37" s="59">
        <f>ROUND(FIRE1123b_working!P37,0)</f>
        <v>0</v>
      </c>
      <c r="Q37" s="59">
        <f>ROUND(FIRE1123b_working!Q37,0)</f>
        <v>0</v>
      </c>
      <c r="R37" s="60">
        <f>IF(FIRE1123b_working!R37="-","-",ROUND(FIRE1123b_working!R37,3))</f>
        <v>0</v>
      </c>
      <c r="S37" s="61" t="s">
        <v>106</v>
      </c>
      <c r="T37" s="56">
        <f>ROUND(FIRE1123b_working!T37,0)</f>
        <v>32</v>
      </c>
      <c r="U37" s="56">
        <f>ROUND(FIRE1123b_working!U37,0)</f>
        <v>4</v>
      </c>
      <c r="V37" s="56">
        <f>ROUND(FIRE1123b_working!V37,0)</f>
        <v>0</v>
      </c>
      <c r="W37" s="56">
        <f>ROUND(FIRE1123b_working!W37,0)</f>
        <v>0</v>
      </c>
      <c r="X37" s="57">
        <f>IF(FIRE1123b_working!X37="-","-",ROUND(FIRE1123b_working!X37,3))</f>
        <v>0.111</v>
      </c>
      <c r="Y37" s="62"/>
      <c r="Z37" s="62"/>
      <c r="AA37" s="62"/>
      <c r="AB37" s="62"/>
    </row>
    <row r="38" spans="1:28" s="31" customFormat="1" ht="15" customHeight="1" x14ac:dyDescent="0.4">
      <c r="A38" s="95" t="s">
        <v>23</v>
      </c>
      <c r="B38" s="119">
        <f>ROUND(FIRE1123b_working!B38,0)</f>
        <v>1</v>
      </c>
      <c r="C38" s="119">
        <f>ROUND(FIRE1123b_working!C38,0)</f>
        <v>0</v>
      </c>
      <c r="D38" s="119">
        <f>ROUND(FIRE1123b_working!D38,0)</f>
        <v>0</v>
      </c>
      <c r="E38" s="119">
        <f>ROUND(FIRE1123b_working!E38,0)</f>
        <v>0</v>
      </c>
      <c r="F38" s="120">
        <f>IF(FIRE1123b_working!F38="-","-",ROUND(FIRE1123b_working!F38,3))</f>
        <v>0</v>
      </c>
      <c r="G38" s="61" t="s">
        <v>106</v>
      </c>
      <c r="H38" s="59">
        <f>ROUND(FIRE1123b_working!H38,0)</f>
        <v>0</v>
      </c>
      <c r="I38" s="59">
        <f>ROUND(FIRE1123b_working!I38,0)</f>
        <v>1</v>
      </c>
      <c r="J38" s="59">
        <f>ROUND(FIRE1123b_working!J38,0)</f>
        <v>0</v>
      </c>
      <c r="K38" s="59">
        <f>ROUND(FIRE1123b_working!K38,0)</f>
        <v>0</v>
      </c>
      <c r="L38" s="60">
        <f>IF(FIRE1123b_working!L38="-","-",ROUND(FIRE1123b_working!L38,3))</f>
        <v>1</v>
      </c>
      <c r="M38" s="61" t="s">
        <v>106</v>
      </c>
      <c r="N38" s="59">
        <f>ROUND(FIRE1123b_working!N38,0)</f>
        <v>0</v>
      </c>
      <c r="O38" s="59">
        <f>ROUND(FIRE1123b_working!O38,0)</f>
        <v>0</v>
      </c>
      <c r="P38" s="59">
        <f>ROUND(FIRE1123b_working!P38,0)</f>
        <v>0</v>
      </c>
      <c r="Q38" s="59">
        <f>ROUND(FIRE1123b_working!Q38,0)</f>
        <v>0</v>
      </c>
      <c r="R38" s="60" t="str">
        <f>IF(FIRE1123b_working!R38="-","-",ROUND(FIRE1123b_working!R38,3))</f>
        <v>-</v>
      </c>
      <c r="S38" s="61" t="s">
        <v>106</v>
      </c>
      <c r="T38" s="56">
        <f>ROUND(FIRE1123b_working!T38,0)</f>
        <v>1</v>
      </c>
      <c r="U38" s="56">
        <f>ROUND(FIRE1123b_working!U38,0)</f>
        <v>1</v>
      </c>
      <c r="V38" s="56">
        <f>ROUND(FIRE1123b_working!V38,0)</f>
        <v>0</v>
      </c>
      <c r="W38" s="56">
        <f>ROUND(FIRE1123b_working!W38,0)</f>
        <v>0</v>
      </c>
      <c r="X38" s="57">
        <f>IF(FIRE1123b_working!X38="-","-",ROUND(FIRE1123b_working!X38,3))</f>
        <v>0.5</v>
      </c>
      <c r="Y38" s="62"/>
      <c r="Z38" s="62"/>
      <c r="AA38" s="62"/>
      <c r="AB38" s="62"/>
    </row>
    <row r="39" spans="1:28" s="31" customFormat="1" ht="15" customHeight="1" x14ac:dyDescent="0.4">
      <c r="A39" s="69" t="s">
        <v>24</v>
      </c>
      <c r="B39" s="119">
        <f>ROUND(FIRE1123b_working!B39,0)</f>
        <v>26</v>
      </c>
      <c r="C39" s="119">
        <f>ROUND(FIRE1123b_working!C39,0)</f>
        <v>5</v>
      </c>
      <c r="D39" s="119">
        <f>ROUND(FIRE1123b_working!D39,0)</f>
        <v>0</v>
      </c>
      <c r="E39" s="119">
        <f>ROUND(FIRE1123b_working!E39,0)</f>
        <v>0</v>
      </c>
      <c r="F39" s="120">
        <f>IF(FIRE1123b_working!F39="-","-",ROUND(FIRE1123b_working!F39,3))</f>
        <v>0.161</v>
      </c>
      <c r="G39" s="61" t="s">
        <v>106</v>
      </c>
      <c r="H39" s="59">
        <f>ROUND(FIRE1123b_working!H39,0)</f>
        <v>0</v>
      </c>
      <c r="I39" s="59">
        <f>ROUND(FIRE1123b_working!I39,0)</f>
        <v>4</v>
      </c>
      <c r="J39" s="59">
        <f>ROUND(FIRE1123b_working!J39,0)</f>
        <v>0</v>
      </c>
      <c r="K39" s="59">
        <f>ROUND(FIRE1123b_working!K39,0)</f>
        <v>0</v>
      </c>
      <c r="L39" s="60">
        <f>IF(FIRE1123b_working!L39="-","-",ROUND(FIRE1123b_working!L39,3))</f>
        <v>1</v>
      </c>
      <c r="M39" s="61" t="s">
        <v>106</v>
      </c>
      <c r="N39" s="59">
        <f>ROUND(FIRE1123b_working!N39,0)</f>
        <v>0</v>
      </c>
      <c r="O39" s="59">
        <f>ROUND(FIRE1123b_working!O39,0)</f>
        <v>2</v>
      </c>
      <c r="P39" s="59">
        <f>ROUND(FIRE1123b_working!P39,0)</f>
        <v>0</v>
      </c>
      <c r="Q39" s="59">
        <f>ROUND(FIRE1123b_working!Q39,0)</f>
        <v>0</v>
      </c>
      <c r="R39" s="60">
        <f>IF(FIRE1123b_working!R39="-","-",ROUND(FIRE1123b_working!R39,3))</f>
        <v>1</v>
      </c>
      <c r="S39" s="61" t="s">
        <v>106</v>
      </c>
      <c r="T39" s="56">
        <f>ROUND(FIRE1123b_working!T39,0)</f>
        <v>26</v>
      </c>
      <c r="U39" s="56">
        <f>ROUND(FIRE1123b_working!U39,0)</f>
        <v>11</v>
      </c>
      <c r="V39" s="56">
        <f>ROUND(FIRE1123b_working!V39,0)</f>
        <v>0</v>
      </c>
      <c r="W39" s="56">
        <f>ROUND(FIRE1123b_working!W39,0)</f>
        <v>0</v>
      </c>
      <c r="X39" s="57">
        <f>IF(FIRE1123b_working!X39="-","-",ROUND(FIRE1123b_working!X39,3))</f>
        <v>0.29699999999999999</v>
      </c>
      <c r="Y39" s="62"/>
      <c r="Z39" s="62"/>
      <c r="AA39" s="62"/>
      <c r="AB39" s="62"/>
    </row>
    <row r="40" spans="1:28" s="31" customFormat="1" ht="15" customHeight="1" x14ac:dyDescent="0.4">
      <c r="A40" s="95" t="s">
        <v>25</v>
      </c>
      <c r="B40" s="119">
        <f>ROUND(FIRE1123b_working!B40,0)</f>
        <v>14</v>
      </c>
      <c r="C40" s="119">
        <f>ROUND(FIRE1123b_working!C40,0)</f>
        <v>1</v>
      </c>
      <c r="D40" s="119">
        <f>ROUND(FIRE1123b_working!D40,0)</f>
        <v>0</v>
      </c>
      <c r="E40" s="119">
        <f>ROUND(FIRE1123b_working!E40,0)</f>
        <v>0</v>
      </c>
      <c r="F40" s="120">
        <f>IF(FIRE1123b_working!F40="-","-",ROUND(FIRE1123b_working!F40,3))</f>
        <v>6.7000000000000004E-2</v>
      </c>
      <c r="G40" s="61" t="s">
        <v>106</v>
      </c>
      <c r="H40" s="59">
        <f>ROUND(FIRE1123b_working!H40,0)</f>
        <v>3</v>
      </c>
      <c r="I40" s="59">
        <f>ROUND(FIRE1123b_working!I40,0)</f>
        <v>3</v>
      </c>
      <c r="J40" s="59">
        <f>ROUND(FIRE1123b_working!J40,0)</f>
        <v>0</v>
      </c>
      <c r="K40" s="59">
        <f>ROUND(FIRE1123b_working!K40,0)</f>
        <v>0</v>
      </c>
      <c r="L40" s="60">
        <f>IF(FIRE1123b_working!L40="-","-",ROUND(FIRE1123b_working!L40,3))</f>
        <v>0.5</v>
      </c>
      <c r="M40" s="61" t="s">
        <v>106</v>
      </c>
      <c r="N40" s="59">
        <f>ROUND(FIRE1123b_working!N40,0)</f>
        <v>2</v>
      </c>
      <c r="O40" s="59">
        <f>ROUND(FIRE1123b_working!O40,0)</f>
        <v>1</v>
      </c>
      <c r="P40" s="59">
        <f>ROUND(FIRE1123b_working!P40,0)</f>
        <v>0</v>
      </c>
      <c r="Q40" s="59">
        <f>ROUND(FIRE1123b_working!Q40,0)</f>
        <v>0</v>
      </c>
      <c r="R40" s="60">
        <f>IF(FIRE1123b_working!R40="-","-",ROUND(FIRE1123b_working!R40,3))</f>
        <v>0.33300000000000002</v>
      </c>
      <c r="S40" s="61" t="s">
        <v>106</v>
      </c>
      <c r="T40" s="56">
        <f>ROUND(FIRE1123b_working!T40,0)</f>
        <v>19</v>
      </c>
      <c r="U40" s="56">
        <f>ROUND(FIRE1123b_working!U40,0)</f>
        <v>5</v>
      </c>
      <c r="V40" s="56">
        <f>ROUND(FIRE1123b_working!V40,0)</f>
        <v>0</v>
      </c>
      <c r="W40" s="56">
        <f>ROUND(FIRE1123b_working!W40,0)</f>
        <v>0</v>
      </c>
      <c r="X40" s="57">
        <f>IF(FIRE1123b_working!X40="-","-",ROUND(FIRE1123b_working!X40,3))</f>
        <v>0.20799999999999999</v>
      </c>
      <c r="Y40" s="62"/>
      <c r="Z40" s="62"/>
      <c r="AA40" s="62"/>
      <c r="AB40" s="62"/>
    </row>
    <row r="41" spans="1:28" s="31" customFormat="1" ht="15" customHeight="1" x14ac:dyDescent="0.4">
      <c r="A41" s="95" t="s">
        <v>72</v>
      </c>
      <c r="B41" s="119">
        <f>ROUND(FIRE1123b_working!B41,0)</f>
        <v>0</v>
      </c>
      <c r="C41" s="119">
        <f>ROUND(FIRE1123b_working!C41,0)</f>
        <v>0</v>
      </c>
      <c r="D41" s="119">
        <f>ROUND(FIRE1123b_working!D41,0)</f>
        <v>0</v>
      </c>
      <c r="E41" s="119">
        <f>ROUND(FIRE1123b_working!E41,0)</f>
        <v>0</v>
      </c>
      <c r="F41" s="120" t="str">
        <f>IF(FIRE1123b_working!F41="-","-",ROUND(FIRE1123b_working!F41,3))</f>
        <v>-</v>
      </c>
      <c r="G41" s="61" t="s">
        <v>106</v>
      </c>
      <c r="H41" s="59">
        <f>ROUND(FIRE1123b_working!H41,0)</f>
        <v>0</v>
      </c>
      <c r="I41" s="59">
        <f>ROUND(FIRE1123b_working!I41,0)</f>
        <v>0</v>
      </c>
      <c r="J41" s="59">
        <f>ROUND(FIRE1123b_working!J41,0)</f>
        <v>0</v>
      </c>
      <c r="K41" s="59">
        <f>ROUND(FIRE1123b_working!K41,0)</f>
        <v>0</v>
      </c>
      <c r="L41" s="60" t="str">
        <f>IF(FIRE1123b_working!L41="-","-",ROUND(FIRE1123b_working!L41,3))</f>
        <v>-</v>
      </c>
      <c r="M41" s="61" t="s">
        <v>106</v>
      </c>
      <c r="N41" s="59">
        <f>ROUND(FIRE1123b_working!N41,0)</f>
        <v>0</v>
      </c>
      <c r="O41" s="59">
        <f>ROUND(FIRE1123b_working!O41,0)</f>
        <v>0</v>
      </c>
      <c r="P41" s="59">
        <f>ROUND(FIRE1123b_working!P41,0)</f>
        <v>0</v>
      </c>
      <c r="Q41" s="59">
        <f>ROUND(FIRE1123b_working!Q41,0)</f>
        <v>0</v>
      </c>
      <c r="R41" s="60" t="str">
        <f>IF(FIRE1123b_working!R41="-","-",ROUND(FIRE1123b_working!R41,3))</f>
        <v>-</v>
      </c>
      <c r="S41" s="61" t="s">
        <v>106</v>
      </c>
      <c r="T41" s="56">
        <f>ROUND(FIRE1123b_working!T41,0)</f>
        <v>0</v>
      </c>
      <c r="U41" s="56">
        <f>ROUND(FIRE1123b_working!U41,0)</f>
        <v>0</v>
      </c>
      <c r="V41" s="56">
        <f>ROUND(FIRE1123b_working!V41,0)</f>
        <v>0</v>
      </c>
      <c r="W41" s="56">
        <f>ROUND(FIRE1123b_working!W41,0)</f>
        <v>0</v>
      </c>
      <c r="X41" s="57" t="str">
        <f>IF(FIRE1123b_working!X41="-","-",ROUND(FIRE1123b_working!X41,3))</f>
        <v>-</v>
      </c>
      <c r="Y41" s="62"/>
      <c r="Z41" s="62"/>
      <c r="AA41" s="62"/>
      <c r="AB41" s="62"/>
    </row>
    <row r="42" spans="1:28" s="31" customFormat="1" ht="15" customHeight="1" x14ac:dyDescent="0.4">
      <c r="A42" s="95" t="s">
        <v>26</v>
      </c>
      <c r="B42" s="119">
        <f>ROUND(FIRE1123b_working!B42,0)</f>
        <v>0</v>
      </c>
      <c r="C42" s="119">
        <f>ROUND(FIRE1123b_working!C42,0)</f>
        <v>0</v>
      </c>
      <c r="D42" s="119">
        <f>ROUND(FIRE1123b_working!D42,0)</f>
        <v>0</v>
      </c>
      <c r="E42" s="119">
        <f>ROUND(FIRE1123b_working!E42,0)</f>
        <v>0</v>
      </c>
      <c r="F42" s="120" t="str">
        <f>IF(FIRE1123b_working!F42="-","-",ROUND(FIRE1123b_working!F42,3))</f>
        <v>-</v>
      </c>
      <c r="G42" s="61" t="s">
        <v>106</v>
      </c>
      <c r="H42" s="59">
        <f>ROUND(FIRE1123b_working!H42,0)</f>
        <v>0</v>
      </c>
      <c r="I42" s="59">
        <f>ROUND(FIRE1123b_working!I42,0)</f>
        <v>0</v>
      </c>
      <c r="J42" s="59">
        <f>ROUND(FIRE1123b_working!J42,0)</f>
        <v>0</v>
      </c>
      <c r="K42" s="59">
        <f>ROUND(FIRE1123b_working!K42,0)</f>
        <v>0</v>
      </c>
      <c r="L42" s="60" t="str">
        <f>IF(FIRE1123b_working!L42="-","-",ROUND(FIRE1123b_working!L42,3))</f>
        <v>-</v>
      </c>
      <c r="M42" s="61" t="s">
        <v>106</v>
      </c>
      <c r="N42" s="59">
        <f>ROUND(FIRE1123b_working!N42,0)</f>
        <v>0</v>
      </c>
      <c r="O42" s="59">
        <f>ROUND(FIRE1123b_working!O42,0)</f>
        <v>0</v>
      </c>
      <c r="P42" s="59">
        <f>ROUND(FIRE1123b_working!P42,0)</f>
        <v>0</v>
      </c>
      <c r="Q42" s="59">
        <f>ROUND(FIRE1123b_working!Q42,0)</f>
        <v>0</v>
      </c>
      <c r="R42" s="60" t="str">
        <f>IF(FIRE1123b_working!R42="-","-",ROUND(FIRE1123b_working!R42,3))</f>
        <v>-</v>
      </c>
      <c r="S42" s="61" t="s">
        <v>106</v>
      </c>
      <c r="T42" s="56">
        <f>ROUND(FIRE1123b_working!T42,0)</f>
        <v>0</v>
      </c>
      <c r="U42" s="56">
        <f>ROUND(FIRE1123b_working!U42,0)</f>
        <v>0</v>
      </c>
      <c r="V42" s="56">
        <f>ROUND(FIRE1123b_working!V42,0)</f>
        <v>0</v>
      </c>
      <c r="W42" s="56">
        <f>ROUND(FIRE1123b_working!W42,0)</f>
        <v>0</v>
      </c>
      <c r="X42" s="57" t="str">
        <f>IF(FIRE1123b_working!X42="-","-",ROUND(FIRE1123b_working!X42,3))</f>
        <v>-</v>
      </c>
      <c r="Y42" s="62"/>
      <c r="Z42" s="62"/>
      <c r="AA42" s="62"/>
      <c r="AB42" s="62"/>
    </row>
    <row r="43" spans="1:28" s="31" customFormat="1" ht="15" customHeight="1" x14ac:dyDescent="0.4">
      <c r="A43" s="95" t="s">
        <v>27</v>
      </c>
      <c r="B43" s="119">
        <f>ROUND(FIRE1123b_working!B43,0)</f>
        <v>21</v>
      </c>
      <c r="C43" s="119">
        <f>ROUND(FIRE1123b_working!C43,0)</f>
        <v>6</v>
      </c>
      <c r="D43" s="119">
        <f>ROUND(FIRE1123b_working!D43,0)</f>
        <v>0</v>
      </c>
      <c r="E43" s="119">
        <f>ROUND(FIRE1123b_working!E43,0)</f>
        <v>0</v>
      </c>
      <c r="F43" s="120">
        <f>IF(FIRE1123b_working!F43="-","-",ROUND(FIRE1123b_working!F43,3))</f>
        <v>0.222</v>
      </c>
      <c r="G43" s="61" t="s">
        <v>106</v>
      </c>
      <c r="H43" s="59">
        <f>ROUND(FIRE1123b_working!H43,0)</f>
        <v>0</v>
      </c>
      <c r="I43" s="59">
        <f>ROUND(FIRE1123b_working!I43,0)</f>
        <v>0</v>
      </c>
      <c r="J43" s="59">
        <f>ROUND(FIRE1123b_working!J43,0)</f>
        <v>0</v>
      </c>
      <c r="K43" s="59">
        <f>ROUND(FIRE1123b_working!K43,0)</f>
        <v>0</v>
      </c>
      <c r="L43" s="60" t="str">
        <f>IF(FIRE1123b_working!L43="-","-",ROUND(FIRE1123b_working!L43,3))</f>
        <v>-</v>
      </c>
      <c r="M43" s="61" t="s">
        <v>106</v>
      </c>
      <c r="N43" s="59">
        <f>ROUND(FIRE1123b_working!N43,0)</f>
        <v>0</v>
      </c>
      <c r="O43" s="59">
        <f>ROUND(FIRE1123b_working!O43,0)</f>
        <v>0</v>
      </c>
      <c r="P43" s="59">
        <f>ROUND(FIRE1123b_working!P43,0)</f>
        <v>0</v>
      </c>
      <c r="Q43" s="59">
        <f>ROUND(FIRE1123b_working!Q43,0)</f>
        <v>0</v>
      </c>
      <c r="R43" s="60" t="str">
        <f>IF(FIRE1123b_working!R43="-","-",ROUND(FIRE1123b_working!R43,3))</f>
        <v>-</v>
      </c>
      <c r="S43" s="61" t="s">
        <v>106</v>
      </c>
      <c r="T43" s="56">
        <f>ROUND(FIRE1123b_working!T43,0)</f>
        <v>21</v>
      </c>
      <c r="U43" s="56">
        <f>ROUND(FIRE1123b_working!U43,0)</f>
        <v>6</v>
      </c>
      <c r="V43" s="56">
        <f>ROUND(FIRE1123b_working!V43,0)</f>
        <v>0</v>
      </c>
      <c r="W43" s="56">
        <f>ROUND(FIRE1123b_working!W43,0)</f>
        <v>0</v>
      </c>
      <c r="X43" s="57">
        <f>IF(FIRE1123b_working!X43="-","-",ROUND(FIRE1123b_working!X43,3))</f>
        <v>0.222</v>
      </c>
      <c r="Y43" s="62"/>
      <c r="Z43" s="62"/>
      <c r="AA43" s="62"/>
      <c r="AB43" s="62"/>
    </row>
    <row r="44" spans="1:28" s="31" customFormat="1" ht="15" customHeight="1" x14ac:dyDescent="0.4">
      <c r="A44" s="95" t="s">
        <v>28</v>
      </c>
      <c r="B44" s="119">
        <f>ROUND(FIRE1123b_working!B44,0)</f>
        <v>0</v>
      </c>
      <c r="C44" s="119">
        <f>ROUND(FIRE1123b_working!C44,0)</f>
        <v>0</v>
      </c>
      <c r="D44" s="119">
        <f>ROUND(FIRE1123b_working!D44,0)</f>
        <v>0</v>
      </c>
      <c r="E44" s="119">
        <f>ROUND(FIRE1123b_working!E44,0)</f>
        <v>0</v>
      </c>
      <c r="F44" s="120" t="str">
        <f>IF(FIRE1123b_working!F44="-","-",ROUND(FIRE1123b_working!F44,3))</f>
        <v>-</v>
      </c>
      <c r="G44" s="61" t="s">
        <v>106</v>
      </c>
      <c r="H44" s="59">
        <f>ROUND(FIRE1123b_working!H44,0)</f>
        <v>0</v>
      </c>
      <c r="I44" s="59">
        <f>ROUND(FIRE1123b_working!I44,0)</f>
        <v>0</v>
      </c>
      <c r="J44" s="59">
        <f>ROUND(FIRE1123b_working!J44,0)</f>
        <v>0</v>
      </c>
      <c r="K44" s="59">
        <f>ROUND(FIRE1123b_working!K44,0)</f>
        <v>0</v>
      </c>
      <c r="L44" s="60" t="str">
        <f>IF(FIRE1123b_working!L44="-","-",ROUND(FIRE1123b_working!L44,3))</f>
        <v>-</v>
      </c>
      <c r="M44" s="61" t="s">
        <v>106</v>
      </c>
      <c r="N44" s="59">
        <f>ROUND(FIRE1123b_working!N44,0)</f>
        <v>0</v>
      </c>
      <c r="O44" s="59">
        <f>ROUND(FIRE1123b_working!O44,0)</f>
        <v>0</v>
      </c>
      <c r="P44" s="59">
        <f>ROUND(FIRE1123b_working!P44,0)</f>
        <v>0</v>
      </c>
      <c r="Q44" s="59">
        <f>ROUND(FIRE1123b_working!Q44,0)</f>
        <v>0</v>
      </c>
      <c r="R44" s="60" t="str">
        <f>IF(FIRE1123b_working!R44="-","-",ROUND(FIRE1123b_working!R44,3))</f>
        <v>-</v>
      </c>
      <c r="S44" s="61" t="s">
        <v>106</v>
      </c>
      <c r="T44" s="56">
        <f>ROUND(FIRE1123b_working!T44,0)</f>
        <v>0</v>
      </c>
      <c r="U44" s="56">
        <f>ROUND(FIRE1123b_working!U44,0)</f>
        <v>0</v>
      </c>
      <c r="V44" s="56">
        <f>ROUND(FIRE1123b_working!V44,0)</f>
        <v>0</v>
      </c>
      <c r="W44" s="56">
        <f>ROUND(FIRE1123b_working!W44,0)</f>
        <v>0</v>
      </c>
      <c r="X44" s="57" t="str">
        <f>IF(FIRE1123b_working!X44="-","-",ROUND(FIRE1123b_working!X44,3))</f>
        <v>-</v>
      </c>
      <c r="Y44" s="62"/>
      <c r="Z44" s="62"/>
      <c r="AA44" s="62"/>
      <c r="AB44" s="62"/>
    </row>
    <row r="45" spans="1:28" s="31" customFormat="1" ht="15" customHeight="1" x14ac:dyDescent="0.4">
      <c r="A45" s="69" t="s">
        <v>29</v>
      </c>
      <c r="B45" s="119">
        <f>ROUND(FIRE1123b_working!B45,0)</f>
        <v>16</v>
      </c>
      <c r="C45" s="119">
        <f>ROUND(FIRE1123b_working!C45,0)</f>
        <v>7</v>
      </c>
      <c r="D45" s="119">
        <f>ROUND(FIRE1123b_working!D45,0)</f>
        <v>0</v>
      </c>
      <c r="E45" s="119">
        <f>ROUND(FIRE1123b_working!E45,0)</f>
        <v>0</v>
      </c>
      <c r="F45" s="120">
        <f>IF(FIRE1123b_working!F45="-","-",ROUND(FIRE1123b_working!F45,3))</f>
        <v>0.30399999999999999</v>
      </c>
      <c r="G45" s="61" t="s">
        <v>106</v>
      </c>
      <c r="H45" s="59">
        <f>ROUND(FIRE1123b_working!H45,0)</f>
        <v>0</v>
      </c>
      <c r="I45" s="59">
        <f>ROUND(FIRE1123b_working!I45,0)</f>
        <v>0</v>
      </c>
      <c r="J45" s="59">
        <f>ROUND(FIRE1123b_working!J45,0)</f>
        <v>0</v>
      </c>
      <c r="K45" s="59">
        <f>ROUND(FIRE1123b_working!K45,0)</f>
        <v>0</v>
      </c>
      <c r="L45" s="60" t="str">
        <f>IF(FIRE1123b_working!L45="-","-",ROUND(FIRE1123b_working!L45,3))</f>
        <v>-</v>
      </c>
      <c r="M45" s="61" t="s">
        <v>106</v>
      </c>
      <c r="N45" s="59">
        <f>ROUND(FIRE1123b_working!N45,0)</f>
        <v>2</v>
      </c>
      <c r="O45" s="59">
        <f>ROUND(FIRE1123b_working!O45,0)</f>
        <v>0</v>
      </c>
      <c r="P45" s="59">
        <f>ROUND(FIRE1123b_working!P45,0)</f>
        <v>0</v>
      </c>
      <c r="Q45" s="59">
        <f>ROUND(FIRE1123b_working!Q45,0)</f>
        <v>0</v>
      </c>
      <c r="R45" s="60">
        <f>IF(FIRE1123b_working!R45="-","-",ROUND(FIRE1123b_working!R45,3))</f>
        <v>0</v>
      </c>
      <c r="S45" s="61" t="s">
        <v>106</v>
      </c>
      <c r="T45" s="56">
        <f>ROUND(FIRE1123b_working!T45,0)</f>
        <v>18</v>
      </c>
      <c r="U45" s="56">
        <f>ROUND(FIRE1123b_working!U45,0)</f>
        <v>7</v>
      </c>
      <c r="V45" s="56">
        <f>ROUND(FIRE1123b_working!V45,0)</f>
        <v>0</v>
      </c>
      <c r="W45" s="56">
        <f>ROUND(FIRE1123b_working!W45,0)</f>
        <v>0</v>
      </c>
      <c r="X45" s="57">
        <f>IF(FIRE1123b_working!X45="-","-",ROUND(FIRE1123b_working!X45,3))</f>
        <v>0.28000000000000003</v>
      </c>
      <c r="Y45" s="62"/>
      <c r="Z45" s="62"/>
      <c r="AA45" s="62"/>
      <c r="AB45" s="62"/>
    </row>
    <row r="46" spans="1:28" s="31" customFormat="1" ht="15" customHeight="1" x14ac:dyDescent="0.4">
      <c r="A46" s="69" t="s">
        <v>30</v>
      </c>
      <c r="B46" s="119">
        <f>ROUND(FIRE1123b_working!B46,0)</f>
        <v>0</v>
      </c>
      <c r="C46" s="119">
        <f>ROUND(FIRE1123b_working!C46,0)</f>
        <v>0</v>
      </c>
      <c r="D46" s="119">
        <f>ROUND(FIRE1123b_working!D46,0)</f>
        <v>0</v>
      </c>
      <c r="E46" s="119">
        <f>ROUND(FIRE1123b_working!E46,0)</f>
        <v>0</v>
      </c>
      <c r="F46" s="120" t="str">
        <f>IF(FIRE1123b_working!F46="-","-",ROUND(FIRE1123b_working!F46,3))</f>
        <v>-</v>
      </c>
      <c r="G46" s="61" t="s">
        <v>106</v>
      </c>
      <c r="H46" s="59">
        <f>ROUND(FIRE1123b_working!H46,0)</f>
        <v>0</v>
      </c>
      <c r="I46" s="59">
        <f>ROUND(FIRE1123b_working!I46,0)</f>
        <v>0</v>
      </c>
      <c r="J46" s="59">
        <f>ROUND(FIRE1123b_working!J46,0)</f>
        <v>0</v>
      </c>
      <c r="K46" s="59">
        <f>ROUND(FIRE1123b_working!K46,0)</f>
        <v>0</v>
      </c>
      <c r="L46" s="60" t="str">
        <f>IF(FIRE1123b_working!L46="-","-",ROUND(FIRE1123b_working!L46,3))</f>
        <v>-</v>
      </c>
      <c r="M46" s="61" t="s">
        <v>106</v>
      </c>
      <c r="N46" s="59">
        <f>ROUND(FIRE1123b_working!N46,0)</f>
        <v>0</v>
      </c>
      <c r="O46" s="59">
        <f>ROUND(FIRE1123b_working!O46,0)</f>
        <v>0</v>
      </c>
      <c r="P46" s="59">
        <f>ROUND(FIRE1123b_working!P46,0)</f>
        <v>0</v>
      </c>
      <c r="Q46" s="59">
        <f>ROUND(FIRE1123b_working!Q46,0)</f>
        <v>0</v>
      </c>
      <c r="R46" s="60" t="str">
        <f>IF(FIRE1123b_working!R46="-","-",ROUND(FIRE1123b_working!R46,3))</f>
        <v>-</v>
      </c>
      <c r="S46" s="61" t="s">
        <v>106</v>
      </c>
      <c r="T46" s="56">
        <f>ROUND(FIRE1123b_working!T46,0)</f>
        <v>0</v>
      </c>
      <c r="U46" s="56">
        <f>ROUND(FIRE1123b_working!U46,0)</f>
        <v>0</v>
      </c>
      <c r="V46" s="56">
        <f>ROUND(FIRE1123b_working!V46,0)</f>
        <v>0</v>
      </c>
      <c r="W46" s="56">
        <f>ROUND(FIRE1123b_working!W46,0)</f>
        <v>0</v>
      </c>
      <c r="X46" s="57" t="str">
        <f>IF(FIRE1123b_working!X46="-","-",ROUND(FIRE1123b_working!X46,3))</f>
        <v>-</v>
      </c>
      <c r="Y46" s="62"/>
      <c r="Z46" s="62"/>
      <c r="AA46" s="62"/>
      <c r="AB46" s="62"/>
    </row>
    <row r="47" spans="1:28" s="31" customFormat="1" ht="15" customHeight="1" x14ac:dyDescent="0.4">
      <c r="A47" s="69" t="s">
        <v>31</v>
      </c>
      <c r="B47" s="119">
        <f>ROUND(FIRE1123b_working!B47,0)</f>
        <v>0</v>
      </c>
      <c r="C47" s="119">
        <f>ROUND(FIRE1123b_working!C47,0)</f>
        <v>0</v>
      </c>
      <c r="D47" s="119">
        <f>ROUND(FIRE1123b_working!D47,0)</f>
        <v>0</v>
      </c>
      <c r="E47" s="119">
        <f>ROUND(FIRE1123b_working!E47,0)</f>
        <v>0</v>
      </c>
      <c r="F47" s="120" t="str">
        <f>IF(FIRE1123b_working!F47="-","-",ROUND(FIRE1123b_working!F47,3))</f>
        <v>-</v>
      </c>
      <c r="G47" s="61" t="s">
        <v>106</v>
      </c>
      <c r="H47" s="59">
        <f>ROUND(FIRE1123b_working!H47,0)</f>
        <v>0</v>
      </c>
      <c r="I47" s="59">
        <f>ROUND(FIRE1123b_working!I47,0)</f>
        <v>0</v>
      </c>
      <c r="J47" s="59">
        <f>ROUND(FIRE1123b_working!J47,0)</f>
        <v>0</v>
      </c>
      <c r="K47" s="59">
        <f>ROUND(FIRE1123b_working!K47,0)</f>
        <v>0</v>
      </c>
      <c r="L47" s="60" t="str">
        <f>IF(FIRE1123b_working!L47="-","-",ROUND(FIRE1123b_working!L47,3))</f>
        <v>-</v>
      </c>
      <c r="M47" s="61" t="s">
        <v>106</v>
      </c>
      <c r="N47" s="59">
        <f>ROUND(FIRE1123b_working!N47,0)</f>
        <v>0</v>
      </c>
      <c r="O47" s="59">
        <f>ROUND(FIRE1123b_working!O47,0)</f>
        <v>0</v>
      </c>
      <c r="P47" s="59">
        <f>ROUND(FIRE1123b_working!P47,0)</f>
        <v>0</v>
      </c>
      <c r="Q47" s="59">
        <f>ROUND(FIRE1123b_working!Q47,0)</f>
        <v>0</v>
      </c>
      <c r="R47" s="60" t="str">
        <f>IF(FIRE1123b_working!R47="-","-",ROUND(FIRE1123b_working!R47,3))</f>
        <v>-</v>
      </c>
      <c r="S47" s="61" t="s">
        <v>106</v>
      </c>
      <c r="T47" s="56">
        <f>ROUND(FIRE1123b_working!T47,0)</f>
        <v>0</v>
      </c>
      <c r="U47" s="56">
        <f>ROUND(FIRE1123b_working!U47,0)</f>
        <v>0</v>
      </c>
      <c r="V47" s="56">
        <f>ROUND(FIRE1123b_working!V47,0)</f>
        <v>0</v>
      </c>
      <c r="W47" s="56">
        <f>ROUND(FIRE1123b_working!W47,0)</f>
        <v>0</v>
      </c>
      <c r="X47" s="57" t="str">
        <f>IF(FIRE1123b_working!X47="-","-",ROUND(FIRE1123b_working!X47,3))</f>
        <v>-</v>
      </c>
      <c r="Y47" s="62"/>
      <c r="Z47" s="62"/>
      <c r="AA47" s="62"/>
      <c r="AB47" s="62"/>
    </row>
    <row r="48" spans="1:28" s="31" customFormat="1" ht="15" customHeight="1" x14ac:dyDescent="0.4">
      <c r="A48" s="69" t="s">
        <v>32</v>
      </c>
      <c r="B48" s="119">
        <f>ROUND(FIRE1123b_working!B48,0)</f>
        <v>20</v>
      </c>
      <c r="C48" s="119">
        <f>ROUND(FIRE1123b_working!C48,0)</f>
        <v>3</v>
      </c>
      <c r="D48" s="119">
        <f>ROUND(FIRE1123b_working!D48,0)</f>
        <v>0</v>
      </c>
      <c r="E48" s="119">
        <f>ROUND(FIRE1123b_working!E48,0)</f>
        <v>0</v>
      </c>
      <c r="F48" s="120">
        <f>IF(FIRE1123b_working!F48="-","-",ROUND(FIRE1123b_working!F48,3))</f>
        <v>0.13</v>
      </c>
      <c r="G48" s="61" t="s">
        <v>106</v>
      </c>
      <c r="H48" s="59">
        <f>ROUND(FIRE1123b_working!H48,0)</f>
        <v>2</v>
      </c>
      <c r="I48" s="59">
        <f>ROUND(FIRE1123b_working!I48,0)</f>
        <v>2</v>
      </c>
      <c r="J48" s="59">
        <f>ROUND(FIRE1123b_working!J48,0)</f>
        <v>0</v>
      </c>
      <c r="K48" s="59">
        <f>ROUND(FIRE1123b_working!K48,0)</f>
        <v>0</v>
      </c>
      <c r="L48" s="60">
        <f>IF(FIRE1123b_working!L48="-","-",ROUND(FIRE1123b_working!L48,3))</f>
        <v>0.5</v>
      </c>
      <c r="M48" s="61" t="s">
        <v>106</v>
      </c>
      <c r="N48" s="59">
        <f>ROUND(FIRE1123b_working!N48,0)</f>
        <v>1</v>
      </c>
      <c r="O48" s="59">
        <f>ROUND(FIRE1123b_working!O48,0)</f>
        <v>1</v>
      </c>
      <c r="P48" s="59">
        <f>ROUND(FIRE1123b_working!P48,0)</f>
        <v>0</v>
      </c>
      <c r="Q48" s="59">
        <f>ROUND(FIRE1123b_working!Q48,0)</f>
        <v>0</v>
      </c>
      <c r="R48" s="60">
        <f>IF(FIRE1123b_working!R48="-","-",ROUND(FIRE1123b_working!R48,3))</f>
        <v>0.5</v>
      </c>
      <c r="S48" s="61" t="s">
        <v>106</v>
      </c>
      <c r="T48" s="56">
        <f>ROUND(FIRE1123b_working!T48,0)</f>
        <v>23</v>
      </c>
      <c r="U48" s="56">
        <f>ROUND(FIRE1123b_working!U48,0)</f>
        <v>6</v>
      </c>
      <c r="V48" s="56">
        <f>ROUND(FIRE1123b_working!V48,0)</f>
        <v>0</v>
      </c>
      <c r="W48" s="56">
        <f>ROUND(FIRE1123b_working!W48,0)</f>
        <v>0</v>
      </c>
      <c r="X48" s="57">
        <f>IF(FIRE1123b_working!X48="-","-",ROUND(FIRE1123b_working!X48,3))</f>
        <v>0.20699999999999999</v>
      </c>
      <c r="Y48" s="62"/>
      <c r="Z48" s="62"/>
      <c r="AA48" s="62"/>
      <c r="AB48" s="62"/>
    </row>
    <row r="49" spans="1:30" s="31" customFormat="1" ht="15" customHeight="1" x14ac:dyDescent="0.4">
      <c r="A49" s="69" t="s">
        <v>33</v>
      </c>
      <c r="B49" s="119">
        <f>ROUND(FIRE1123b_working!B49,0)</f>
        <v>19</v>
      </c>
      <c r="C49" s="119">
        <f>ROUND(FIRE1123b_working!C49,0)</f>
        <v>4</v>
      </c>
      <c r="D49" s="119">
        <f>ROUND(FIRE1123b_working!D49,0)</f>
        <v>0</v>
      </c>
      <c r="E49" s="119">
        <f>ROUND(FIRE1123b_working!E49,0)</f>
        <v>0</v>
      </c>
      <c r="F49" s="120">
        <f>IF(FIRE1123b_working!F49="-","-",ROUND(FIRE1123b_working!F49,3))</f>
        <v>0.17399999999999999</v>
      </c>
      <c r="G49" s="61" t="s">
        <v>106</v>
      </c>
      <c r="H49" s="59">
        <f>ROUND(FIRE1123b_working!H49,0)</f>
        <v>0</v>
      </c>
      <c r="I49" s="59">
        <f>ROUND(FIRE1123b_working!I49,0)</f>
        <v>0</v>
      </c>
      <c r="J49" s="59">
        <f>ROUND(FIRE1123b_working!J49,0)</f>
        <v>0</v>
      </c>
      <c r="K49" s="59">
        <f>ROUND(FIRE1123b_working!K49,0)</f>
        <v>0</v>
      </c>
      <c r="L49" s="60" t="str">
        <f>IF(FIRE1123b_working!L49="-","-",ROUND(FIRE1123b_working!L49,3))</f>
        <v>-</v>
      </c>
      <c r="M49" s="61" t="s">
        <v>106</v>
      </c>
      <c r="N49" s="59">
        <f>ROUND(FIRE1123b_working!N49,0)</f>
        <v>0</v>
      </c>
      <c r="O49" s="59">
        <f>ROUND(FIRE1123b_working!O49,0)</f>
        <v>0</v>
      </c>
      <c r="P49" s="59">
        <f>ROUND(FIRE1123b_working!P49,0)</f>
        <v>0</v>
      </c>
      <c r="Q49" s="59">
        <f>ROUND(FIRE1123b_working!Q49,0)</f>
        <v>0</v>
      </c>
      <c r="R49" s="60" t="str">
        <f>IF(FIRE1123b_working!R49="-","-",ROUND(FIRE1123b_working!R49,3))</f>
        <v>-</v>
      </c>
      <c r="S49" s="61" t="s">
        <v>106</v>
      </c>
      <c r="T49" s="56">
        <f>ROUND(FIRE1123b_working!T49,0)</f>
        <v>19</v>
      </c>
      <c r="U49" s="56">
        <f>ROUND(FIRE1123b_working!U49,0)</f>
        <v>4</v>
      </c>
      <c r="V49" s="56">
        <f>ROUND(FIRE1123b_working!V49,0)</f>
        <v>0</v>
      </c>
      <c r="W49" s="56">
        <f>ROUND(FIRE1123b_working!W49,0)</f>
        <v>0</v>
      </c>
      <c r="X49" s="57">
        <f>IF(FIRE1123b_working!X49="-","-",ROUND(FIRE1123b_working!X49,3))</f>
        <v>0.17399999999999999</v>
      </c>
      <c r="Y49" s="62"/>
      <c r="Z49" s="62"/>
      <c r="AA49" s="62"/>
      <c r="AB49" s="62"/>
    </row>
    <row r="50" spans="1:30" s="31" customFormat="1" ht="14.5" customHeight="1" x14ac:dyDescent="0.4">
      <c r="A50" s="69" t="s">
        <v>34</v>
      </c>
      <c r="B50" s="119">
        <f>ROUND(FIRE1123b_working!B50,0)</f>
        <v>0</v>
      </c>
      <c r="C50" s="119">
        <f>ROUND(FIRE1123b_working!C50,0)</f>
        <v>0</v>
      </c>
      <c r="D50" s="119">
        <f>ROUND(FIRE1123b_working!D50,0)</f>
        <v>0</v>
      </c>
      <c r="E50" s="119">
        <f>ROUND(FIRE1123b_working!E50,0)</f>
        <v>0</v>
      </c>
      <c r="F50" s="120" t="str">
        <f>IF(FIRE1123b_working!F50="-","-",ROUND(FIRE1123b_working!F50,3))</f>
        <v>-</v>
      </c>
      <c r="G50" s="61" t="s">
        <v>106</v>
      </c>
      <c r="H50" s="59">
        <f>ROUND(FIRE1123b_working!H50,0)</f>
        <v>0</v>
      </c>
      <c r="I50" s="59">
        <f>ROUND(FIRE1123b_working!I50,0)</f>
        <v>0</v>
      </c>
      <c r="J50" s="59">
        <f>ROUND(FIRE1123b_working!J50,0)</f>
        <v>0</v>
      </c>
      <c r="K50" s="59">
        <f>ROUND(FIRE1123b_working!K50,0)</f>
        <v>0</v>
      </c>
      <c r="L50" s="60" t="str">
        <f>IF(FIRE1123b_working!L50="-","-",ROUND(FIRE1123b_working!L50,3))</f>
        <v>-</v>
      </c>
      <c r="M50" s="61" t="s">
        <v>106</v>
      </c>
      <c r="N50" s="59">
        <f>ROUND(FIRE1123b_working!N50,0)</f>
        <v>3</v>
      </c>
      <c r="O50" s="59">
        <f>ROUND(FIRE1123b_working!O50,0)</f>
        <v>0</v>
      </c>
      <c r="P50" s="59">
        <f>ROUND(FIRE1123b_working!P50,0)</f>
        <v>0</v>
      </c>
      <c r="Q50" s="59">
        <f>ROUND(FIRE1123b_working!Q50,0)</f>
        <v>0</v>
      </c>
      <c r="R50" s="60">
        <f>IF(FIRE1123b_working!R50="-","-",ROUND(FIRE1123b_working!R50,3))</f>
        <v>0</v>
      </c>
      <c r="S50" s="61" t="s">
        <v>106</v>
      </c>
      <c r="T50" s="56">
        <f>ROUND(FIRE1123b_working!T50,0)</f>
        <v>3</v>
      </c>
      <c r="U50" s="56">
        <f>ROUND(FIRE1123b_working!U50,0)</f>
        <v>0</v>
      </c>
      <c r="V50" s="56">
        <f>ROUND(FIRE1123b_working!V50,0)</f>
        <v>0</v>
      </c>
      <c r="W50" s="56">
        <f>ROUND(FIRE1123b_working!W50,0)</f>
        <v>0</v>
      </c>
      <c r="X50" s="57">
        <f>IF(FIRE1123b_working!X50="-","-",ROUND(FIRE1123b_working!X50,3))</f>
        <v>0</v>
      </c>
      <c r="Y50" s="62"/>
      <c r="Z50" s="62"/>
      <c r="AA50" s="62"/>
      <c r="AB50" s="62"/>
    </row>
    <row r="51" spans="1:30" s="31" customFormat="1" ht="15" customHeight="1" x14ac:dyDescent="0.4">
      <c r="A51" s="69" t="s">
        <v>35</v>
      </c>
      <c r="B51" s="119">
        <f>ROUND(FIRE1123b_working!B51,0)</f>
        <v>12</v>
      </c>
      <c r="C51" s="119">
        <f>ROUND(FIRE1123b_working!C51,0)</f>
        <v>2</v>
      </c>
      <c r="D51" s="119">
        <f>ROUND(FIRE1123b_working!D51,0)</f>
        <v>0</v>
      </c>
      <c r="E51" s="119">
        <f>ROUND(FIRE1123b_working!E51,0)</f>
        <v>0</v>
      </c>
      <c r="F51" s="120">
        <f>IF(FIRE1123b_working!F51="-","-",ROUND(FIRE1123b_working!F51,3))</f>
        <v>0.14299999999999999</v>
      </c>
      <c r="G51" s="61" t="s">
        <v>106</v>
      </c>
      <c r="H51" s="59">
        <f>ROUND(FIRE1123b_working!H51,0)</f>
        <v>2</v>
      </c>
      <c r="I51" s="59">
        <f>ROUND(FIRE1123b_working!I51,0)</f>
        <v>3</v>
      </c>
      <c r="J51" s="59">
        <f>ROUND(FIRE1123b_working!J51,0)</f>
        <v>0</v>
      </c>
      <c r="K51" s="59">
        <f>ROUND(FIRE1123b_working!K51,0)</f>
        <v>0</v>
      </c>
      <c r="L51" s="60">
        <f>IF(FIRE1123b_working!L51="-","-",ROUND(FIRE1123b_working!L51,3))</f>
        <v>0.6</v>
      </c>
      <c r="M51" s="61" t="s">
        <v>106</v>
      </c>
      <c r="N51" s="59">
        <f>ROUND(FIRE1123b_working!N51,0)</f>
        <v>0</v>
      </c>
      <c r="O51" s="59">
        <f>ROUND(FIRE1123b_working!O51,0)</f>
        <v>0</v>
      </c>
      <c r="P51" s="59">
        <f>ROUND(FIRE1123b_working!P51,0)</f>
        <v>0</v>
      </c>
      <c r="Q51" s="59">
        <f>ROUND(FIRE1123b_working!Q51,0)</f>
        <v>0</v>
      </c>
      <c r="R51" s="60" t="str">
        <f>IF(FIRE1123b_working!R51="-","-",ROUND(FIRE1123b_working!R51,3))</f>
        <v>-</v>
      </c>
      <c r="S51" s="61" t="s">
        <v>106</v>
      </c>
      <c r="T51" s="56">
        <f>ROUND(FIRE1123b_working!T51,0)</f>
        <v>14</v>
      </c>
      <c r="U51" s="56">
        <f>ROUND(FIRE1123b_working!U51,0)</f>
        <v>5</v>
      </c>
      <c r="V51" s="56">
        <f>ROUND(FIRE1123b_working!V51,0)</f>
        <v>0</v>
      </c>
      <c r="W51" s="56">
        <f>ROUND(FIRE1123b_working!W51,0)</f>
        <v>0</v>
      </c>
      <c r="X51" s="57">
        <f>IF(FIRE1123b_working!X51="-","-",ROUND(FIRE1123b_working!X51,3))</f>
        <v>0.26300000000000001</v>
      </c>
      <c r="Y51" s="62"/>
      <c r="Z51" s="62"/>
      <c r="AA51" s="62"/>
      <c r="AB51" s="62"/>
    </row>
    <row r="52" spans="1:30" s="31" customFormat="1" ht="15" customHeight="1" x14ac:dyDescent="0.4">
      <c r="A52" s="69" t="s">
        <v>95</v>
      </c>
      <c r="B52" s="119">
        <f>ROUND(FIRE1123b_working!B52,0)</f>
        <v>18</v>
      </c>
      <c r="C52" s="119">
        <f>ROUND(FIRE1123b_working!C52,0)</f>
        <v>5</v>
      </c>
      <c r="D52" s="119">
        <f>ROUND(FIRE1123b_working!D52,0)</f>
        <v>0</v>
      </c>
      <c r="E52" s="119">
        <f>ROUND(FIRE1123b_working!E52,0)</f>
        <v>0</v>
      </c>
      <c r="F52" s="120">
        <f>IF(FIRE1123b_working!F52="-","-",ROUND(FIRE1123b_working!F52,3))</f>
        <v>0.217</v>
      </c>
      <c r="G52" s="61" t="s">
        <v>106</v>
      </c>
      <c r="H52" s="59">
        <f>ROUND(FIRE1123b_working!H52,0)</f>
        <v>0</v>
      </c>
      <c r="I52" s="59">
        <f>ROUND(FIRE1123b_working!I52,0)</f>
        <v>3</v>
      </c>
      <c r="J52" s="59">
        <f>ROUND(FIRE1123b_working!J52,0)</f>
        <v>0</v>
      </c>
      <c r="K52" s="59">
        <f>ROUND(FIRE1123b_working!K52,0)</f>
        <v>0</v>
      </c>
      <c r="L52" s="60">
        <f>IF(FIRE1123b_working!L52="-","-",ROUND(FIRE1123b_working!L52,3))</f>
        <v>1</v>
      </c>
      <c r="M52" s="61" t="s">
        <v>106</v>
      </c>
      <c r="N52" s="59">
        <f>ROUND(FIRE1123b_working!N52,0)</f>
        <v>2</v>
      </c>
      <c r="O52" s="59">
        <f>ROUND(FIRE1123b_working!O52,0)</f>
        <v>1</v>
      </c>
      <c r="P52" s="59">
        <f>ROUND(FIRE1123b_working!P52,0)</f>
        <v>0</v>
      </c>
      <c r="Q52" s="59">
        <f>ROUND(FIRE1123b_working!Q52,0)</f>
        <v>0</v>
      </c>
      <c r="R52" s="60">
        <f>IF(FIRE1123b_working!R52="-","-",ROUND(FIRE1123b_working!R52,3))</f>
        <v>0.33300000000000002</v>
      </c>
      <c r="S52" s="61" t="s">
        <v>106</v>
      </c>
      <c r="T52" s="56">
        <f>ROUND(FIRE1123b_working!T52,0)</f>
        <v>20</v>
      </c>
      <c r="U52" s="56">
        <f>ROUND(FIRE1123b_working!U52,0)</f>
        <v>9</v>
      </c>
      <c r="V52" s="56">
        <f>ROUND(FIRE1123b_working!V52,0)</f>
        <v>0</v>
      </c>
      <c r="W52" s="56">
        <f>ROUND(FIRE1123b_working!W52,0)</f>
        <v>0</v>
      </c>
      <c r="X52" s="57">
        <f>IF(FIRE1123b_working!X52="-","-",ROUND(FIRE1123b_working!X52,3))</f>
        <v>0.31</v>
      </c>
      <c r="Y52" s="62"/>
      <c r="Z52" s="62"/>
      <c r="AA52" s="62"/>
      <c r="AB52" s="62"/>
    </row>
    <row r="53" spans="1:30" s="31" customFormat="1" ht="15" customHeight="1" x14ac:dyDescent="0.4">
      <c r="A53" s="69" t="s">
        <v>36</v>
      </c>
      <c r="B53" s="119">
        <f>ROUND(FIRE1123b_working!B53,0)</f>
        <v>0</v>
      </c>
      <c r="C53" s="119">
        <f>ROUND(FIRE1123b_working!C53,0)</f>
        <v>0</v>
      </c>
      <c r="D53" s="119">
        <f>ROUND(FIRE1123b_working!D53,0)</f>
        <v>0</v>
      </c>
      <c r="E53" s="119">
        <f>ROUND(FIRE1123b_working!E53,0)</f>
        <v>0</v>
      </c>
      <c r="F53" s="120" t="str">
        <f>IF(FIRE1123b_working!F53="-","-",ROUND(FIRE1123b_working!F53,3))</f>
        <v>-</v>
      </c>
      <c r="G53" s="61" t="s">
        <v>106</v>
      </c>
      <c r="H53" s="59">
        <f>ROUND(FIRE1123b_working!H53,0)</f>
        <v>0</v>
      </c>
      <c r="I53" s="59">
        <f>ROUND(FIRE1123b_working!I53,0)</f>
        <v>0</v>
      </c>
      <c r="J53" s="59">
        <f>ROUND(FIRE1123b_working!J53,0)</f>
        <v>0</v>
      </c>
      <c r="K53" s="59">
        <f>ROUND(FIRE1123b_working!K53,0)</f>
        <v>0</v>
      </c>
      <c r="L53" s="60" t="str">
        <f>IF(FIRE1123b_working!L53="-","-",ROUND(FIRE1123b_working!L53,3))</f>
        <v>-</v>
      </c>
      <c r="M53" s="61" t="s">
        <v>106</v>
      </c>
      <c r="N53" s="59">
        <f>ROUND(FIRE1123b_working!N53,0)</f>
        <v>0</v>
      </c>
      <c r="O53" s="59">
        <f>ROUND(FIRE1123b_working!O53,0)</f>
        <v>0</v>
      </c>
      <c r="P53" s="59">
        <f>ROUND(FIRE1123b_working!P53,0)</f>
        <v>0</v>
      </c>
      <c r="Q53" s="59">
        <f>ROUND(FIRE1123b_working!Q53,0)</f>
        <v>0</v>
      </c>
      <c r="R53" s="60" t="str">
        <f>IF(FIRE1123b_working!R53="-","-",ROUND(FIRE1123b_working!R53,3))</f>
        <v>-</v>
      </c>
      <c r="S53" s="61" t="s">
        <v>106</v>
      </c>
      <c r="T53" s="56">
        <f>ROUND(FIRE1123b_working!T53,0)</f>
        <v>0</v>
      </c>
      <c r="U53" s="56">
        <f>ROUND(FIRE1123b_working!U53,0)</f>
        <v>0</v>
      </c>
      <c r="V53" s="56">
        <f>ROUND(FIRE1123b_working!V53,0)</f>
        <v>0</v>
      </c>
      <c r="W53" s="56">
        <f>ROUND(FIRE1123b_working!W53,0)</f>
        <v>0</v>
      </c>
      <c r="X53" s="57" t="str">
        <f>IF(FIRE1123b_working!X53="-","-",ROUND(FIRE1123b_working!X53,3))</f>
        <v>-</v>
      </c>
      <c r="Y53" s="62"/>
      <c r="Z53" s="62"/>
      <c r="AA53" s="62"/>
      <c r="AB53" s="62"/>
    </row>
    <row r="54" spans="1:30" s="31" customFormat="1" ht="15" customHeight="1" x14ac:dyDescent="0.4">
      <c r="A54" s="69" t="s">
        <v>37</v>
      </c>
      <c r="B54" s="119">
        <f>ROUND(FIRE1123b_working!B54,0)</f>
        <v>0</v>
      </c>
      <c r="C54" s="119">
        <f>ROUND(FIRE1123b_working!C54,0)</f>
        <v>0</v>
      </c>
      <c r="D54" s="119">
        <f>ROUND(FIRE1123b_working!D54,0)</f>
        <v>0</v>
      </c>
      <c r="E54" s="119">
        <f>ROUND(FIRE1123b_working!E54,0)</f>
        <v>0</v>
      </c>
      <c r="F54" s="120" t="str">
        <f>IF(FIRE1123b_working!F54="-","-",ROUND(FIRE1123b_working!F54,3))</f>
        <v>-</v>
      </c>
      <c r="G54" s="61" t="s">
        <v>106</v>
      </c>
      <c r="H54" s="59">
        <f>ROUND(FIRE1123b_working!H54,0)</f>
        <v>0</v>
      </c>
      <c r="I54" s="59">
        <f>ROUND(FIRE1123b_working!I54,0)</f>
        <v>0</v>
      </c>
      <c r="J54" s="59">
        <f>ROUND(FIRE1123b_working!J54,0)</f>
        <v>0</v>
      </c>
      <c r="K54" s="59">
        <f>ROUND(FIRE1123b_working!K54,0)</f>
        <v>0</v>
      </c>
      <c r="L54" s="60" t="str">
        <f>IF(FIRE1123b_working!L54="-","-",ROUND(FIRE1123b_working!L54,3))</f>
        <v>-</v>
      </c>
      <c r="M54" s="61" t="s">
        <v>106</v>
      </c>
      <c r="N54" s="59">
        <f>ROUND(FIRE1123b_working!N54,0)</f>
        <v>0</v>
      </c>
      <c r="O54" s="59">
        <f>ROUND(FIRE1123b_working!O54,0)</f>
        <v>1</v>
      </c>
      <c r="P54" s="59">
        <f>ROUND(FIRE1123b_working!P54,0)</f>
        <v>0</v>
      </c>
      <c r="Q54" s="59">
        <f>ROUND(FIRE1123b_working!Q54,0)</f>
        <v>0</v>
      </c>
      <c r="R54" s="60">
        <f>IF(FIRE1123b_working!R54="-","-",ROUND(FIRE1123b_working!R54,3))</f>
        <v>1</v>
      </c>
      <c r="S54" s="61" t="s">
        <v>106</v>
      </c>
      <c r="T54" s="56">
        <f>ROUND(FIRE1123b_working!T54,0)</f>
        <v>0</v>
      </c>
      <c r="U54" s="56">
        <f>ROUND(FIRE1123b_working!U54,0)</f>
        <v>1</v>
      </c>
      <c r="V54" s="56">
        <f>ROUND(FIRE1123b_working!V54,0)</f>
        <v>0</v>
      </c>
      <c r="W54" s="56">
        <f>ROUND(FIRE1123b_working!W54,0)</f>
        <v>0</v>
      </c>
      <c r="X54" s="57">
        <f>IF(FIRE1123b_working!X54="-","-",ROUND(FIRE1123b_working!X54,3))</f>
        <v>1</v>
      </c>
      <c r="Y54" s="62"/>
      <c r="Z54" s="62"/>
      <c r="AA54" s="62"/>
      <c r="AB54" s="62"/>
    </row>
    <row r="55" spans="1:30" s="31" customFormat="1" ht="15" customHeight="1" x14ac:dyDescent="0.4">
      <c r="A55" s="69" t="s">
        <v>38</v>
      </c>
      <c r="B55" s="119">
        <f>ROUND(FIRE1123b_working!B55,0)</f>
        <v>0</v>
      </c>
      <c r="C55" s="119">
        <f>ROUND(FIRE1123b_working!C55,0)</f>
        <v>0</v>
      </c>
      <c r="D55" s="119">
        <f>ROUND(FIRE1123b_working!D55,0)</f>
        <v>0</v>
      </c>
      <c r="E55" s="119">
        <f>ROUND(FIRE1123b_working!E55,0)</f>
        <v>0</v>
      </c>
      <c r="F55" s="120" t="str">
        <f>IF(FIRE1123b_working!F55="-","-",ROUND(FIRE1123b_working!F55,3))</f>
        <v>-</v>
      </c>
      <c r="G55" s="61" t="s">
        <v>106</v>
      </c>
      <c r="H55" s="59">
        <f>ROUND(FIRE1123b_working!H55,0)</f>
        <v>0</v>
      </c>
      <c r="I55" s="59">
        <f>ROUND(FIRE1123b_working!I55,0)</f>
        <v>0</v>
      </c>
      <c r="J55" s="59">
        <f>ROUND(FIRE1123b_working!J55,0)</f>
        <v>0</v>
      </c>
      <c r="K55" s="59">
        <f>ROUND(FIRE1123b_working!K55,0)</f>
        <v>0</v>
      </c>
      <c r="L55" s="60" t="str">
        <f>IF(FIRE1123b_working!L55="-","-",ROUND(FIRE1123b_working!L55,3))</f>
        <v>-</v>
      </c>
      <c r="M55" s="61" t="s">
        <v>106</v>
      </c>
      <c r="N55" s="59">
        <f>ROUND(FIRE1123b_working!N55,0)</f>
        <v>0</v>
      </c>
      <c r="O55" s="59">
        <f>ROUND(FIRE1123b_working!O55,0)</f>
        <v>0</v>
      </c>
      <c r="P55" s="59">
        <f>ROUND(FIRE1123b_working!P55,0)</f>
        <v>0</v>
      </c>
      <c r="Q55" s="59">
        <f>ROUND(FIRE1123b_working!Q55,0)</f>
        <v>0</v>
      </c>
      <c r="R55" s="60" t="str">
        <f>IF(FIRE1123b_working!R55="-","-",ROUND(FIRE1123b_working!R55,3))</f>
        <v>-</v>
      </c>
      <c r="S55" s="61" t="s">
        <v>106</v>
      </c>
      <c r="T55" s="56">
        <f>ROUND(FIRE1123b_working!T55,0)</f>
        <v>0</v>
      </c>
      <c r="U55" s="56">
        <f>ROUND(FIRE1123b_working!U55,0)</f>
        <v>0</v>
      </c>
      <c r="V55" s="56">
        <f>ROUND(FIRE1123b_working!V55,0)</f>
        <v>0</v>
      </c>
      <c r="W55" s="56">
        <f>ROUND(FIRE1123b_working!W55,0)</f>
        <v>0</v>
      </c>
      <c r="X55" s="57" t="str">
        <f>IF(FIRE1123b_working!X55="-","-",ROUND(FIRE1123b_working!X55,3))</f>
        <v>-</v>
      </c>
      <c r="Y55" s="62"/>
      <c r="Z55" s="62"/>
      <c r="AA55" s="62"/>
      <c r="AB55" s="62"/>
    </row>
    <row r="56" spans="1:30" s="31" customFormat="1" ht="15" customHeight="1" thickBot="1" x14ac:dyDescent="0.45">
      <c r="A56" s="109" t="s">
        <v>39</v>
      </c>
      <c r="B56" s="123">
        <f>ROUND(FIRE1123b_working!B56,0)</f>
        <v>7</v>
      </c>
      <c r="C56" s="123">
        <f>ROUND(FIRE1123b_working!C56,0)</f>
        <v>4</v>
      </c>
      <c r="D56" s="123">
        <f>ROUND(FIRE1123b_working!D56,0)</f>
        <v>0</v>
      </c>
      <c r="E56" s="123">
        <f>ROUND(FIRE1123b_working!E56,0)</f>
        <v>0</v>
      </c>
      <c r="F56" s="124">
        <f>IF(FIRE1123b_working!F56="-","-",ROUND(FIRE1123b_working!F56,3))</f>
        <v>0.36399999999999999</v>
      </c>
      <c r="G56" s="65" t="s">
        <v>106</v>
      </c>
      <c r="H56" s="63">
        <f>ROUND(FIRE1123b_working!H56,0)</f>
        <v>0</v>
      </c>
      <c r="I56" s="63">
        <f>ROUND(FIRE1123b_working!I56,0)</f>
        <v>0</v>
      </c>
      <c r="J56" s="63">
        <f>ROUND(FIRE1123b_working!J56,0)</f>
        <v>0</v>
      </c>
      <c r="K56" s="63">
        <f>ROUND(FIRE1123b_working!K56,0)</f>
        <v>0</v>
      </c>
      <c r="L56" s="64" t="str">
        <f>IF(FIRE1123b_working!L56="-","-",ROUND(FIRE1123b_working!L56,3))</f>
        <v>-</v>
      </c>
      <c r="M56" s="65" t="s">
        <v>106</v>
      </c>
      <c r="N56" s="63">
        <f>ROUND(FIRE1123b_working!N56,0)</f>
        <v>7</v>
      </c>
      <c r="O56" s="63">
        <f>ROUND(FIRE1123b_working!O56,0)</f>
        <v>2</v>
      </c>
      <c r="P56" s="63">
        <f>ROUND(FIRE1123b_working!P56,0)</f>
        <v>0</v>
      </c>
      <c r="Q56" s="63">
        <f>ROUND(FIRE1123b_working!Q56,0)</f>
        <v>0</v>
      </c>
      <c r="R56" s="64">
        <f>IF(FIRE1123b_working!R56="-","-",ROUND(FIRE1123b_working!R56,3))</f>
        <v>0.222</v>
      </c>
      <c r="S56" s="65" t="s">
        <v>106</v>
      </c>
      <c r="T56" s="66">
        <f>ROUND(FIRE1123b_working!T56,0)</f>
        <v>14</v>
      </c>
      <c r="U56" s="66">
        <f>ROUND(FIRE1123b_working!U56,0)</f>
        <v>6</v>
      </c>
      <c r="V56" s="66">
        <f>ROUND(FIRE1123b_working!V56,0)</f>
        <v>0</v>
      </c>
      <c r="W56" s="66">
        <f>ROUND(FIRE1123b_working!W56,0)</f>
        <v>0</v>
      </c>
      <c r="X56" s="67">
        <f>IF(FIRE1123b_working!X56="-","-",ROUND(FIRE1123b_working!X56,3))</f>
        <v>0.3</v>
      </c>
      <c r="Y56" s="62"/>
      <c r="Z56" s="62"/>
      <c r="AA56" s="62"/>
      <c r="AB56" s="62"/>
      <c r="AC56" s="62"/>
      <c r="AD56" s="60"/>
    </row>
    <row r="57" spans="1:30" s="31" customFormat="1" ht="30" customHeight="1" x14ac:dyDescent="0.35">
      <c r="A57" s="69" t="s">
        <v>73</v>
      </c>
      <c r="B57" s="69"/>
      <c r="C57" s="69"/>
      <c r="D57" s="69"/>
      <c r="E57" s="69"/>
      <c r="F57" s="69"/>
      <c r="G57" s="39"/>
      <c r="H57" s="39"/>
      <c r="I57" s="39"/>
      <c r="J57" s="39"/>
      <c r="K57" s="39"/>
      <c r="L57" s="39"/>
      <c r="M57" s="39"/>
      <c r="N57" s="39"/>
      <c r="O57" s="39"/>
      <c r="P57" s="39"/>
      <c r="Q57" s="39"/>
      <c r="R57" s="39"/>
      <c r="S57" s="39"/>
      <c r="T57" s="39"/>
      <c r="U57" s="39"/>
      <c r="V57" s="39"/>
      <c r="W57" s="39"/>
      <c r="X57" s="39"/>
      <c r="Y57" s="62"/>
      <c r="Z57" s="62"/>
      <c r="AA57" s="62"/>
      <c r="AB57" s="39"/>
    </row>
    <row r="58" spans="1:30" s="31" customFormat="1" ht="12.75" customHeight="1" x14ac:dyDescent="0.35">
      <c r="A58" s="68" t="s">
        <v>107</v>
      </c>
      <c r="B58" s="68"/>
      <c r="C58" s="68"/>
      <c r="D58" s="68"/>
      <c r="E58" s="68"/>
      <c r="F58" s="68"/>
    </row>
    <row r="59" spans="1:30" s="31" customFormat="1" ht="30" customHeight="1" x14ac:dyDescent="0.4">
      <c r="A59" s="113" t="s">
        <v>75</v>
      </c>
      <c r="B59" s="39"/>
      <c r="C59" s="39"/>
      <c r="D59" s="39"/>
      <c r="E59" s="39"/>
      <c r="F59" s="39"/>
      <c r="G59" s="39"/>
      <c r="H59" s="39"/>
      <c r="I59" s="39"/>
      <c r="J59" s="39"/>
      <c r="K59" s="39"/>
      <c r="L59" s="39"/>
      <c r="M59" s="39"/>
      <c r="N59" s="39"/>
      <c r="O59" s="39"/>
      <c r="P59" s="39"/>
      <c r="Q59" s="39"/>
      <c r="R59" s="39"/>
      <c r="S59" s="39"/>
      <c r="T59" s="39"/>
      <c r="U59" s="39"/>
      <c r="V59" s="39"/>
      <c r="W59" s="39"/>
      <c r="X59" s="39"/>
      <c r="Y59" s="62"/>
      <c r="Z59" s="62"/>
      <c r="AA59" s="62"/>
      <c r="AB59" s="39"/>
    </row>
    <row r="60" spans="1:30" s="31" customFormat="1" ht="15" customHeight="1" x14ac:dyDescent="0.35">
      <c r="A60" s="69" t="s">
        <v>116</v>
      </c>
      <c r="B60" s="39"/>
      <c r="C60" s="39"/>
      <c r="D60" s="39"/>
      <c r="E60" s="39"/>
      <c r="F60" s="39"/>
      <c r="G60" s="39"/>
      <c r="H60" s="39"/>
      <c r="I60" s="39"/>
      <c r="J60" s="39"/>
      <c r="K60" s="39"/>
      <c r="L60" s="39"/>
      <c r="M60" s="39"/>
      <c r="N60" s="39"/>
      <c r="O60" s="39"/>
      <c r="P60" s="39"/>
      <c r="Q60" s="39"/>
      <c r="R60" s="39"/>
      <c r="S60" s="39"/>
      <c r="T60" s="39"/>
      <c r="U60" s="39"/>
      <c r="V60" s="39"/>
      <c r="W60" s="39"/>
      <c r="X60" s="39"/>
      <c r="Y60" s="62"/>
      <c r="Z60" s="62"/>
      <c r="AA60" s="62"/>
      <c r="AB60" s="39"/>
    </row>
    <row r="61" spans="1:30" s="31" customFormat="1" ht="15" customHeight="1" x14ac:dyDescent="0.35">
      <c r="A61" s="69" t="s">
        <v>108</v>
      </c>
      <c r="B61" s="39"/>
      <c r="C61" s="39"/>
      <c r="D61" s="39"/>
      <c r="E61" s="39"/>
      <c r="F61" s="39"/>
      <c r="G61" s="39"/>
      <c r="H61" s="39"/>
      <c r="I61" s="39"/>
      <c r="J61" s="39"/>
      <c r="K61" s="39"/>
      <c r="L61" s="39"/>
      <c r="M61" s="39"/>
      <c r="N61" s="39"/>
      <c r="O61" s="39"/>
      <c r="P61" s="39"/>
      <c r="Q61" s="39"/>
      <c r="R61" s="39"/>
      <c r="S61" s="39"/>
      <c r="T61" s="39"/>
      <c r="U61" s="39"/>
      <c r="V61" s="39"/>
      <c r="W61" s="39"/>
      <c r="X61" s="39"/>
      <c r="Y61" s="62"/>
      <c r="Z61" s="62"/>
      <c r="AA61" s="62"/>
      <c r="AB61" s="39"/>
    </row>
    <row r="62" spans="1:30" s="31" customFormat="1" ht="15" customHeight="1" x14ac:dyDescent="0.35">
      <c r="A62" s="71" t="s">
        <v>109</v>
      </c>
      <c r="B62" s="72"/>
      <c r="C62" s="72"/>
      <c r="D62" s="72"/>
      <c r="E62" s="72"/>
      <c r="F62" s="72"/>
      <c r="G62" s="72"/>
      <c r="H62" s="72"/>
      <c r="I62" s="72"/>
      <c r="J62" s="72"/>
      <c r="K62" s="72"/>
      <c r="L62" s="72"/>
      <c r="M62" s="72"/>
      <c r="N62" s="72"/>
      <c r="O62" s="72"/>
      <c r="P62" s="72"/>
      <c r="Q62" s="72"/>
      <c r="R62" s="72"/>
      <c r="S62" s="72"/>
      <c r="T62" s="72"/>
      <c r="U62" s="72"/>
      <c r="V62" s="72"/>
      <c r="W62" s="72"/>
      <c r="X62" s="72"/>
      <c r="Y62" s="62"/>
      <c r="Z62" s="62"/>
      <c r="AA62" s="62"/>
      <c r="AB62" s="39"/>
    </row>
    <row r="63" spans="1:30" s="82" customFormat="1" x14ac:dyDescent="0.35">
      <c r="A63" s="125" t="s">
        <v>76</v>
      </c>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row>
    <row r="64" spans="1:30" s="31" customFormat="1" ht="15" customHeight="1" x14ac:dyDescent="0.35">
      <c r="A64" s="75" t="s">
        <v>110</v>
      </c>
      <c r="B64" s="72"/>
      <c r="C64" s="72"/>
      <c r="D64" s="72"/>
      <c r="E64" s="72"/>
      <c r="F64" s="72"/>
      <c r="G64" s="72"/>
      <c r="H64" s="72"/>
      <c r="I64" s="72"/>
      <c r="J64" s="72"/>
      <c r="K64" s="72"/>
      <c r="L64" s="72"/>
      <c r="M64" s="72"/>
      <c r="N64" s="72"/>
      <c r="O64" s="72"/>
      <c r="P64" s="72"/>
      <c r="Q64" s="72"/>
      <c r="R64" s="72"/>
      <c r="S64" s="72"/>
      <c r="T64" s="72"/>
      <c r="U64" s="72"/>
      <c r="V64" s="72"/>
      <c r="W64" s="72"/>
      <c r="X64" s="72"/>
      <c r="Y64" s="62"/>
      <c r="Z64" s="62"/>
      <c r="AA64" s="62"/>
      <c r="AB64" s="39"/>
    </row>
    <row r="65" spans="1:28" s="31" customFormat="1" ht="15" customHeight="1" x14ac:dyDescent="0.35">
      <c r="A65" s="71" t="s">
        <v>111</v>
      </c>
      <c r="B65" s="72"/>
      <c r="C65" s="72"/>
      <c r="D65" s="72"/>
      <c r="E65" s="72"/>
      <c r="F65" s="72"/>
      <c r="G65" s="72"/>
      <c r="H65" s="72"/>
      <c r="I65" s="72"/>
      <c r="J65" s="72"/>
      <c r="K65" s="72"/>
      <c r="L65" s="72"/>
      <c r="M65" s="72"/>
      <c r="N65" s="72"/>
      <c r="O65" s="72"/>
      <c r="P65" s="72"/>
      <c r="Q65" s="72"/>
      <c r="R65" s="72"/>
      <c r="S65" s="72"/>
      <c r="T65" s="72"/>
      <c r="U65" s="72"/>
      <c r="V65" s="72"/>
      <c r="W65" s="72"/>
      <c r="X65" s="72"/>
      <c r="Y65" s="62"/>
      <c r="Z65" s="62"/>
      <c r="AA65" s="62"/>
      <c r="AB65" s="39"/>
    </row>
    <row r="66" spans="1:28" s="31" customFormat="1" ht="15" customHeight="1" x14ac:dyDescent="0.35">
      <c r="A66" s="71" t="s">
        <v>112</v>
      </c>
      <c r="B66" s="72"/>
      <c r="C66" s="72"/>
      <c r="D66" s="72"/>
      <c r="E66" s="72"/>
      <c r="F66" s="72"/>
      <c r="G66" s="72"/>
      <c r="H66" s="72"/>
      <c r="I66" s="72"/>
      <c r="J66" s="72"/>
      <c r="K66" s="72"/>
      <c r="L66" s="72"/>
      <c r="M66" s="72"/>
      <c r="N66" s="72"/>
      <c r="O66" s="72"/>
      <c r="P66" s="72"/>
      <c r="Q66" s="72"/>
      <c r="R66" s="72"/>
      <c r="S66" s="72"/>
      <c r="T66" s="72"/>
      <c r="U66" s="72"/>
      <c r="V66" s="72"/>
      <c r="W66" s="72"/>
      <c r="X66" s="72"/>
      <c r="Y66" s="62"/>
      <c r="Z66" s="62"/>
      <c r="AA66" s="62"/>
      <c r="AB66" s="39"/>
    </row>
    <row r="67" spans="1:28" s="31" customFormat="1" ht="30" customHeight="1" x14ac:dyDescent="0.4">
      <c r="A67" s="76" t="s">
        <v>74</v>
      </c>
      <c r="B67" s="72"/>
      <c r="C67" s="72"/>
      <c r="D67" s="72"/>
      <c r="E67" s="72"/>
      <c r="F67" s="72"/>
      <c r="G67" s="72"/>
      <c r="H67" s="72"/>
      <c r="I67" s="72"/>
      <c r="J67" s="72"/>
      <c r="K67" s="72"/>
      <c r="L67" s="72"/>
      <c r="M67" s="72"/>
      <c r="N67" s="72"/>
      <c r="O67" s="72"/>
      <c r="P67" s="72"/>
      <c r="Q67" s="72"/>
      <c r="R67" s="72"/>
      <c r="S67" s="72"/>
      <c r="T67" s="72"/>
      <c r="U67" s="72"/>
      <c r="V67" s="72"/>
      <c r="W67" s="72"/>
      <c r="X67" s="72"/>
      <c r="Y67" s="62"/>
      <c r="Z67" s="62"/>
      <c r="AA67" s="62"/>
      <c r="AB67" s="39"/>
    </row>
    <row r="68" spans="1:28" s="31" customFormat="1" x14ac:dyDescent="0.35">
      <c r="A68" s="77" t="s">
        <v>113</v>
      </c>
      <c r="B68" s="72"/>
      <c r="C68" s="72"/>
      <c r="D68" s="72"/>
      <c r="E68" s="72"/>
      <c r="F68" s="72"/>
      <c r="G68" s="72"/>
      <c r="H68" s="72"/>
      <c r="I68" s="72"/>
      <c r="J68" s="72"/>
      <c r="K68" s="72"/>
      <c r="L68" s="72"/>
      <c r="M68" s="72"/>
      <c r="N68" s="72"/>
      <c r="O68" s="72"/>
      <c r="P68" s="72"/>
      <c r="Q68" s="72"/>
      <c r="R68" s="72"/>
      <c r="S68" s="72"/>
      <c r="T68" s="72"/>
      <c r="U68" s="72"/>
      <c r="V68" s="72"/>
      <c r="W68" s="72"/>
      <c r="X68" s="72"/>
      <c r="Y68" s="62"/>
      <c r="Z68" s="62"/>
      <c r="AA68" s="62"/>
      <c r="AB68" s="39"/>
    </row>
    <row r="69" spans="1:28" s="31" customFormat="1" ht="30" customHeight="1" x14ac:dyDescent="0.35">
      <c r="A69" s="69" t="s">
        <v>45</v>
      </c>
      <c r="B69" s="72"/>
      <c r="C69" s="72"/>
      <c r="D69" s="72"/>
      <c r="E69" s="72"/>
      <c r="F69" s="72"/>
      <c r="G69" s="72"/>
      <c r="H69" s="72"/>
      <c r="I69" s="72"/>
      <c r="J69" s="72"/>
      <c r="K69" s="72"/>
      <c r="L69" s="72"/>
      <c r="M69" s="72"/>
      <c r="N69" s="72"/>
      <c r="O69" s="72"/>
      <c r="P69" s="72"/>
      <c r="Q69" s="72"/>
      <c r="R69" s="72"/>
      <c r="S69" s="72"/>
      <c r="T69" s="72"/>
      <c r="U69" s="72"/>
      <c r="V69" s="72"/>
      <c r="W69" s="72"/>
      <c r="X69" s="72"/>
      <c r="Y69" s="62"/>
      <c r="Z69" s="62"/>
      <c r="AA69" s="62"/>
      <c r="AB69" s="39"/>
    </row>
    <row r="70" spans="1:28" s="31" customFormat="1" x14ac:dyDescent="0.35">
      <c r="A70" s="22" t="s">
        <v>46</v>
      </c>
      <c r="B70" s="72"/>
      <c r="C70" s="72"/>
      <c r="D70" s="72"/>
      <c r="E70" s="72"/>
      <c r="F70" s="72"/>
      <c r="G70" s="72"/>
      <c r="H70" s="72"/>
      <c r="I70" s="72"/>
      <c r="J70" s="72"/>
      <c r="K70" s="72"/>
      <c r="L70" s="72"/>
      <c r="M70" s="72"/>
      <c r="N70" s="72"/>
      <c r="O70" s="72"/>
      <c r="P70" s="72"/>
      <c r="Q70" s="72"/>
      <c r="R70" s="72"/>
      <c r="S70" s="72"/>
      <c r="T70" s="72"/>
      <c r="U70" s="72"/>
      <c r="V70" s="72"/>
      <c r="W70" s="72"/>
      <c r="X70" s="72"/>
      <c r="Y70" s="62"/>
      <c r="Z70" s="62"/>
      <c r="AA70" s="62"/>
      <c r="AB70" s="39"/>
    </row>
    <row r="71" spans="1:28" s="31" customFormat="1" ht="30" customHeight="1" x14ac:dyDescent="0.35">
      <c r="A71" s="69" t="s">
        <v>47</v>
      </c>
      <c r="B71" s="72"/>
      <c r="C71" s="72"/>
      <c r="D71" s="72"/>
      <c r="E71" s="72"/>
      <c r="F71" s="72"/>
      <c r="G71" s="72"/>
      <c r="H71" s="72"/>
      <c r="I71" s="72"/>
      <c r="J71" s="72"/>
      <c r="K71" s="72"/>
      <c r="L71" s="72"/>
      <c r="M71" s="72"/>
      <c r="N71" s="72"/>
      <c r="O71" s="72"/>
      <c r="P71" s="72"/>
      <c r="Q71" s="72"/>
      <c r="R71" s="72"/>
      <c r="S71" s="72"/>
      <c r="T71" s="72"/>
      <c r="U71" s="72"/>
      <c r="V71" s="72"/>
      <c r="W71" s="72"/>
      <c r="X71" s="72"/>
      <c r="Y71" s="62"/>
      <c r="Z71" s="62"/>
      <c r="AA71" s="62"/>
      <c r="AB71" s="39"/>
    </row>
    <row r="72" spans="1:28" s="31" customFormat="1" ht="30" customHeight="1" x14ac:dyDescent="0.35">
      <c r="A72" s="69" t="s">
        <v>48</v>
      </c>
      <c r="B72" s="72"/>
      <c r="C72" s="72"/>
      <c r="D72" s="72"/>
      <c r="E72" s="72"/>
      <c r="F72" s="72"/>
      <c r="G72" s="72"/>
      <c r="H72" s="72"/>
      <c r="I72" s="72"/>
      <c r="J72" s="72"/>
      <c r="K72" s="72"/>
      <c r="L72" s="72"/>
      <c r="M72" s="72"/>
      <c r="N72" s="72"/>
      <c r="O72" s="72"/>
      <c r="P72" s="72"/>
      <c r="Q72" s="72"/>
      <c r="R72" s="72"/>
      <c r="S72" s="72"/>
      <c r="T72" s="72"/>
      <c r="U72" s="72"/>
      <c r="V72" s="72"/>
      <c r="W72" s="72"/>
      <c r="X72" s="72"/>
      <c r="Y72" s="62"/>
      <c r="Z72" s="62"/>
      <c r="AA72" s="62"/>
      <c r="AB72" s="39"/>
    </row>
    <row r="73" spans="1:28" s="31" customFormat="1" x14ac:dyDescent="0.35">
      <c r="A73" s="22" t="s">
        <v>49</v>
      </c>
      <c r="B73" s="72"/>
      <c r="C73" s="72"/>
      <c r="D73" s="72"/>
      <c r="E73" s="72"/>
      <c r="F73" s="72"/>
      <c r="G73" s="72"/>
      <c r="H73" s="72"/>
      <c r="I73" s="72"/>
      <c r="J73" s="72"/>
      <c r="K73" s="72"/>
      <c r="L73" s="72"/>
      <c r="M73" s="72"/>
      <c r="N73" s="72"/>
      <c r="O73" s="72"/>
      <c r="P73" s="72"/>
      <c r="Q73" s="72"/>
      <c r="R73" s="72"/>
      <c r="S73" s="72"/>
      <c r="T73" s="72"/>
      <c r="U73" s="72"/>
      <c r="V73" s="72"/>
      <c r="W73" s="72"/>
      <c r="X73" s="72"/>
      <c r="Y73" s="62"/>
      <c r="Z73" s="62"/>
      <c r="AA73" s="62"/>
      <c r="AB73" s="39"/>
    </row>
    <row r="74" spans="1:28" s="31" customFormat="1" x14ac:dyDescent="0.35">
      <c r="A74" s="43" t="s">
        <v>63</v>
      </c>
      <c r="B74" s="72"/>
      <c r="C74" s="72"/>
      <c r="D74" s="72"/>
      <c r="E74" s="72"/>
      <c r="F74" s="72"/>
      <c r="G74" s="72"/>
      <c r="H74" s="72"/>
      <c r="I74" s="72"/>
      <c r="J74" s="72"/>
      <c r="K74" s="72"/>
      <c r="L74" s="72"/>
      <c r="M74" s="72"/>
      <c r="N74" s="72"/>
      <c r="O74" s="72"/>
      <c r="P74" s="72"/>
      <c r="Q74" s="72"/>
      <c r="R74" s="72"/>
      <c r="S74" s="72"/>
      <c r="T74" s="72"/>
      <c r="U74" s="72"/>
      <c r="V74" s="72"/>
      <c r="W74" s="72"/>
      <c r="X74" s="72"/>
      <c r="Y74" s="62"/>
      <c r="Z74" s="62"/>
      <c r="AA74" s="62"/>
      <c r="AB74" s="39"/>
    </row>
    <row r="75" spans="1:28" s="31" customFormat="1" ht="21" customHeight="1" x14ac:dyDescent="0.35">
      <c r="A75" s="70"/>
      <c r="B75" s="72"/>
      <c r="C75" s="72"/>
      <c r="D75" s="72"/>
      <c r="E75" s="72"/>
      <c r="F75" s="72"/>
      <c r="G75" s="72"/>
      <c r="H75" s="72"/>
      <c r="I75" s="72"/>
      <c r="J75" s="72"/>
      <c r="K75" s="72"/>
      <c r="L75" s="72"/>
      <c r="M75" s="72"/>
      <c r="N75" s="72"/>
      <c r="O75" s="72"/>
      <c r="P75" s="72"/>
      <c r="Q75" s="72"/>
      <c r="R75" s="72"/>
      <c r="S75" s="72"/>
      <c r="T75" s="72"/>
      <c r="U75" s="72"/>
      <c r="V75" s="72"/>
      <c r="W75" s="72"/>
      <c r="X75" s="72"/>
      <c r="Y75" s="62"/>
      <c r="Z75" s="62"/>
      <c r="AA75" s="62"/>
      <c r="AB75" s="39"/>
    </row>
    <row r="76" spans="1:28" s="31" customFormat="1" x14ac:dyDescent="0.35">
      <c r="A76" s="70"/>
      <c r="B76" s="72"/>
      <c r="C76" s="72"/>
      <c r="D76" s="72"/>
      <c r="E76" s="72"/>
      <c r="F76" s="72"/>
      <c r="G76" s="72"/>
      <c r="H76" s="72"/>
      <c r="I76" s="72"/>
      <c r="J76" s="72"/>
      <c r="K76" s="72"/>
      <c r="L76" s="72"/>
      <c r="M76" s="72"/>
      <c r="N76" s="72"/>
      <c r="O76" s="72"/>
      <c r="P76" s="72"/>
      <c r="Q76" s="72"/>
      <c r="R76" s="72"/>
      <c r="S76" s="72"/>
      <c r="T76" s="72"/>
      <c r="U76" s="72"/>
      <c r="V76" s="72"/>
      <c r="W76" s="72"/>
      <c r="X76" s="72"/>
      <c r="Y76" s="62"/>
      <c r="Z76" s="62"/>
      <c r="AA76" s="62"/>
      <c r="AB76" s="39"/>
    </row>
    <row r="77" spans="1:28" s="31" customFormat="1" x14ac:dyDescent="0.35">
      <c r="A77" s="70"/>
      <c r="B77" s="72"/>
      <c r="C77" s="72"/>
      <c r="D77" s="72"/>
      <c r="E77" s="72"/>
      <c r="F77" s="72"/>
      <c r="G77" s="72"/>
      <c r="H77" s="72"/>
      <c r="I77" s="72"/>
      <c r="J77" s="72"/>
      <c r="K77" s="72"/>
      <c r="L77" s="72"/>
      <c r="M77" s="72"/>
      <c r="N77" s="72"/>
      <c r="O77" s="72"/>
      <c r="P77" s="72"/>
      <c r="Q77" s="72"/>
      <c r="R77" s="72"/>
      <c r="S77" s="72"/>
      <c r="T77" s="72"/>
      <c r="U77" s="72"/>
      <c r="V77" s="72"/>
      <c r="W77" s="72"/>
      <c r="X77" s="72"/>
      <c r="Y77" s="62"/>
      <c r="Z77" s="62"/>
      <c r="AA77" s="62"/>
      <c r="AB77" s="39"/>
    </row>
    <row r="78" spans="1:28" s="31" customFormat="1" x14ac:dyDescent="0.35">
      <c r="A78" s="70"/>
      <c r="B78" s="72"/>
      <c r="C78" s="72"/>
      <c r="D78" s="72"/>
      <c r="E78" s="72"/>
      <c r="F78" s="72"/>
      <c r="G78" s="72"/>
      <c r="H78" s="72"/>
      <c r="I78" s="72"/>
      <c r="J78" s="72"/>
      <c r="K78" s="72"/>
      <c r="L78" s="72"/>
      <c r="M78" s="72"/>
      <c r="N78" s="72"/>
      <c r="O78" s="72"/>
      <c r="P78" s="72"/>
      <c r="Q78" s="72"/>
      <c r="R78" s="72"/>
      <c r="S78" s="72"/>
      <c r="T78" s="72"/>
      <c r="U78" s="72"/>
      <c r="V78" s="72"/>
      <c r="W78" s="72"/>
      <c r="X78" s="72"/>
      <c r="Y78" s="62"/>
      <c r="Z78" s="62"/>
      <c r="AA78" s="62"/>
      <c r="AB78" s="39"/>
    </row>
    <row r="79" spans="1:28" s="31" customFormat="1" ht="27" customHeight="1" x14ac:dyDescent="0.35">
      <c r="A79" s="70"/>
      <c r="B79" s="72"/>
      <c r="C79" s="72"/>
      <c r="D79" s="72"/>
      <c r="E79" s="72"/>
      <c r="F79" s="72"/>
      <c r="G79" s="72"/>
      <c r="H79" s="72"/>
      <c r="I79" s="72"/>
      <c r="J79" s="72"/>
      <c r="K79" s="72"/>
      <c r="L79" s="72"/>
      <c r="M79" s="72"/>
      <c r="N79" s="72"/>
      <c r="O79" s="72"/>
      <c r="P79" s="72"/>
      <c r="Q79" s="72"/>
      <c r="R79" s="72"/>
      <c r="S79" s="72"/>
      <c r="T79" s="72"/>
      <c r="U79" s="72"/>
      <c r="V79" s="72"/>
      <c r="W79" s="72"/>
      <c r="X79" s="72"/>
      <c r="Y79" s="62"/>
      <c r="Z79" s="62"/>
      <c r="AA79" s="62"/>
      <c r="AB79" s="39"/>
    </row>
    <row r="80" spans="1:28" s="31" customFormat="1" x14ac:dyDescent="0.35">
      <c r="A80" s="70"/>
      <c r="B80" s="72"/>
      <c r="C80" s="72"/>
      <c r="D80" s="72"/>
      <c r="E80" s="72"/>
      <c r="F80" s="72"/>
      <c r="G80" s="72"/>
      <c r="H80" s="72"/>
      <c r="I80" s="72"/>
      <c r="J80" s="72"/>
      <c r="K80" s="72"/>
      <c r="L80" s="72"/>
      <c r="M80" s="72"/>
      <c r="N80" s="72"/>
      <c r="O80" s="72"/>
      <c r="P80" s="72"/>
      <c r="Q80" s="72"/>
      <c r="R80" s="72"/>
      <c r="S80" s="72"/>
      <c r="T80" s="72"/>
      <c r="U80" s="72"/>
      <c r="V80" s="72"/>
      <c r="W80" s="72"/>
      <c r="X80" s="72"/>
      <c r="Y80" s="62"/>
      <c r="Z80" s="62"/>
      <c r="AA80" s="62"/>
      <c r="AB80" s="39"/>
    </row>
    <row r="81" spans="1:28" s="31" customFormat="1" x14ac:dyDescent="0.35">
      <c r="A81" s="70"/>
      <c r="B81" s="72"/>
      <c r="C81" s="72"/>
      <c r="D81" s="72"/>
      <c r="E81" s="72"/>
      <c r="F81" s="72"/>
      <c r="G81" s="72"/>
      <c r="H81" s="72"/>
      <c r="I81" s="72"/>
      <c r="J81" s="72"/>
      <c r="K81" s="72"/>
      <c r="L81" s="72"/>
      <c r="M81" s="72"/>
      <c r="N81" s="72"/>
      <c r="O81" s="72"/>
      <c r="P81" s="72"/>
      <c r="Q81" s="72"/>
      <c r="R81" s="72"/>
      <c r="S81" s="72"/>
      <c r="T81" s="72"/>
      <c r="U81" s="72"/>
      <c r="V81" s="72"/>
      <c r="W81" s="72"/>
      <c r="X81" s="72"/>
      <c r="Y81" s="62"/>
      <c r="Z81" s="62"/>
      <c r="AA81" s="62"/>
      <c r="AB81" s="39"/>
    </row>
    <row r="82" spans="1:28" s="31" customFormat="1" x14ac:dyDescent="0.35">
      <c r="A82" s="70"/>
      <c r="B82" s="72"/>
      <c r="C82" s="72"/>
      <c r="D82" s="72"/>
      <c r="E82" s="72"/>
      <c r="F82" s="72"/>
      <c r="G82" s="72"/>
      <c r="H82" s="72"/>
      <c r="I82" s="72"/>
      <c r="J82" s="72"/>
      <c r="K82" s="72"/>
      <c r="L82" s="72"/>
      <c r="M82" s="72"/>
      <c r="N82" s="72"/>
      <c r="O82" s="72"/>
      <c r="P82" s="72"/>
      <c r="Q82" s="72"/>
      <c r="R82" s="72"/>
      <c r="S82" s="72"/>
      <c r="T82" s="72"/>
      <c r="U82" s="72"/>
      <c r="V82" s="72"/>
      <c r="W82" s="72"/>
      <c r="X82" s="72"/>
      <c r="Y82" s="62"/>
      <c r="Z82" s="62"/>
      <c r="AA82" s="62"/>
      <c r="AB82" s="39"/>
    </row>
    <row r="83" spans="1:28" s="31" customFormat="1" ht="24.75" customHeight="1" x14ac:dyDescent="0.35">
      <c r="A83" s="39"/>
      <c r="B83" s="39"/>
      <c r="C83" s="39"/>
      <c r="D83" s="39"/>
      <c r="E83" s="39"/>
      <c r="F83" s="39"/>
      <c r="G83" s="39"/>
      <c r="H83" s="39"/>
      <c r="I83" s="39"/>
      <c r="J83" s="39"/>
      <c r="K83" s="39"/>
      <c r="L83" s="39"/>
      <c r="M83" s="39"/>
      <c r="N83" s="39"/>
      <c r="O83" s="39"/>
      <c r="P83" s="39"/>
      <c r="Q83" s="39"/>
      <c r="R83" s="39"/>
      <c r="S83" s="39"/>
      <c r="T83" s="39"/>
      <c r="U83" s="39"/>
      <c r="V83" s="39"/>
      <c r="W83" s="39"/>
      <c r="X83" s="39"/>
      <c r="Y83" s="62"/>
      <c r="Z83" s="62"/>
      <c r="AA83" s="62"/>
    </row>
    <row r="84" spans="1:28" s="31" customFormat="1" ht="15" customHeight="1" x14ac:dyDescent="0.35">
      <c r="A84" s="22"/>
      <c r="B84" s="22"/>
      <c r="C84" s="22"/>
      <c r="D84" s="22"/>
      <c r="E84" s="22"/>
      <c r="F84" s="39"/>
      <c r="G84" s="39"/>
      <c r="H84" s="39"/>
      <c r="I84" s="39"/>
      <c r="J84" s="39"/>
      <c r="K84" s="39"/>
      <c r="L84" s="39"/>
      <c r="M84" s="39"/>
      <c r="N84" s="39"/>
      <c r="O84" s="39"/>
      <c r="P84" s="39"/>
      <c r="Q84" s="39"/>
      <c r="R84" s="39"/>
      <c r="S84" s="39"/>
      <c r="T84" s="39"/>
      <c r="U84" s="39"/>
      <c r="V84" s="39"/>
      <c r="W84" s="39"/>
      <c r="X84" s="39"/>
      <c r="Y84" s="62"/>
      <c r="Z84" s="62"/>
      <c r="AA84" s="62"/>
    </row>
    <row r="85" spans="1:28" s="31" customFormat="1" ht="29.25" customHeight="1" x14ac:dyDescent="0.35">
      <c r="A85" s="39"/>
      <c r="B85" s="39"/>
      <c r="C85" s="39"/>
      <c r="D85" s="39"/>
      <c r="E85" s="39"/>
      <c r="F85" s="39"/>
      <c r="G85" s="39"/>
      <c r="H85" s="39"/>
      <c r="I85" s="39"/>
      <c r="J85" s="39"/>
      <c r="K85" s="39"/>
      <c r="L85" s="39"/>
      <c r="M85" s="39"/>
      <c r="N85" s="39"/>
      <c r="O85" s="39"/>
      <c r="P85" s="39"/>
      <c r="Q85" s="39"/>
      <c r="R85" s="39"/>
      <c r="S85" s="39"/>
      <c r="T85" s="39"/>
      <c r="U85" s="39"/>
      <c r="V85" s="39"/>
      <c r="W85" s="39"/>
      <c r="X85" s="39"/>
      <c r="Y85" s="62"/>
      <c r="Z85" s="62"/>
      <c r="AA85" s="62"/>
    </row>
    <row r="86" spans="1:28" s="31" customFormat="1" ht="21.75" customHeight="1" x14ac:dyDescent="0.35">
      <c r="A86" s="39"/>
      <c r="B86" s="39"/>
      <c r="C86" s="39"/>
      <c r="D86" s="39"/>
      <c r="E86" s="39"/>
      <c r="F86" s="39"/>
      <c r="G86" s="39"/>
      <c r="H86" s="39"/>
      <c r="I86" s="39"/>
      <c r="J86" s="39"/>
      <c r="K86" s="39"/>
      <c r="L86" s="39"/>
      <c r="M86" s="39"/>
      <c r="O86" s="78"/>
      <c r="P86" s="78"/>
      <c r="Q86" s="78"/>
      <c r="R86" s="78"/>
      <c r="S86" s="78"/>
      <c r="U86" s="78"/>
      <c r="V86" s="78"/>
      <c r="W86" s="78"/>
      <c r="X86" s="79"/>
      <c r="Y86" s="62"/>
      <c r="Z86" s="62"/>
      <c r="AA86" s="62"/>
    </row>
    <row r="87" spans="1:28" s="31" customFormat="1" x14ac:dyDescent="0.35">
      <c r="A87" s="22"/>
      <c r="B87" s="22"/>
      <c r="C87" s="39"/>
      <c r="D87" s="39"/>
      <c r="E87" s="39"/>
      <c r="F87" s="39"/>
      <c r="G87" s="39"/>
      <c r="H87" s="39"/>
      <c r="I87" s="39"/>
      <c r="J87" s="39"/>
      <c r="K87" s="39"/>
      <c r="L87" s="39"/>
      <c r="M87" s="39"/>
      <c r="N87" s="39"/>
      <c r="O87" s="39"/>
      <c r="P87" s="39"/>
      <c r="Q87" s="39"/>
      <c r="R87" s="39"/>
      <c r="T87" s="78"/>
      <c r="U87" s="78"/>
      <c r="V87" s="78"/>
      <c r="W87" s="78"/>
      <c r="X87" s="79"/>
      <c r="Y87" s="62"/>
      <c r="Z87" s="62"/>
      <c r="AA87" s="62"/>
    </row>
    <row r="88" spans="1:28" x14ac:dyDescent="0.35">
      <c r="A88" s="43"/>
      <c r="Y88" s="62"/>
      <c r="Z88" s="62"/>
      <c r="AA88" s="62"/>
    </row>
    <row r="104" spans="28:29" x14ac:dyDescent="0.35">
      <c r="AC104" s="31"/>
    </row>
    <row r="105" spans="28:29" x14ac:dyDescent="0.35">
      <c r="AC105" s="31"/>
    </row>
    <row r="106" spans="28:29" x14ac:dyDescent="0.35">
      <c r="AB106" s="39" t="s">
        <v>142</v>
      </c>
      <c r="AC106" s="31"/>
    </row>
    <row r="107" spans="28:29" x14ac:dyDescent="0.35">
      <c r="AB107" s="39" t="s">
        <v>101</v>
      </c>
      <c r="AC107" s="31"/>
    </row>
    <row r="108" spans="28:29" x14ac:dyDescent="0.35">
      <c r="AB108" s="39" t="s">
        <v>100</v>
      </c>
      <c r="AC108" s="31"/>
    </row>
    <row r="109" spans="28:29" x14ac:dyDescent="0.35">
      <c r="AB109" s="39" t="s">
        <v>99</v>
      </c>
      <c r="AC109" s="31"/>
    </row>
    <row r="110" spans="28:29" x14ac:dyDescent="0.35">
      <c r="AB110" s="39" t="s">
        <v>98</v>
      </c>
      <c r="AC110" s="31"/>
    </row>
    <row r="111" spans="28:29" x14ac:dyDescent="0.35">
      <c r="AB111" s="39" t="s">
        <v>97</v>
      </c>
      <c r="AC111" s="31"/>
    </row>
    <row r="112" spans="28:29" x14ac:dyDescent="0.35">
      <c r="AB112" s="31"/>
      <c r="AC112" s="31"/>
    </row>
    <row r="114" spans="28:29" x14ac:dyDescent="0.35">
      <c r="AB114" s="31"/>
      <c r="AC114" s="31"/>
    </row>
    <row r="116" spans="28:29" x14ac:dyDescent="0.35">
      <c r="AB116" s="31"/>
      <c r="AC116" s="31"/>
    </row>
    <row r="117" spans="28:29" x14ac:dyDescent="0.35">
      <c r="AB117" s="31"/>
      <c r="AC117" s="31"/>
    </row>
    <row r="118" spans="28:29" x14ac:dyDescent="0.35">
      <c r="AB118" s="31"/>
      <c r="AC118" s="31"/>
    </row>
    <row r="119" spans="28:29" x14ac:dyDescent="0.35">
      <c r="AB119" s="31"/>
      <c r="AC119" s="31"/>
    </row>
    <row r="120" spans="28:29" x14ac:dyDescent="0.35">
      <c r="AB120" s="31"/>
      <c r="AC120" s="31"/>
    </row>
  </sheetData>
  <dataValidations count="1">
    <dataValidation type="list" allowBlank="1" showInputMessage="1" showErrorMessage="1" sqref="A3" xr:uid="{5D7BA958-DE16-4ED1-A55F-65E82EB96103}">
      <formula1>$AB$106:$AB$111</formula1>
    </dataValidation>
  </dataValidations>
  <hyperlinks>
    <hyperlink ref="A70" r:id="rId1" xr:uid="{324AAB95-EC01-453D-96BC-FC133EDB0984}"/>
    <hyperlink ref="A73" r:id="rId2" xr:uid="{A12CE9B1-76C4-4E87-9374-80582D6A9622}"/>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5B458B9C-A81C-4CF9-BBD5-802AC706EC9A}"/>
    <hyperlink ref="A58:F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92421132-9C5A-4C7B-BA1C-632685584721}"/>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B8C9F-B667-4522-89C0-E9297ADD8ACA}">
  <dimension ref="A1:J52"/>
  <sheetViews>
    <sheetView workbookViewId="0"/>
  </sheetViews>
  <sheetFormatPr defaultColWidth="8.84375" defaultRowHeight="15" x14ac:dyDescent="0.35"/>
  <cols>
    <col min="1" max="1" width="33" style="31" customWidth="1"/>
    <col min="2" max="2" width="26" style="31" bestFit="1" customWidth="1"/>
    <col min="3" max="3" width="25.53515625" style="31" bestFit="1" customWidth="1"/>
    <col min="4" max="16384" width="8.84375" style="31"/>
  </cols>
  <sheetData>
    <row r="1" spans="1:3" ht="18.45" thickBot="1" x14ac:dyDescent="0.45">
      <c r="A1" s="126" t="s">
        <v>121</v>
      </c>
      <c r="B1" s="126" t="s">
        <v>195</v>
      </c>
      <c r="C1" s="126" t="s">
        <v>122</v>
      </c>
    </row>
    <row r="2" spans="1:3" x14ac:dyDescent="0.35">
      <c r="A2" s="95" t="s">
        <v>1</v>
      </c>
      <c r="B2" s="95" t="s">
        <v>87</v>
      </c>
      <c r="C2" s="95" t="s">
        <v>86</v>
      </c>
    </row>
    <row r="3" spans="1:3" x14ac:dyDescent="0.35">
      <c r="A3" s="95" t="s">
        <v>2</v>
      </c>
      <c r="B3" s="95" t="s">
        <v>89</v>
      </c>
      <c r="C3" s="95" t="s">
        <v>86</v>
      </c>
    </row>
    <row r="4" spans="1:3" x14ac:dyDescent="0.35">
      <c r="A4" s="95" t="s">
        <v>3</v>
      </c>
      <c r="B4" s="95" t="s">
        <v>87</v>
      </c>
      <c r="C4" s="95" t="s">
        <v>86</v>
      </c>
    </row>
    <row r="5" spans="1:3" x14ac:dyDescent="0.35">
      <c r="A5" s="95" t="s">
        <v>4</v>
      </c>
      <c r="B5" s="95" t="s">
        <v>89</v>
      </c>
      <c r="C5" s="95" t="s">
        <v>86</v>
      </c>
    </row>
    <row r="6" spans="1:3" x14ac:dyDescent="0.35">
      <c r="A6" s="95" t="s">
        <v>5</v>
      </c>
      <c r="B6" s="95" t="s">
        <v>90</v>
      </c>
      <c r="C6" s="95" t="s">
        <v>86</v>
      </c>
    </row>
    <row r="7" spans="1:3" x14ac:dyDescent="0.35">
      <c r="A7" s="95" t="s">
        <v>6</v>
      </c>
      <c r="B7" s="95" t="s">
        <v>89</v>
      </c>
      <c r="C7" s="95" t="s">
        <v>86</v>
      </c>
    </row>
    <row r="8" spans="1:3" x14ac:dyDescent="0.35">
      <c r="A8" s="95" t="s">
        <v>7</v>
      </c>
      <c r="B8" s="95" t="s">
        <v>87</v>
      </c>
      <c r="C8" s="95" t="s">
        <v>86</v>
      </c>
    </row>
    <row r="9" spans="1:3" x14ac:dyDescent="0.35">
      <c r="A9" s="95" t="s">
        <v>8</v>
      </c>
      <c r="B9" s="95" t="s">
        <v>90</v>
      </c>
      <c r="C9" s="95" t="s">
        <v>86</v>
      </c>
    </row>
    <row r="10" spans="1:3" x14ac:dyDescent="0.35">
      <c r="A10" s="95" t="s">
        <v>9</v>
      </c>
      <c r="B10" s="95" t="s">
        <v>90</v>
      </c>
      <c r="C10" s="95" t="s">
        <v>86</v>
      </c>
    </row>
    <row r="11" spans="1:3" x14ac:dyDescent="0.35">
      <c r="A11" s="95" t="s">
        <v>10</v>
      </c>
      <c r="B11" s="95" t="s">
        <v>89</v>
      </c>
      <c r="C11" s="95" t="s">
        <v>86</v>
      </c>
    </row>
    <row r="12" spans="1:3" x14ac:dyDescent="0.35">
      <c r="A12" s="95" t="s">
        <v>91</v>
      </c>
      <c r="B12" s="95" t="s">
        <v>90</v>
      </c>
      <c r="C12" s="95" t="s">
        <v>86</v>
      </c>
    </row>
    <row r="13" spans="1:3" x14ac:dyDescent="0.35">
      <c r="A13" s="95" t="s">
        <v>92</v>
      </c>
      <c r="B13" s="95" t="s">
        <v>89</v>
      </c>
      <c r="C13" s="95" t="s">
        <v>86</v>
      </c>
    </row>
    <row r="14" spans="1:3" x14ac:dyDescent="0.35">
      <c r="A14" s="95" t="s">
        <v>11</v>
      </c>
      <c r="B14" s="95" t="s">
        <v>90</v>
      </c>
      <c r="C14" s="95" t="s">
        <v>86</v>
      </c>
    </row>
    <row r="15" spans="1:3" x14ac:dyDescent="0.35">
      <c r="A15" s="95" t="s">
        <v>12</v>
      </c>
      <c r="B15" s="95" t="s">
        <v>89</v>
      </c>
      <c r="C15" s="95" t="s">
        <v>86</v>
      </c>
    </row>
    <row r="16" spans="1:3" x14ac:dyDescent="0.35">
      <c r="A16" s="95" t="s">
        <v>13</v>
      </c>
      <c r="B16" s="95" t="s">
        <v>89</v>
      </c>
      <c r="C16" s="95" t="s">
        <v>86</v>
      </c>
    </row>
    <row r="17" spans="1:3" x14ac:dyDescent="0.35">
      <c r="A17" s="95" t="s">
        <v>14</v>
      </c>
      <c r="B17" s="95" t="s">
        <v>89</v>
      </c>
      <c r="C17" s="95" t="s">
        <v>86</v>
      </c>
    </row>
    <row r="18" spans="1:3" x14ac:dyDescent="0.35">
      <c r="A18" s="95" t="s">
        <v>15</v>
      </c>
      <c r="B18" s="95" t="s">
        <v>87</v>
      </c>
      <c r="C18" s="95" t="s">
        <v>40</v>
      </c>
    </row>
    <row r="19" spans="1:3" x14ac:dyDescent="0.35">
      <c r="A19" s="95" t="s">
        <v>16</v>
      </c>
      <c r="B19" s="95" t="s">
        <v>87</v>
      </c>
      <c r="C19" s="95" t="s">
        <v>40</v>
      </c>
    </row>
    <row r="20" spans="1:3" x14ac:dyDescent="0.35">
      <c r="A20" s="95" t="s">
        <v>123</v>
      </c>
      <c r="B20" s="95" t="s">
        <v>89</v>
      </c>
      <c r="C20" s="95" t="s">
        <v>86</v>
      </c>
    </row>
    <row r="21" spans="1:3" x14ac:dyDescent="0.35">
      <c r="A21" s="95" t="s">
        <v>93</v>
      </c>
      <c r="B21" s="95" t="s">
        <v>89</v>
      </c>
      <c r="C21" s="95" t="s">
        <v>86</v>
      </c>
    </row>
    <row r="22" spans="1:3" x14ac:dyDescent="0.35">
      <c r="A22" s="95" t="s">
        <v>17</v>
      </c>
      <c r="B22" s="95" t="s">
        <v>87</v>
      </c>
      <c r="C22" s="95" t="s">
        <v>86</v>
      </c>
    </row>
    <row r="23" spans="1:3" x14ac:dyDescent="0.35">
      <c r="A23" s="95" t="s">
        <v>18</v>
      </c>
      <c r="B23" s="95" t="s">
        <v>89</v>
      </c>
      <c r="C23" s="95" t="s">
        <v>86</v>
      </c>
    </row>
    <row r="24" spans="1:3" x14ac:dyDescent="0.35">
      <c r="A24" s="95" t="s">
        <v>94</v>
      </c>
      <c r="B24" s="95" t="s">
        <v>90</v>
      </c>
      <c r="C24" s="95" t="s">
        <v>86</v>
      </c>
    </row>
    <row r="25" spans="1:3" x14ac:dyDescent="0.35">
      <c r="A25" s="95" t="s">
        <v>20</v>
      </c>
      <c r="B25" s="95" t="s">
        <v>89</v>
      </c>
      <c r="C25" s="95" t="s">
        <v>86</v>
      </c>
    </row>
    <row r="26" spans="1:3" x14ac:dyDescent="0.35">
      <c r="A26" s="95" t="s">
        <v>21</v>
      </c>
      <c r="B26" s="95" t="s">
        <v>87</v>
      </c>
      <c r="C26" s="95" t="s">
        <v>86</v>
      </c>
    </row>
    <row r="27" spans="1:3" x14ac:dyDescent="0.35">
      <c r="A27" s="95" t="s">
        <v>22</v>
      </c>
      <c r="B27" s="95" t="s">
        <v>89</v>
      </c>
      <c r="C27" s="95" t="s">
        <v>86</v>
      </c>
    </row>
    <row r="28" spans="1:3" x14ac:dyDescent="0.35">
      <c r="A28" s="95" t="s">
        <v>23</v>
      </c>
      <c r="B28" s="95" t="s">
        <v>90</v>
      </c>
      <c r="C28" s="95" t="s">
        <v>86</v>
      </c>
    </row>
    <row r="29" spans="1:3" x14ac:dyDescent="0.35">
      <c r="A29" s="95" t="s">
        <v>24</v>
      </c>
      <c r="B29" s="95" t="s">
        <v>87</v>
      </c>
      <c r="C29" s="95" t="s">
        <v>40</v>
      </c>
    </row>
    <row r="30" spans="1:3" x14ac:dyDescent="0.35">
      <c r="A30" s="95" t="s">
        <v>25</v>
      </c>
      <c r="B30" s="95" t="s">
        <v>90</v>
      </c>
      <c r="C30" s="95" t="s">
        <v>86</v>
      </c>
    </row>
    <row r="31" spans="1:3" x14ac:dyDescent="0.35">
      <c r="A31" s="95" t="s">
        <v>26</v>
      </c>
      <c r="B31" s="95" t="s">
        <v>90</v>
      </c>
      <c r="C31" s="95" t="s">
        <v>86</v>
      </c>
    </row>
    <row r="32" spans="1:3" x14ac:dyDescent="0.35">
      <c r="A32" s="95" t="s">
        <v>27</v>
      </c>
      <c r="B32" s="95" t="s">
        <v>89</v>
      </c>
      <c r="C32" s="95" t="s">
        <v>86</v>
      </c>
    </row>
    <row r="33" spans="1:10" x14ac:dyDescent="0.35">
      <c r="A33" s="95" t="s">
        <v>28</v>
      </c>
      <c r="B33" s="95" t="s">
        <v>90</v>
      </c>
      <c r="C33" s="95" t="s">
        <v>86</v>
      </c>
    </row>
    <row r="34" spans="1:10" x14ac:dyDescent="0.35">
      <c r="A34" s="95" t="s">
        <v>29</v>
      </c>
      <c r="B34" s="95" t="s">
        <v>87</v>
      </c>
      <c r="C34" s="95" t="s">
        <v>86</v>
      </c>
      <c r="G34" s="83"/>
      <c r="H34" s="83"/>
    </row>
    <row r="35" spans="1:10" x14ac:dyDescent="0.35">
      <c r="A35" s="95" t="s">
        <v>30</v>
      </c>
      <c r="B35" s="95" t="s">
        <v>90</v>
      </c>
      <c r="C35" s="95" t="s">
        <v>86</v>
      </c>
    </row>
    <row r="36" spans="1:10" x14ac:dyDescent="0.35">
      <c r="A36" s="95" t="s">
        <v>31</v>
      </c>
      <c r="B36" s="95" t="s">
        <v>90</v>
      </c>
      <c r="C36" s="95" t="s">
        <v>86</v>
      </c>
    </row>
    <row r="37" spans="1:10" x14ac:dyDescent="0.35">
      <c r="A37" s="95" t="s">
        <v>32</v>
      </c>
      <c r="B37" s="95" t="s">
        <v>87</v>
      </c>
      <c r="C37" s="95" t="s">
        <v>40</v>
      </c>
    </row>
    <row r="38" spans="1:10" x14ac:dyDescent="0.35">
      <c r="A38" s="95" t="s">
        <v>33</v>
      </c>
      <c r="B38" s="95" t="s">
        <v>89</v>
      </c>
      <c r="C38" s="95" t="s">
        <v>86</v>
      </c>
    </row>
    <row r="39" spans="1:10" x14ac:dyDescent="0.35">
      <c r="A39" s="95" t="s">
        <v>34</v>
      </c>
      <c r="B39" s="95" t="s">
        <v>90</v>
      </c>
      <c r="C39" s="95" t="s">
        <v>86</v>
      </c>
    </row>
    <row r="40" spans="1:10" x14ac:dyDescent="0.35">
      <c r="A40" s="95" t="s">
        <v>35</v>
      </c>
      <c r="B40" s="95" t="s">
        <v>87</v>
      </c>
      <c r="C40" s="95" t="s">
        <v>86</v>
      </c>
    </row>
    <row r="41" spans="1:10" x14ac:dyDescent="0.35">
      <c r="A41" s="95" t="s">
        <v>95</v>
      </c>
      <c r="B41" s="95" t="s">
        <v>87</v>
      </c>
      <c r="C41" s="95" t="s">
        <v>40</v>
      </c>
    </row>
    <row r="42" spans="1:10" x14ac:dyDescent="0.35">
      <c r="A42" s="95" t="s">
        <v>36</v>
      </c>
      <c r="B42" s="95" t="s">
        <v>89</v>
      </c>
      <c r="C42" s="95" t="s">
        <v>86</v>
      </c>
    </row>
    <row r="43" spans="1:10" x14ac:dyDescent="0.35">
      <c r="A43" s="95" t="s">
        <v>37</v>
      </c>
      <c r="B43" s="95" t="s">
        <v>87</v>
      </c>
      <c r="C43" s="95" t="s">
        <v>40</v>
      </c>
    </row>
    <row r="44" spans="1:10" x14ac:dyDescent="0.35">
      <c r="A44" s="95" t="s">
        <v>38</v>
      </c>
      <c r="B44" s="95" t="s">
        <v>89</v>
      </c>
      <c r="C44" s="95" t="s">
        <v>86</v>
      </c>
    </row>
    <row r="45" spans="1:10" x14ac:dyDescent="0.35">
      <c r="A45" s="95" t="s">
        <v>39</v>
      </c>
      <c r="B45" s="95" t="s">
        <v>87</v>
      </c>
      <c r="C45" s="95" t="s">
        <v>40</v>
      </c>
    </row>
    <row r="46" spans="1:10" ht="15.45" thickBot="1" x14ac:dyDescent="0.4">
      <c r="A46" s="127" t="s">
        <v>72</v>
      </c>
      <c r="B46" s="127" t="s">
        <v>87</v>
      </c>
      <c r="C46" s="127" t="s">
        <v>86</v>
      </c>
    </row>
    <row r="47" spans="1:10" s="81" customFormat="1" ht="30" customHeight="1" x14ac:dyDescent="0.35">
      <c r="A47" s="84" t="s">
        <v>124</v>
      </c>
      <c r="B47" s="84"/>
      <c r="C47" s="84"/>
      <c r="D47" s="85"/>
      <c r="E47" s="85"/>
      <c r="F47" s="85"/>
      <c r="G47" s="85"/>
      <c r="H47" s="85"/>
      <c r="I47" s="85"/>
      <c r="J47" s="85"/>
    </row>
    <row r="48" spans="1:10" x14ac:dyDescent="0.35">
      <c r="A48" s="86" t="s">
        <v>125</v>
      </c>
    </row>
    <row r="49" spans="1:1" x14ac:dyDescent="0.35">
      <c r="A49" s="86" t="s">
        <v>126</v>
      </c>
    </row>
    <row r="50" spans="1:1" x14ac:dyDescent="0.35">
      <c r="A50" s="86" t="s">
        <v>127</v>
      </c>
    </row>
    <row r="51" spans="1:1" x14ac:dyDescent="0.35">
      <c r="A51" s="86" t="s">
        <v>128</v>
      </c>
    </row>
    <row r="52" spans="1:1" x14ac:dyDescent="0.35">
      <c r="A52" s="87" t="s">
        <v>129</v>
      </c>
    </row>
  </sheetData>
  <hyperlinks>
    <hyperlink ref="A47" r:id="rId1" display="1  Rural Urban classifications of Fire and Rescue Service as defined by Department for Environment, Food and Rural Affairs (DEFRA).. LINK" xr:uid="{044B47EC-65E8-46B9-AAAC-BE4DDF57BDB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Cover_sheet</vt:lpstr>
      <vt:lpstr>Contents</vt:lpstr>
      <vt:lpstr>Data - apprentices</vt:lpstr>
      <vt:lpstr>FIRE1123a_working</vt:lpstr>
      <vt:lpstr>FIRE1123a</vt:lpstr>
      <vt:lpstr>Data - new apprentices</vt:lpstr>
      <vt:lpstr>FIRE1123b_working</vt:lpstr>
      <vt:lpstr>FIRE1123b</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FIRE1123: Apprentices by gender, fire and rescue authority and role</dc:title>
  <dc:creator/>
  <cp:keywords>data tables, apprentices, 2024</cp:keywords>
  <cp:lastModifiedBy/>
  <dcterms:created xsi:type="dcterms:W3CDTF">2024-10-15T13:52:13Z</dcterms:created>
  <dcterms:modified xsi:type="dcterms:W3CDTF">2024-10-15T13:52:40Z</dcterms:modified>
</cp:coreProperties>
</file>