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AD801FB1-7830-4B5E-8FF2-78448CD168A6}" xr6:coauthVersionLast="47" xr6:coauthVersionMax="47" xr10:uidLastSave="{00000000-0000-0000-0000-000000000000}"/>
  <bookViews>
    <workbookView xWindow="-110" yWindow="-110" windowWidth="19420" windowHeight="10420" tabRatio="887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chart_data!$A$6:$D$34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8" i="35" l="1"/>
  <c r="T318" i="35"/>
  <c r="U318" i="35"/>
  <c r="V318" i="35"/>
  <c r="W318" i="35"/>
  <c r="X318" i="35"/>
  <c r="Y318" i="35"/>
  <c r="Z318" i="35"/>
  <c r="AA318" i="35"/>
  <c r="AB318" i="35"/>
  <c r="AC318" i="35"/>
  <c r="AD318" i="35"/>
  <c r="AE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AG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T318" i="34"/>
  <c r="U318" i="34"/>
  <c r="V318" i="34"/>
  <c r="W318" i="34"/>
  <c r="X318" i="34"/>
  <c r="Y318" i="34"/>
  <c r="Z318" i="34"/>
  <c r="AA318" i="34"/>
  <c r="AB318" i="34"/>
  <c r="AC318" i="34"/>
  <c r="AD318" i="34"/>
  <c r="AE318" i="34"/>
  <c r="AG318" i="34"/>
  <c r="B317" i="33"/>
  <c r="AF317" i="33"/>
  <c r="AG317" i="33"/>
  <c r="B317" i="32"/>
  <c r="AF317" i="32"/>
  <c r="AG317" i="32"/>
  <c r="S318" i="30"/>
  <c r="T318" i="30"/>
  <c r="U318" i="30"/>
  <c r="V318" i="30"/>
  <c r="W318" i="30"/>
  <c r="X318" i="30"/>
  <c r="Y318" i="30"/>
  <c r="Z318" i="30"/>
  <c r="AA318" i="30"/>
  <c r="AB318" i="30"/>
  <c r="AC318" i="30"/>
  <c r="AD318" i="30"/>
  <c r="AE318" i="30"/>
  <c r="B318" i="30"/>
  <c r="D318" i="30"/>
  <c r="E318" i="30"/>
  <c r="F318" i="30"/>
  <c r="G318" i="30"/>
  <c r="H318" i="30"/>
  <c r="I318" i="30"/>
  <c r="J318" i="30"/>
  <c r="K318" i="30"/>
  <c r="L318" i="30"/>
  <c r="M318" i="30"/>
  <c r="N318" i="30"/>
  <c r="O318" i="30"/>
  <c r="P318" i="30"/>
  <c r="Q318" i="30"/>
  <c r="R318" i="30"/>
  <c r="AF318" i="30" s="1"/>
  <c r="B318" i="31"/>
  <c r="D318" i="31"/>
  <c r="AF318" i="31" s="1"/>
  <c r="E318" i="31"/>
  <c r="F318" i="31"/>
  <c r="G318" i="31"/>
  <c r="H318" i="31"/>
  <c r="I318" i="31"/>
  <c r="J318" i="31"/>
  <c r="K318" i="31"/>
  <c r="L318" i="31"/>
  <c r="M318" i="31"/>
  <c r="N318" i="31"/>
  <c r="O318" i="31"/>
  <c r="P318" i="31"/>
  <c r="Q318" i="31"/>
  <c r="R318" i="31"/>
  <c r="S318" i="31"/>
  <c r="T318" i="31"/>
  <c r="U318" i="31"/>
  <c r="V318" i="31"/>
  <c r="W318" i="31"/>
  <c r="X318" i="31"/>
  <c r="Y318" i="31"/>
  <c r="Z318" i="31"/>
  <c r="AA318" i="31"/>
  <c r="AB318" i="31"/>
  <c r="AC318" i="31"/>
  <c r="AD318" i="31"/>
  <c r="AE318" i="31"/>
  <c r="B317" i="29"/>
  <c r="AF317" i="29"/>
  <c r="AG317" i="29"/>
  <c r="B317" i="28"/>
  <c r="AF317" i="28"/>
  <c r="AG317" i="28"/>
  <c r="AG317" i="35"/>
  <c r="AF317" i="35"/>
  <c r="AG317" i="34"/>
  <c r="AF317" i="34"/>
  <c r="AG316" i="32"/>
  <c r="AF316" i="32"/>
  <c r="AG317" i="30"/>
  <c r="AF317" i="30"/>
  <c r="AG317" i="31"/>
  <c r="AF317" i="31"/>
  <c r="AG316" i="29"/>
  <c r="AF316" i="29"/>
  <c r="AF316" i="28"/>
  <c r="Q317" i="35"/>
  <c r="R317" i="35"/>
  <c r="S317" i="35"/>
  <c r="T317" i="35"/>
  <c r="U317" i="35"/>
  <c r="V317" i="35"/>
  <c r="W317" i="35"/>
  <c r="X317" i="35"/>
  <c r="Y317" i="35"/>
  <c r="Z317" i="35"/>
  <c r="AA317" i="35"/>
  <c r="AB317" i="35"/>
  <c r="AC317" i="35"/>
  <c r="AD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U317" i="34"/>
  <c r="V317" i="34"/>
  <c r="W317" i="34"/>
  <c r="X317" i="34"/>
  <c r="Y317" i="34"/>
  <c r="Z317" i="34"/>
  <c r="AA317" i="34"/>
  <c r="AB317" i="34"/>
  <c r="AC317" i="34"/>
  <c r="AD317" i="34"/>
  <c r="AE317" i="34"/>
  <c r="B316" i="33"/>
  <c r="AF316" i="33"/>
  <c r="AG316" i="33"/>
  <c r="B316" i="32"/>
  <c r="S317" i="30"/>
  <c r="T317" i="30"/>
  <c r="U317" i="30"/>
  <c r="V317" i="30"/>
  <c r="W317" i="30"/>
  <c r="X317" i="30"/>
  <c r="Y317" i="30"/>
  <c r="Z317" i="30"/>
  <c r="AA317" i="30"/>
  <c r="AB317" i="30"/>
  <c r="AC317" i="30"/>
  <c r="AD317" i="30"/>
  <c r="AE317" i="30"/>
  <c r="B317" i="30"/>
  <c r="D317" i="30"/>
  <c r="E317" i="30"/>
  <c r="F317" i="30"/>
  <c r="G317" i="30"/>
  <c r="H317" i="30"/>
  <c r="I317" i="30"/>
  <c r="J317" i="30"/>
  <c r="K317" i="30"/>
  <c r="L317" i="30"/>
  <c r="M317" i="30"/>
  <c r="N317" i="30"/>
  <c r="O317" i="30"/>
  <c r="P317" i="30"/>
  <c r="Q317" i="30"/>
  <c r="R317" i="30"/>
  <c r="B317" i="31"/>
  <c r="D317" i="31"/>
  <c r="E317" i="31"/>
  <c r="F317" i="31"/>
  <c r="G317" i="31"/>
  <c r="H317" i="31"/>
  <c r="I317" i="31"/>
  <c r="J317" i="31"/>
  <c r="K317" i="31"/>
  <c r="L317" i="31"/>
  <c r="M317" i="31"/>
  <c r="N317" i="31"/>
  <c r="O317" i="31"/>
  <c r="P317" i="31"/>
  <c r="Q317" i="31"/>
  <c r="R317" i="31"/>
  <c r="S317" i="31"/>
  <c r="T317" i="31"/>
  <c r="U317" i="31"/>
  <c r="V317" i="31"/>
  <c r="W317" i="31"/>
  <c r="X317" i="31"/>
  <c r="Y317" i="31"/>
  <c r="Z317" i="31"/>
  <c r="AA317" i="31"/>
  <c r="AB317" i="31"/>
  <c r="AC317" i="31"/>
  <c r="AD317" i="31"/>
  <c r="AE317" i="31"/>
  <c r="B316" i="29"/>
  <c r="AG318" i="30" l="1"/>
  <c r="AG318" i="31"/>
  <c r="B316" i="28"/>
  <c r="AG316" i="28"/>
  <c r="S316" i="35"/>
  <c r="T316" i="35"/>
  <c r="U316" i="35"/>
  <c r="V316" i="35"/>
  <c r="W316" i="35"/>
  <c r="X316" i="35"/>
  <c r="Y316" i="35"/>
  <c r="Z316" i="35"/>
  <c r="AA316" i="35"/>
  <c r="AB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V316" i="34"/>
  <c r="W316" i="34"/>
  <c r="X316" i="34"/>
  <c r="Y316" i="34"/>
  <c r="Z316" i="34"/>
  <c r="AA316" i="34"/>
  <c r="AB316" i="34"/>
  <c r="AC316" i="34"/>
  <c r="AD316" i="34"/>
  <c r="AE316" i="34"/>
  <c r="AF316" i="34"/>
  <c r="AG316" i="34"/>
  <c r="B315" i="33"/>
  <c r="AF315" i="33"/>
  <c r="AG315" i="33"/>
  <c r="B315" i="32"/>
  <c r="AF315" i="32"/>
  <c r="AG315" i="32"/>
  <c r="S316" i="30"/>
  <c r="T316" i="30"/>
  <c r="U316" i="30"/>
  <c r="V316" i="30"/>
  <c r="W316" i="30"/>
  <c r="X316" i="30"/>
  <c r="Y316" i="30"/>
  <c r="Z316" i="30"/>
  <c r="AA316" i="30"/>
  <c r="AB316" i="30"/>
  <c r="AC316" i="30"/>
  <c r="AD316" i="30"/>
  <c r="AE316" i="30"/>
  <c r="B316" i="30"/>
  <c r="J316" i="30"/>
  <c r="K316" i="30"/>
  <c r="L316" i="30"/>
  <c r="M316" i="30"/>
  <c r="N316" i="30"/>
  <c r="O316" i="30"/>
  <c r="P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AF316" i="31" s="1"/>
  <c r="J316" i="31"/>
  <c r="K316" i="31"/>
  <c r="L316" i="31"/>
  <c r="M316" i="31"/>
  <c r="N316" i="31"/>
  <c r="O316" i="31"/>
  <c r="P316" i="31"/>
  <c r="Q316" i="31"/>
  <c r="R316" i="31"/>
  <c r="S316" i="31"/>
  <c r="T316" i="31"/>
  <c r="U316" i="31"/>
  <c r="V316" i="31"/>
  <c r="W316" i="31"/>
  <c r="X316" i="31"/>
  <c r="Y316" i="31"/>
  <c r="Z316" i="31"/>
  <c r="AA316" i="31"/>
  <c r="AB316" i="31"/>
  <c r="AC316" i="31"/>
  <c r="AD316" i="31"/>
  <c r="AE316" i="31"/>
  <c r="B315" i="29"/>
  <c r="AF315" i="29"/>
  <c r="AG315" i="29"/>
  <c r="B315" i="28"/>
  <c r="AF315" i="28"/>
  <c r="AG315" i="28"/>
  <c r="I316" i="30" l="1"/>
  <c r="AG316" i="30" s="1"/>
  <c r="AG316" i="31"/>
  <c r="AG316" i="35"/>
  <c r="Y315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AD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E315" i="31"/>
  <c r="AE315" i="30" s="1"/>
  <c r="B314" i="29"/>
  <c r="AF314" i="29"/>
  <c r="AG314" i="29"/>
  <c r="B314" i="28"/>
  <c r="AF314" i="28"/>
  <c r="AG314" i="28"/>
  <c r="S314" i="35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Y313" i="35"/>
  <c r="AA313" i="35"/>
  <c r="AB313" i="35"/>
  <c r="AC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Z313" i="34"/>
  <c r="Z313" i="35" s="1"/>
  <c r="AA313" i="34"/>
  <c r="AB313" i="34"/>
  <c r="AC313" i="34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W313" i="30"/>
  <c r="B313" i="30"/>
  <c r="M313" i="30"/>
  <c r="N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N313" i="3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Y312" i="35"/>
  <c r="AD312" i="35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Z312" i="34"/>
  <c r="Z312" i="35" s="1"/>
  <c r="AA312" i="34"/>
  <c r="AA312" i="35" s="1"/>
  <c r="AB312" i="34"/>
  <c r="AB312" i="35" s="1"/>
  <c r="AC312" i="34"/>
  <c r="AC312" i="35" s="1"/>
  <c r="AD312" i="34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F316" i="30"/>
  <c r="AG313" i="30"/>
  <c r="AF313" i="30"/>
  <c r="AG313" i="35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Y312" i="30"/>
  <c r="Z312" i="30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Z312" i="3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Y311" i="35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S311" i="30"/>
  <c r="AA311" i="30"/>
  <c r="AB311" i="30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B311" i="3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Z310" i="30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T309" i="30"/>
  <c r="AB309" i="30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U308" i="35"/>
  <c r="W308" i="35"/>
  <c r="Y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V308" i="34"/>
  <c r="V308" i="35" s="1"/>
  <c r="W308" i="34"/>
  <c r="X308" i="34"/>
  <c r="X308" i="35" s="1"/>
  <c r="Y308" i="34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T308" i="30"/>
  <c r="W308" i="30"/>
  <c r="Z308" i="30"/>
  <c r="AB308" i="30"/>
  <c r="AE308" i="30"/>
  <c r="U307" i="30"/>
  <c r="Y307" i="30"/>
  <c r="Z307" i="30"/>
  <c r="AC307" i="30"/>
  <c r="B308" i="30"/>
  <c r="D308" i="30"/>
  <c r="E308" i="30"/>
  <c r="G308" i="30"/>
  <c r="H308" i="30"/>
  <c r="J308" i="30"/>
  <c r="L308" i="30"/>
  <c r="M308" i="30"/>
  <c r="O308" i="30"/>
  <c r="P308" i="30"/>
  <c r="B308" i="31"/>
  <c r="D308" i="31"/>
  <c r="E308" i="31"/>
  <c r="F308" i="31"/>
  <c r="AG308" i="31" s="1"/>
  <c r="G308" i="31"/>
  <c r="H308" i="31"/>
  <c r="I308" i="31"/>
  <c r="I308" i="30" s="1"/>
  <c r="J308" i="31"/>
  <c r="K308" i="31"/>
  <c r="K308" i="30" s="1"/>
  <c r="L308" i="31"/>
  <c r="M308" i="31"/>
  <c r="N308" i="31"/>
  <c r="N308" i="30" s="1"/>
  <c r="O308" i="31"/>
  <c r="P308" i="31"/>
  <c r="Q308" i="31"/>
  <c r="Q308" i="30" s="1"/>
  <c r="R308" i="31"/>
  <c r="S308" i="31"/>
  <c r="S308" i="30" s="1"/>
  <c r="T308" i="31"/>
  <c r="U308" i="31"/>
  <c r="U308" i="30" s="1"/>
  <c r="V308" i="31"/>
  <c r="V308" i="30" s="1"/>
  <c r="W308" i="31"/>
  <c r="X308" i="31"/>
  <c r="X308" i="30" s="1"/>
  <c r="Y308" i="31"/>
  <c r="Y308" i="30" s="1"/>
  <c r="Z308" i="31"/>
  <c r="AA308" i="31"/>
  <c r="AA308" i="30" s="1"/>
  <c r="AB308" i="31"/>
  <c r="AC308" i="31"/>
  <c r="AC308" i="30" s="1"/>
  <c r="AD308" i="31"/>
  <c r="AD308" i="30" s="1"/>
  <c r="AE308" i="31"/>
  <c r="B307" i="29"/>
  <c r="AF307" i="29"/>
  <c r="AG307" i="29"/>
  <c r="AF307" i="28"/>
  <c r="AG307" i="28"/>
  <c r="AE307" i="35"/>
  <c r="S307" i="35"/>
  <c r="T307" i="35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AG307" i="34" s="1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T307" i="34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V307" i="31"/>
  <c r="V307" i="30" s="1"/>
  <c r="W307" i="31"/>
  <c r="W307" i="30" s="1"/>
  <c r="X307" i="31"/>
  <c r="X307" i="30" s="1"/>
  <c r="Y307" i="31"/>
  <c r="Z307" i="31"/>
  <c r="AA307" i="31"/>
  <c r="AA307" i="30" s="1"/>
  <c r="AB307" i="31"/>
  <c r="AB307" i="30" s="1"/>
  <c r="AC307" i="31"/>
  <c r="AD307" i="31"/>
  <c r="AD307" i="30" s="1"/>
  <c r="AE307" i="31"/>
  <c r="AE307" i="30" s="1"/>
  <c r="B306" i="29"/>
  <c r="AF306" i="29"/>
  <c r="AG306" i="29"/>
  <c r="AG311" i="30" l="1"/>
  <c r="AF310" i="30"/>
  <c r="AG308" i="35"/>
  <c r="AG307" i="31"/>
  <c r="AG309" i="30"/>
  <c r="F308" i="30"/>
  <c r="AG309" i="35"/>
  <c r="AG308" i="34"/>
  <c r="AG308" i="30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AD306" i="35"/>
  <c r="AE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E306" i="34"/>
  <c r="AF306" i="34"/>
  <c r="B305" i="33"/>
  <c r="AF305" i="33"/>
  <c r="AG305" i="33"/>
  <c r="B305" i="32"/>
  <c r="AF305" i="32"/>
  <c r="AG305" i="32"/>
  <c r="AB306" i="30"/>
  <c r="AC306" i="30"/>
  <c r="AE306" i="30"/>
  <c r="Z306" i="30"/>
  <c r="B306" i="30"/>
  <c r="J306" i="30"/>
  <c r="R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AA306" i="31"/>
  <c r="AA306" i="30" s="1"/>
  <c r="AB306" i="31"/>
  <c r="AC306" i="31"/>
  <c r="AD306" i="31"/>
  <c r="AD306" i="30" s="1"/>
  <c r="AE306" i="31"/>
  <c r="AG306" i="3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0" l="1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8" i="20" l="1"/>
  <c r="C21" i="20"/>
  <c r="C30" i="20"/>
  <c r="C19" i="20"/>
  <c r="C34" i="20"/>
  <c r="C12" i="20"/>
  <c r="C10" i="20"/>
  <c r="C13" i="20"/>
  <c r="C23" i="20"/>
  <c r="C15" i="20"/>
  <c r="C28" i="20"/>
  <c r="C17" i="20"/>
  <c r="C29" i="20"/>
  <c r="C25" i="20"/>
  <c r="C27" i="20"/>
  <c r="C26" i="20"/>
  <c r="C33" i="20"/>
  <c r="C20" i="20"/>
  <c r="C24" i="20"/>
  <c r="C22" i="20"/>
  <c r="C18" i="20"/>
  <c r="C14" i="20"/>
  <c r="C8" i="20"/>
  <c r="C16" i="20"/>
  <c r="C31" i="20"/>
  <c r="C7" i="20"/>
  <c r="C11" i="20"/>
  <c r="C32" i="20"/>
  <c r="C9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2" i="20" l="1"/>
  <c r="H29" i="20"/>
  <c r="H15" i="20"/>
  <c r="H28" i="20"/>
  <c r="H27" i="20"/>
  <c r="H17" i="20"/>
  <c r="H25" i="20"/>
  <c r="H12" i="20"/>
  <c r="H34" i="20"/>
  <c r="H30" i="20"/>
  <c r="H32" i="20"/>
  <c r="H23" i="20"/>
  <c r="H10" i="20"/>
  <c r="H9" i="20"/>
  <c r="H21" i="20"/>
  <c r="H18" i="20"/>
  <c r="H16" i="20"/>
  <c r="H13" i="20"/>
  <c r="H7" i="20"/>
  <c r="H26" i="20"/>
  <c r="H14" i="20"/>
  <c r="H31" i="20"/>
  <c r="H24" i="20"/>
  <c r="H19" i="20"/>
  <c r="H33" i="20"/>
  <c r="H11" i="20"/>
  <c r="H2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<sst xmlns="http://schemas.openxmlformats.org/spreadsheetml/2006/main" count="2413" uniqueCount="128">
  <si>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</si>
  <si>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</si>
  <si>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</si>
  <si>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</si>
  <si>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</si>
  <si>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</si>
  <si>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</si>
  <si>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</si>
  <si>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</si>
  <si>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</si>
  <si>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</si>
  <si>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</si>
  <si>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</si>
  <si>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</si>
  <si>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</si>
  <si>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</si>
  <si>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</si>
  <si>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</si>
  <si>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</si>
  <si>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</si>
  <si>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</si>
  <si>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</si>
  <si>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</si>
  <si>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</si>
  <si>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</si>
  <si>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</si>
  <si>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</si>
  <si>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</si>
  <si>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</si>
  <si>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</si>
  <si>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</si>
  <si>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</si>
  <si>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</si>
  <si>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</si>
  <si>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</si>
  <si>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</si>
  <si>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</si>
  <si>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</si>
  <si>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</si>
  <si>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</si>
  <si>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</si>
  <si>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</si>
  <si>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</si>
  <si>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</si>
  <si>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</si>
  <si>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</si>
  <si>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</si>
  <si>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</si>
  <si>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</si>
  <si>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</si>
  <si>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</si>
  <si>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</si>
  <si>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</si>
  <si>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</si>
  <si>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</si>
  <si>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</si>
  <si>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</si>
  <si>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</si>
  <si>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</si>
  <si>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</si>
  <si>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</si>
  <si>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</si>
  <si>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</si>
  <si>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</si>
  <si>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</si>
  <si>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</si>
  <si>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</si>
  <si>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</si>
  <si>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</si>
  <si>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</si>
  <si>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</si>
  <si>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</si>
  <si>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</si>
  <si>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</si>
  <si>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</si>
  <si>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</si>
  <si>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</si>
  <si>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</si>
  <si>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</si>
  <si>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</si>
  <si>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</si>
  <si>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</si>
  <si>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</si>
  <si>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</si>
  <si>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</si>
  <si>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</si>
  <si>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</si>
  <si>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</si>
  <si>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</si>
  <si>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</si>
  <si>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</si>
  <si>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</si>
  <si>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</si>
  <si>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</si>
  <si>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</si>
  <si>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</si>
  <si>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</si>
  <si>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</si>
  <si>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</si>
  <si>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</si>
  <si>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</si>
  <si>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</si>
  <si>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</si>
  <si>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</si>
  <si>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</si>
  <si>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</si>
  <si>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</si>
  <si>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</si>
  <si>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</si>
  <si>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</si>
  <si>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</si>
  <si>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</si>
  <si>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</si>
  <si>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</si>
  <si>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</si>
  <si>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</si>
  <si>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</si>
  <si>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</si>
  <si>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</si>
  <si>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</si>
  <si>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</si>
  <si>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</si>
  <si>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</si>
  <si>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</si>
  <si>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</si>
  <si>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31/10/2024</t>
    </r>
  </si>
  <si>
    <r>
      <t>Next update:</t>
    </r>
    <r>
      <rPr>
        <sz val="11"/>
        <rFont val="Arial"/>
        <family val="2"/>
      </rPr>
      <t xml:space="preserve"> 28/11/2024</t>
    </r>
  </si>
  <si>
    <r>
      <t>Data period:</t>
    </r>
    <r>
      <rPr>
        <sz val="11"/>
        <rFont val="Arial"/>
        <family val="2"/>
      </rPr>
      <t xml:space="preserve"> New data for September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</si>
</sst>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3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64" fontId="2" fillId="0" borderId="0" xfId="0" applyNumberFormat="1" applyFont="1" applyFill="1"/>
    <xf numFmtId="1" fontId="6" fillId="0" borderId="0" xfId="14" applyNumberFormat="1" applyFont="1" applyFill="1" applyAlignment="1">
      <alignment horizontal="right"/>
    </xf>
    <xf numFmtId="166" fontId="2" fillId="0" borderId="0" xfId="0" applyNumberFormat="1" applyFont="1" applyFill="1"/>
    <xf numFmtId="164" fontId="2" fillId="0" borderId="0" xfId="14" applyNumberFormat="1" applyFont="1" applyFill="1"/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September 2024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Finland</c:v>
                </c:pt>
                <c:pt idx="2">
                  <c:v>Netherlands</c:v>
                </c:pt>
                <c:pt idx="3">
                  <c:v>Italy</c:v>
                </c:pt>
                <c:pt idx="4">
                  <c:v>Greece</c:v>
                </c:pt>
                <c:pt idx="5">
                  <c:v>Ireland</c:v>
                </c:pt>
                <c:pt idx="6">
                  <c:v>France</c:v>
                </c:pt>
                <c:pt idx="7">
                  <c:v>Germany</c:v>
                </c:pt>
                <c:pt idx="8">
                  <c:v>Portugal</c:v>
                </c:pt>
                <c:pt idx="9">
                  <c:v>UK</c:v>
                </c:pt>
                <c:pt idx="10">
                  <c:v>Estonia</c:v>
                </c:pt>
                <c:pt idx="11">
                  <c:v>Belgium</c:v>
                </c:pt>
                <c:pt idx="12">
                  <c:v>Latvia</c:v>
                </c:pt>
                <c:pt idx="13">
                  <c:v>Croatia</c:v>
                </c:pt>
                <c:pt idx="14">
                  <c:v>Spain</c:v>
                </c:pt>
                <c:pt idx="15">
                  <c:v>Austria</c:v>
                </c:pt>
                <c:pt idx="16">
                  <c:v>Slovenia</c:v>
                </c:pt>
                <c:pt idx="17">
                  <c:v>Slovakia</c:v>
                </c:pt>
                <c:pt idx="18">
                  <c:v>Hungary</c:v>
                </c:pt>
                <c:pt idx="19">
                  <c:v>Sweden</c:v>
                </c:pt>
                <c:pt idx="20">
                  <c:v>Luxembourg</c:v>
                </c:pt>
                <c:pt idx="21">
                  <c:v>Poland</c:v>
                </c:pt>
                <c:pt idx="22">
                  <c:v>Czech Republic</c:v>
                </c:pt>
                <c:pt idx="23">
                  <c:v>Cyprus</c:v>
                </c:pt>
                <c:pt idx="24">
                  <c:v>Romania</c:v>
                </c:pt>
                <c:pt idx="25">
                  <c:v>Lithuania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70.41</c:v>
                </c:pt>
                <c:pt idx="1">
                  <c:v>67.2</c:v>
                </c:pt>
                <c:pt idx="2">
                  <c:v>63.17</c:v>
                </c:pt>
                <c:pt idx="3">
                  <c:v>60.12</c:v>
                </c:pt>
                <c:pt idx="4">
                  <c:v>58.28</c:v>
                </c:pt>
                <c:pt idx="5">
                  <c:v>60.49</c:v>
                </c:pt>
                <c:pt idx="6">
                  <c:v>62.33</c:v>
                </c:pt>
                <c:pt idx="7">
                  <c:v>56.06</c:v>
                </c:pt>
                <c:pt idx="8">
                  <c:v>59.63</c:v>
                </c:pt>
                <c:pt idx="9">
                  <c:v>60.725715613424043</c:v>
                </c:pt>
                <c:pt idx="10">
                  <c:v>62.92</c:v>
                </c:pt>
                <c:pt idx="11">
                  <c:v>55.79</c:v>
                </c:pt>
                <c:pt idx="12">
                  <c:v>56.88</c:v>
                </c:pt>
                <c:pt idx="13">
                  <c:v>58.26</c:v>
                </c:pt>
                <c:pt idx="14">
                  <c:v>64.77</c:v>
                </c:pt>
                <c:pt idx="15">
                  <c:v>55.36</c:v>
                </c:pt>
                <c:pt idx="16">
                  <c:v>53.27</c:v>
                </c:pt>
                <c:pt idx="17">
                  <c:v>57.04</c:v>
                </c:pt>
                <c:pt idx="18">
                  <c:v>64.61</c:v>
                </c:pt>
                <c:pt idx="19">
                  <c:v>56.7</c:v>
                </c:pt>
                <c:pt idx="20">
                  <c:v>56.88</c:v>
                </c:pt>
                <c:pt idx="21">
                  <c:v>62.03</c:v>
                </c:pt>
                <c:pt idx="22">
                  <c:v>55.13</c:v>
                </c:pt>
                <c:pt idx="23">
                  <c:v>62.44</c:v>
                </c:pt>
                <c:pt idx="24">
                  <c:v>58.74</c:v>
                </c:pt>
                <c:pt idx="25">
                  <c:v>55.22</c:v>
                </c:pt>
                <c:pt idx="26">
                  <c:v>49.38</c:v>
                </c:pt>
                <c:pt idx="27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Finland</c:v>
                </c:pt>
                <c:pt idx="2">
                  <c:v>Netherlands</c:v>
                </c:pt>
                <c:pt idx="3">
                  <c:v>Italy</c:v>
                </c:pt>
                <c:pt idx="4">
                  <c:v>Greece</c:v>
                </c:pt>
                <c:pt idx="5">
                  <c:v>Ireland</c:v>
                </c:pt>
                <c:pt idx="6">
                  <c:v>France</c:v>
                </c:pt>
                <c:pt idx="7">
                  <c:v>Germany</c:v>
                </c:pt>
                <c:pt idx="8">
                  <c:v>Portugal</c:v>
                </c:pt>
                <c:pt idx="9">
                  <c:v>UK</c:v>
                </c:pt>
                <c:pt idx="10">
                  <c:v>Estonia</c:v>
                </c:pt>
                <c:pt idx="11">
                  <c:v>Belgium</c:v>
                </c:pt>
                <c:pt idx="12">
                  <c:v>Latvia</c:v>
                </c:pt>
                <c:pt idx="13">
                  <c:v>Croatia</c:v>
                </c:pt>
                <c:pt idx="14">
                  <c:v>Spain</c:v>
                </c:pt>
                <c:pt idx="15">
                  <c:v>Austria</c:v>
                </c:pt>
                <c:pt idx="16">
                  <c:v>Slovenia</c:v>
                </c:pt>
                <c:pt idx="17">
                  <c:v>Slovakia</c:v>
                </c:pt>
                <c:pt idx="18">
                  <c:v>Hungary</c:v>
                </c:pt>
                <c:pt idx="19">
                  <c:v>Sweden</c:v>
                </c:pt>
                <c:pt idx="20">
                  <c:v>Luxembourg</c:v>
                </c:pt>
                <c:pt idx="21">
                  <c:v>Poland</c:v>
                </c:pt>
                <c:pt idx="22">
                  <c:v>Czech Republic</c:v>
                </c:pt>
                <c:pt idx="23">
                  <c:v>Cyprus</c:v>
                </c:pt>
                <c:pt idx="24">
                  <c:v>Romania</c:v>
                </c:pt>
                <c:pt idx="25">
                  <c:v>Lithuania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89.65</c:v>
                </c:pt>
                <c:pt idx="1">
                  <c:v>91.58</c:v>
                </c:pt>
                <c:pt idx="2">
                  <c:v>94.51</c:v>
                </c:pt>
                <c:pt idx="3">
                  <c:v>88.079999999999984</c:v>
                </c:pt>
                <c:pt idx="4">
                  <c:v>88.699999999999989</c:v>
                </c:pt>
                <c:pt idx="5">
                  <c:v>85.549999999999983</c:v>
                </c:pt>
                <c:pt idx="6">
                  <c:v>82.339999999999989</c:v>
                </c:pt>
                <c:pt idx="7">
                  <c:v>86.539999999999992</c:v>
                </c:pt>
                <c:pt idx="8">
                  <c:v>79.44</c:v>
                </c:pt>
                <c:pt idx="9">
                  <c:v>75.685143122684806</c:v>
                </c:pt>
                <c:pt idx="10">
                  <c:v>69.489999999999995</c:v>
                </c:pt>
                <c:pt idx="11">
                  <c:v>72.88</c:v>
                </c:pt>
                <c:pt idx="12">
                  <c:v>70.94</c:v>
                </c:pt>
                <c:pt idx="13">
                  <c:v>68.509999999999991</c:v>
                </c:pt>
                <c:pt idx="14">
                  <c:v>61.78</c:v>
                </c:pt>
                <c:pt idx="15">
                  <c:v>70.989999999999995</c:v>
                </c:pt>
                <c:pt idx="16">
                  <c:v>72.960000000000008</c:v>
                </c:pt>
                <c:pt idx="17">
                  <c:v>67.37</c:v>
                </c:pt>
                <c:pt idx="18">
                  <c:v>59.78</c:v>
                </c:pt>
                <c:pt idx="19">
                  <c:v>67.289999999999992</c:v>
                </c:pt>
                <c:pt idx="20">
                  <c:v>63.74</c:v>
                </c:pt>
                <c:pt idx="21">
                  <c:v>58.05</c:v>
                </c:pt>
                <c:pt idx="22">
                  <c:v>63.660000000000004</c:v>
                </c:pt>
                <c:pt idx="23">
                  <c:v>55.930000000000007</c:v>
                </c:pt>
                <c:pt idx="24">
                  <c:v>59.18</c:v>
                </c:pt>
                <c:pt idx="25">
                  <c:v>59.09</c:v>
                </c:pt>
                <c:pt idx="26">
                  <c:v>63.49</c:v>
                </c:pt>
                <c:pt idx="27">
                  <c:v>48.37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September 2024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Finland</c:v>
                </c:pt>
                <c:pt idx="1">
                  <c:v>UK</c:v>
                </c:pt>
                <c:pt idx="2">
                  <c:v>Ireland</c:v>
                </c:pt>
                <c:pt idx="3">
                  <c:v>Italy</c:v>
                </c:pt>
                <c:pt idx="4">
                  <c:v>Belgium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Slovenia</c:v>
                </c:pt>
                <c:pt idx="9">
                  <c:v>Germany</c:v>
                </c:pt>
                <c:pt idx="10">
                  <c:v>Portugal</c:v>
                </c:pt>
                <c:pt idx="11">
                  <c:v>Greece</c:v>
                </c:pt>
                <c:pt idx="12">
                  <c:v>Croatia</c:v>
                </c:pt>
                <c:pt idx="13">
                  <c:v>Austria</c:v>
                </c:pt>
                <c:pt idx="14">
                  <c:v>Hungary</c:v>
                </c:pt>
                <c:pt idx="15">
                  <c:v>Sweden</c:v>
                </c:pt>
                <c:pt idx="16">
                  <c:v>Latvia</c:v>
                </c:pt>
                <c:pt idx="17">
                  <c:v>Cyprus</c:v>
                </c:pt>
                <c:pt idx="18">
                  <c:v>Poland</c:v>
                </c:pt>
                <c:pt idx="19">
                  <c:v>Estonia</c:v>
                </c:pt>
                <c:pt idx="20">
                  <c:v>Romania</c:v>
                </c:pt>
                <c:pt idx="21">
                  <c:v>Slovakia</c:v>
                </c:pt>
                <c:pt idx="22">
                  <c:v>Spain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Lithuania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78.930000000000007</c:v>
                </c:pt>
                <c:pt idx="1">
                  <c:v>64.941643333333346</c:v>
                </c:pt>
                <c:pt idx="2">
                  <c:v>63.17</c:v>
                </c:pt>
                <c:pt idx="3">
                  <c:v>60.93</c:v>
                </c:pt>
                <c:pt idx="4">
                  <c:v>61.26</c:v>
                </c:pt>
                <c:pt idx="5">
                  <c:v>67.64</c:v>
                </c:pt>
                <c:pt idx="6">
                  <c:v>60.23</c:v>
                </c:pt>
                <c:pt idx="7">
                  <c:v>66.61</c:v>
                </c:pt>
                <c:pt idx="8">
                  <c:v>58.23</c:v>
                </c:pt>
                <c:pt idx="9">
                  <c:v>59.67</c:v>
                </c:pt>
                <c:pt idx="10">
                  <c:v>62.67</c:v>
                </c:pt>
                <c:pt idx="11">
                  <c:v>68.19</c:v>
                </c:pt>
                <c:pt idx="12">
                  <c:v>67.61</c:v>
                </c:pt>
                <c:pt idx="13">
                  <c:v>62.26</c:v>
                </c:pt>
                <c:pt idx="14">
                  <c:v>68.25</c:v>
                </c:pt>
                <c:pt idx="15">
                  <c:v>68.3</c:v>
                </c:pt>
                <c:pt idx="16">
                  <c:v>61.46</c:v>
                </c:pt>
                <c:pt idx="17">
                  <c:v>68.959999999999994</c:v>
                </c:pt>
                <c:pt idx="18">
                  <c:v>65.14</c:v>
                </c:pt>
                <c:pt idx="19">
                  <c:v>68.41</c:v>
                </c:pt>
                <c:pt idx="20">
                  <c:v>62.57</c:v>
                </c:pt>
                <c:pt idx="21">
                  <c:v>64.14</c:v>
                </c:pt>
                <c:pt idx="22">
                  <c:v>64.17</c:v>
                </c:pt>
                <c:pt idx="23">
                  <c:v>61.35</c:v>
                </c:pt>
                <c:pt idx="24">
                  <c:v>60.42</c:v>
                </c:pt>
                <c:pt idx="25">
                  <c:v>58.33</c:v>
                </c:pt>
                <c:pt idx="26">
                  <c:v>59.7</c:v>
                </c:pt>
                <c:pt idx="27">
                  <c:v>46.58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Finland</c:v>
                </c:pt>
                <c:pt idx="1">
                  <c:v>UK</c:v>
                </c:pt>
                <c:pt idx="2">
                  <c:v>Ireland</c:v>
                </c:pt>
                <c:pt idx="3">
                  <c:v>Italy</c:v>
                </c:pt>
                <c:pt idx="4">
                  <c:v>Belgium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Slovenia</c:v>
                </c:pt>
                <c:pt idx="9">
                  <c:v>Germany</c:v>
                </c:pt>
                <c:pt idx="10">
                  <c:v>Portugal</c:v>
                </c:pt>
                <c:pt idx="11">
                  <c:v>Greece</c:v>
                </c:pt>
                <c:pt idx="12">
                  <c:v>Croatia</c:v>
                </c:pt>
                <c:pt idx="13">
                  <c:v>Austria</c:v>
                </c:pt>
                <c:pt idx="14">
                  <c:v>Hungary</c:v>
                </c:pt>
                <c:pt idx="15">
                  <c:v>Sweden</c:v>
                </c:pt>
                <c:pt idx="16">
                  <c:v>Latvia</c:v>
                </c:pt>
                <c:pt idx="17">
                  <c:v>Cyprus</c:v>
                </c:pt>
                <c:pt idx="18">
                  <c:v>Poland</c:v>
                </c:pt>
                <c:pt idx="19">
                  <c:v>Estonia</c:v>
                </c:pt>
                <c:pt idx="20">
                  <c:v>Romania</c:v>
                </c:pt>
                <c:pt idx="21">
                  <c:v>Slovakia</c:v>
                </c:pt>
                <c:pt idx="22">
                  <c:v>Spain</c:v>
                </c:pt>
                <c:pt idx="23">
                  <c:v>Luxembourg</c:v>
                </c:pt>
                <c:pt idx="24">
                  <c:v>Czech Republic</c:v>
                </c:pt>
                <c:pt idx="25">
                  <c:v>Lithuania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72.269999999999982</c:v>
                </c:pt>
                <c:pt idx="1">
                  <c:v>76.528328666666667</c:v>
                </c:pt>
                <c:pt idx="2">
                  <c:v>76.239999999999995</c:v>
                </c:pt>
                <c:pt idx="3">
                  <c:v>76.849999999999994</c:v>
                </c:pt>
                <c:pt idx="4">
                  <c:v>74.04000000000002</c:v>
                </c:pt>
                <c:pt idx="5">
                  <c:v>67.64</c:v>
                </c:pt>
                <c:pt idx="6">
                  <c:v>73.59</c:v>
                </c:pt>
                <c:pt idx="7">
                  <c:v>66.809999999999988</c:v>
                </c:pt>
                <c:pt idx="8">
                  <c:v>71.700000000000017</c:v>
                </c:pt>
                <c:pt idx="9">
                  <c:v>69.709999999999994</c:v>
                </c:pt>
                <c:pt idx="10">
                  <c:v>66.63000000000001</c:v>
                </c:pt>
                <c:pt idx="11">
                  <c:v>60.680000000000007</c:v>
                </c:pt>
                <c:pt idx="12">
                  <c:v>59.66</c:v>
                </c:pt>
                <c:pt idx="13">
                  <c:v>64.930000000000007</c:v>
                </c:pt>
                <c:pt idx="14">
                  <c:v>58.14</c:v>
                </c:pt>
                <c:pt idx="15">
                  <c:v>56.070000000000007</c:v>
                </c:pt>
                <c:pt idx="16">
                  <c:v>62.87</c:v>
                </c:pt>
                <c:pt idx="17">
                  <c:v>54.27000000000001</c:v>
                </c:pt>
                <c:pt idx="18">
                  <c:v>55.3</c:v>
                </c:pt>
                <c:pt idx="19">
                  <c:v>51.28</c:v>
                </c:pt>
                <c:pt idx="20">
                  <c:v>55.9</c:v>
                </c:pt>
                <c:pt idx="21">
                  <c:v>54.040000000000006</c:v>
                </c:pt>
                <c:pt idx="22">
                  <c:v>52.099999999999994</c:v>
                </c:pt>
                <c:pt idx="23">
                  <c:v>53.88</c:v>
                </c:pt>
                <c:pt idx="24">
                  <c:v>53.05</c:v>
                </c:pt>
                <c:pt idx="25">
                  <c:v>54.040000000000006</c:v>
                </c:pt>
                <c:pt idx="26">
                  <c:v>45.33</c:v>
                </c:pt>
                <c:pt idx="27">
                  <c:v>55.34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25400</xdr:rowOff>
    </xdr:from>
    <xdr:to>
      <xdr:col>14</xdr:col>
      <xdr:colOff>488448</xdr:colOff>
      <xdr:row>3</xdr:row>
      <xdr:rowOff>42800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C063B-0E25-4D49-8671-FC46BD5413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5400"/>
          <a:ext cx="1650498" cy="100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31114</xdr:colOff>
      <xdr:row>3</xdr:row>
      <xdr:rowOff>19473</xdr:rowOff>
    </xdr:from>
    <xdr:to>
      <xdr:col>21</xdr:col>
      <xdr:colOff>123824</xdr:colOff>
      <xdr:row>40</xdr:row>
      <xdr:rowOff>0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0.14139</cdr:x>
      <cdr:y>0.62889</cdr:y>
    </cdr:from>
    <cdr:to>
      <cdr:x>0.1879</cdr:x>
      <cdr:y>0.64953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83632" y="3673446"/>
          <a:ext cx="257775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0.12912</cdr:x>
      <cdr:y>0.86292</cdr:y>
    </cdr:from>
    <cdr:to>
      <cdr:x>0.17659</cdr:x>
      <cdr:y>0.88398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9404" y="5051798"/>
          <a:ext cx="268156" cy="123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17" totalsRowShown="0" headerRowDxfId="279" dataDxfId="278">
  <autoFilter ref="A8:AG317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17" totalsRowShown="0" headerRowDxfId="244" dataDxfId="243">
  <autoFilter ref="A8:AG317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18" totalsRowShown="0" headerRowDxfId="209" dataDxfId="208">
  <autoFilter ref="A9:AG318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18" totalsRowShown="0" headerRowDxfId="174" dataDxfId="173">
  <autoFilter ref="A9:AG318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17" totalsRowShown="0" headerRowDxfId="139" dataDxfId="138" headerRowCellStyle="Normal 2 3" dataCellStyle="Normal 2 3">
  <autoFilter ref="A8:AG317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17" totalsRowShown="0" headerRowDxfId="104" dataDxfId="103" headerRowCellStyle="Normal 2 3" dataCellStyle="Normal 2 3">
  <autoFilter ref="A8:AG317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18" totalsRowShown="0" headerRowDxfId="69" dataDxfId="68">
  <autoFilter ref="A9:AG318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18" totalsRowShown="0" headerRowDxfId="34" dataDxfId="33">
  <autoFilter ref="A9:AG318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1640625" defaultRowHeight="12.5" x14ac:dyDescent="0.25"/>
  <cols>
    <col min="1" max="26" width="8.7265625" customWidth="1"/>
  </cols>
  <sheetData>
    <row r="1" spans="1:26" ht="36" customHeight="1" x14ac:dyDescent="0.25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5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5">
      <c r="A4" s="110" t="s">
        <v>127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5">
      <c r="A5" s="110" t="s">
        <v>126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3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6" customHeight="1" x14ac:dyDescent="0.25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6" customHeight="1" x14ac:dyDescent="0.25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6" customHeight="1" x14ac:dyDescent="0.25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6" customHeight="1" x14ac:dyDescent="0.25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6" customHeight="1" x14ac:dyDescent="0.25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6" customHeight="1" x14ac:dyDescent="0.25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3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6" customHeight="1" x14ac:dyDescent="0.25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6" customHeight="1" x14ac:dyDescent="0.25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6" customHeight="1" x14ac:dyDescent="0.25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6" customHeight="1" x14ac:dyDescent="0.25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6" customHeight="1" x14ac:dyDescent="0.35">
      <c r="A18" s="114" t="s">
        <v>100</v>
      </c>
      <c r="B18" s="114"/>
      <c r="C18" s="87"/>
      <c r="D18" s="87"/>
    </row>
    <row r="19" spans="1:23" ht="36" customHeight="1" x14ac:dyDescent="0.3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6" customHeight="1" x14ac:dyDescent="0.3">
      <c r="A20" s="115" t="s">
        <v>57</v>
      </c>
    </row>
    <row r="21" spans="1:23" ht="16" customHeight="1" x14ac:dyDescent="0.25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" customHeight="1" x14ac:dyDescent="0.25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3">
      <c r="A23" s="118" t="s">
        <v>117</v>
      </c>
    </row>
    <row r="24" spans="1:23" ht="16" customHeight="1" x14ac:dyDescent="0.25">
      <c r="A24" s="116" t="s">
        <v>101</v>
      </c>
    </row>
    <row r="25" spans="1:23" ht="16" customHeight="1" x14ac:dyDescent="0.25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265625" defaultRowHeight="12.5" x14ac:dyDescent="0.25"/>
  <sheetData>
    <row r="1" spans="1:16" ht="18" customHeight="1" x14ac:dyDescent="0.25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5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5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5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5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5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5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5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5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5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5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5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5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5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.5" x14ac:dyDescent="0.25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.5" x14ac:dyDescent="0.25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.5" x14ac:dyDescent="0.25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Unleaded Long-term (exc tax)'!A1" display="Table 5.1.1 Premium unleaded petrol prices excluding tax and duty compared with EU countries" xr:uid="{CF743BAE-6E50-41D1-8BC7-74F713EBC905}"/>
    <hyperlink ref="A4" location="'Unleaded Long-term (inc tax)'!A1" display="Table 5.1.1 Premium unleaded petrol prices including tax and duty compared with EU countries" xr:uid="{AC71DC60-8E1B-4B42-860B-F1BD79BF7C44}"/>
    <hyperlink ref="A5" location="'Unleaded Long-term (tax amount)'!A1" display="Table 5.1.1 Premium unleaded petrol price tax and duty amount compared with EU countries" xr:uid="{FBD12E7A-21C2-4DE8-B061-E8D07157614B}"/>
    <hyperlink ref="A6" location="'Unleaded Long-term (% tax)'!A1" display="Table 5.1.1 Premium unleaded petrol price tax and duty percentage compared with EU countries" xr:uid="{791AC04B-76B0-4844-83DD-FC9570B71E99}"/>
    <hyperlink ref="A7" location="'Diesel Long-term (exc tax)'!A1" display="Table 5.2.1 Diesel prices excluding tax and duty compared with EU countries" xr:uid="{33E5F66C-9F2A-495C-ADCC-C0FA097F5A7D}"/>
    <hyperlink ref="A8" location="'Diesel Long-term (inc tax)'!A1" display="Table 5.2.1 Diesel prices including tax and duty compared with EU countries" xr:uid="{913B92F2-0B61-4CCC-B744-4D2BDA4D4CC2}"/>
    <hyperlink ref="A9" location="'Diesel Long-term (tax amount)'!A1" display="Table 5.2.1 Diesel prices tax and duty amount compared with EU countries" xr:uid="{03EF90B4-96CA-4BF7-AFD2-245862CFF2EA}"/>
    <hyperlink ref="A10" location="'Diesel Long-term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17"/>
  <sheetViews>
    <sheetView showGridLines="0" zoomScale="95" zoomScaleNormal="95" workbookViewId="0">
      <pane ySplit="8" topLeftCell="A314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81</v>
      </c>
    </row>
    <row r="2" spans="1:33" ht="18" customHeight="1" x14ac:dyDescent="0.35">
      <c r="A2" s="87" t="s">
        <v>116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3">
      <c r="A266" s="42">
        <v>2020</v>
      </c>
      <c r="B266" s="47">
        <f t="shared" ref="B266:B317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>RANK(R316,D316:R316,1)</f>
        <v>9</v>
      </c>
      <c r="AG316" s="45">
        <f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139">
        <v>55.36</v>
      </c>
      <c r="E317" s="139">
        <v>55.79</v>
      </c>
      <c r="F317" s="139">
        <v>70.41</v>
      </c>
      <c r="G317" s="139">
        <v>67.2</v>
      </c>
      <c r="H317" s="139">
        <v>62.33</v>
      </c>
      <c r="I317" s="139">
        <v>56.06</v>
      </c>
      <c r="J317" s="139">
        <v>58.28</v>
      </c>
      <c r="K317" s="139">
        <v>60.49</v>
      </c>
      <c r="L317" s="139">
        <v>60.12</v>
      </c>
      <c r="M317" s="139">
        <v>56.88</v>
      </c>
      <c r="N317" s="139">
        <v>63.17</v>
      </c>
      <c r="O317" s="139">
        <v>59.63</v>
      </c>
      <c r="P317" s="139">
        <v>64.77</v>
      </c>
      <c r="Q317" s="139">
        <v>56.7</v>
      </c>
      <c r="R317" s="139">
        <v>60.725715613424043</v>
      </c>
      <c r="S317" s="139">
        <v>58.4</v>
      </c>
      <c r="T317" s="139">
        <v>58.26</v>
      </c>
      <c r="U317" s="139">
        <v>62.44</v>
      </c>
      <c r="V317" s="139">
        <v>55.13</v>
      </c>
      <c r="W317" s="139">
        <v>62.92</v>
      </c>
      <c r="X317" s="139">
        <v>64.61</v>
      </c>
      <c r="Y317" s="139">
        <v>56.88</v>
      </c>
      <c r="Z317" s="139">
        <v>55.22</v>
      </c>
      <c r="AA317" s="139">
        <v>49.38</v>
      </c>
      <c r="AB317" s="139">
        <v>62.03</v>
      </c>
      <c r="AC317" s="139">
        <v>58.74</v>
      </c>
      <c r="AD317" s="139">
        <v>57.04</v>
      </c>
      <c r="AE317" s="139">
        <v>53.27</v>
      </c>
      <c r="AF317" s="140">
        <f>RANK(R317,D317:R317,1)</f>
        <v>10</v>
      </c>
      <c r="AG317" s="140">
        <f>RANK(R317,D317:AE317,1)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17"/>
  <sheetViews>
    <sheetView showGridLines="0" zoomScaleNormal="100" workbookViewId="0">
      <pane ySplit="8" topLeftCell="A314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85</v>
      </c>
      <c r="AG1" s="54"/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3">
      <c r="A266" s="42">
        <v>2020</v>
      </c>
      <c r="B266" s="47">
        <f t="shared" ref="B266:B317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>RANK(R316,D316:R316,1)</f>
        <v>6</v>
      </c>
      <c r="AG316" s="45">
        <f>RANK(R316,D316:AE316,1)</f>
        <v>18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139">
        <v>126.35</v>
      </c>
      <c r="E317" s="139">
        <v>128.66999999999999</v>
      </c>
      <c r="F317" s="139">
        <v>160.06</v>
      </c>
      <c r="G317" s="139">
        <v>158.78</v>
      </c>
      <c r="H317" s="139">
        <v>144.66999999999999</v>
      </c>
      <c r="I317" s="139">
        <v>142.6</v>
      </c>
      <c r="J317" s="139">
        <v>146.97999999999999</v>
      </c>
      <c r="K317" s="139">
        <v>146.04</v>
      </c>
      <c r="L317" s="139">
        <v>148.19999999999999</v>
      </c>
      <c r="M317" s="139">
        <v>120.62</v>
      </c>
      <c r="N317" s="139">
        <v>157.68</v>
      </c>
      <c r="O317" s="139">
        <v>139.07</v>
      </c>
      <c r="P317" s="139">
        <v>126.55</v>
      </c>
      <c r="Q317" s="139">
        <v>123.99</v>
      </c>
      <c r="R317" s="139">
        <v>136.41085873610885</v>
      </c>
      <c r="S317" s="139">
        <v>106.77</v>
      </c>
      <c r="T317" s="139">
        <v>126.77</v>
      </c>
      <c r="U317" s="139">
        <v>118.37</v>
      </c>
      <c r="V317" s="139">
        <v>118.79</v>
      </c>
      <c r="W317" s="139">
        <v>132.41</v>
      </c>
      <c r="X317" s="139">
        <v>124.39</v>
      </c>
      <c r="Y317" s="139">
        <v>127.82</v>
      </c>
      <c r="Z317" s="139">
        <v>114.31</v>
      </c>
      <c r="AA317" s="139">
        <v>112.87</v>
      </c>
      <c r="AB317" s="139">
        <v>120.08</v>
      </c>
      <c r="AC317" s="139">
        <v>117.92</v>
      </c>
      <c r="AD317" s="139">
        <v>124.41</v>
      </c>
      <c r="AE317" s="139">
        <v>126.23</v>
      </c>
      <c r="AF317" s="140">
        <f>RANK(R317,D317:R317,1)</f>
        <v>6</v>
      </c>
      <c r="AG317" s="140">
        <f>RANK(R317,D317:AE317,1)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18"/>
  <sheetViews>
    <sheetView showGridLines="0" zoomScale="99" zoomScaleNormal="99" workbookViewId="0">
      <pane ySplit="9" topLeftCell="A316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89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3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3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3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3">
      <c r="A267" s="42">
        <v>2020</v>
      </c>
      <c r="B267" s="24">
        <f t="shared" ref="B267:B318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3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3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3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3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3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3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3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3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3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3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3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3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3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3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3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3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3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3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3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3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3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3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3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3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3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3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3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3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3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3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3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3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3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3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3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3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3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3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3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3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3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3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3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3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3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3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3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ht="13" x14ac:dyDescent="0.3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ht="13" x14ac:dyDescent="0.3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ht="13" x14ac:dyDescent="0.3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>RANK(R317,D317:R317,1)</f>
        <v>7</v>
      </c>
      <c r="AG317" s="45">
        <f>RANK(R317,D317:AE317,1)</f>
        <v>20</v>
      </c>
    </row>
    <row r="318" spans="1:33" ht="13" x14ac:dyDescent="0.3">
      <c r="A318" s="91">
        <v>2024</v>
      </c>
      <c r="B318" s="24">
        <f t="shared" si="12"/>
        <v>45536</v>
      </c>
      <c r="C318" s="46" t="s">
        <v>17</v>
      </c>
      <c r="D318" s="141">
        <f>'5.1.1 (incl tax)'!D317-'5.1.1 (excl tax)'!D317</f>
        <v>70.989999999999995</v>
      </c>
      <c r="E318" s="141">
        <f>'5.1.1 (incl tax)'!E317-'5.1.1 (excl tax)'!E317</f>
        <v>72.88</v>
      </c>
      <c r="F318" s="141">
        <f>'5.1.1 (incl tax)'!F317-'5.1.1 (excl tax)'!F317</f>
        <v>89.65</v>
      </c>
      <c r="G318" s="141">
        <f>'5.1.1 (incl tax)'!G317-'5.1.1 (excl tax)'!G317</f>
        <v>91.58</v>
      </c>
      <c r="H318" s="141">
        <f>'5.1.1 (incl tax)'!H317-'5.1.1 (excl tax)'!H317</f>
        <v>82.339999999999989</v>
      </c>
      <c r="I318" s="141">
        <f>'5.1.1 (incl tax)'!I317-'5.1.1 (excl tax)'!I317</f>
        <v>86.539999999999992</v>
      </c>
      <c r="J318" s="141">
        <f>'5.1.1 (incl tax)'!J317-'5.1.1 (excl tax)'!J317</f>
        <v>88.699999999999989</v>
      </c>
      <c r="K318" s="141">
        <f>'5.1.1 (incl tax)'!K317-'5.1.1 (excl tax)'!K317</f>
        <v>85.549999999999983</v>
      </c>
      <c r="L318" s="141">
        <f>'5.1.1 (incl tax)'!L317-'5.1.1 (excl tax)'!L317</f>
        <v>88.079999999999984</v>
      </c>
      <c r="M318" s="141">
        <f>'5.1.1 (incl tax)'!M317-'5.1.1 (excl tax)'!M317</f>
        <v>63.74</v>
      </c>
      <c r="N318" s="141">
        <f>'5.1.1 (incl tax)'!N317-'5.1.1 (excl tax)'!N317</f>
        <v>94.51</v>
      </c>
      <c r="O318" s="141">
        <f>'5.1.1 (incl tax)'!O317-'5.1.1 (excl tax)'!O317</f>
        <v>79.44</v>
      </c>
      <c r="P318" s="141">
        <f>'5.1.1 (incl tax)'!P317-'5.1.1 (excl tax)'!P317</f>
        <v>61.78</v>
      </c>
      <c r="Q318" s="141">
        <f>'5.1.1 (incl tax)'!Q317-'5.1.1 (excl tax)'!Q317</f>
        <v>67.289999999999992</v>
      </c>
      <c r="R318" s="141">
        <f>'5.1.1 (incl tax)'!R317-'5.1.1 (excl tax)'!R317</f>
        <v>75.685143122684806</v>
      </c>
      <c r="S318" s="141">
        <f>'5.1.1 (incl tax)'!S317-'5.1.1 (excl tax)'!S317</f>
        <v>48.37</v>
      </c>
      <c r="T318" s="141">
        <f>'5.1.1 (incl tax)'!T317-'5.1.1 (excl tax)'!T317</f>
        <v>68.509999999999991</v>
      </c>
      <c r="U318" s="141">
        <f>'5.1.1 (incl tax)'!U317-'5.1.1 (excl tax)'!U317</f>
        <v>55.930000000000007</v>
      </c>
      <c r="V318" s="141">
        <f>'5.1.1 (incl tax)'!V317-'5.1.1 (excl tax)'!V317</f>
        <v>63.660000000000004</v>
      </c>
      <c r="W318" s="141">
        <f>'5.1.1 (incl tax)'!W317-'5.1.1 (excl tax)'!W317</f>
        <v>69.489999999999995</v>
      </c>
      <c r="X318" s="141">
        <f>'5.1.1 (incl tax)'!X317-'5.1.1 (excl tax)'!X317</f>
        <v>59.78</v>
      </c>
      <c r="Y318" s="141">
        <f>'5.1.1 (incl tax)'!Y317-'5.1.1 (excl tax)'!Y317</f>
        <v>70.94</v>
      </c>
      <c r="Z318" s="141">
        <f>'5.1.1 (incl tax)'!Z317-'5.1.1 (excl tax)'!Z317</f>
        <v>59.09</v>
      </c>
      <c r="AA318" s="141">
        <f>'5.1.1 (incl tax)'!AA317-'5.1.1 (excl tax)'!AA317</f>
        <v>63.49</v>
      </c>
      <c r="AB318" s="141">
        <f>'5.1.1 (incl tax)'!AB317-'5.1.1 (excl tax)'!AB317</f>
        <v>58.05</v>
      </c>
      <c r="AC318" s="141">
        <f>'5.1.1 (incl tax)'!AC317-'5.1.1 (excl tax)'!AC317</f>
        <v>59.18</v>
      </c>
      <c r="AD318" s="141">
        <f>'5.1.1 (incl tax)'!AD317-'5.1.1 (excl tax)'!AD317</f>
        <v>67.37</v>
      </c>
      <c r="AE318" s="141">
        <f>'5.1.1 (incl tax)'!AE317-'5.1.1 (excl tax)'!AE317</f>
        <v>72.960000000000008</v>
      </c>
      <c r="AF318" s="140">
        <f>RANK(R318,D318:R318,1)</f>
        <v>6</v>
      </c>
      <c r="AG318" s="140">
        <f>RANK(R318,D318:AE318,1)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18"/>
  <sheetViews>
    <sheetView showGridLines="0" zoomScale="99" zoomScaleNormal="99" workbookViewId="0">
      <pane ySplit="9" topLeftCell="A316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91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64.531057373162639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71.877200394310663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3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3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3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3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3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3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3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3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3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49.486563251037801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3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3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3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3">
      <c r="A267" s="42">
        <v>2020</v>
      </c>
      <c r="B267" s="47">
        <f t="shared" ref="B267:B318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3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3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3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3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3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3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3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3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3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3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3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3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3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3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3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3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3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3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3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3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3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3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3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3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3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3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3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3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3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3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3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3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3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3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3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3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3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3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3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3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3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3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3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ht="13" x14ac:dyDescent="0.3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>RANK(R315,D315:R315,1)</f>
        <v>6</v>
      </c>
      <c r="AG315" s="45">
        <f>RANK(R315,D315:AE315,1)</f>
        <v>17</v>
      </c>
    </row>
    <row r="316" spans="1:33" ht="13" x14ac:dyDescent="0.3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>RANK(R316,D316:R316,1)</f>
        <v>8</v>
      </c>
      <c r="AG316" s="45">
        <f>RANK(R316,D316:AE316,1)</f>
        <v>20</v>
      </c>
    </row>
    <row r="317" spans="1:33" ht="13" x14ac:dyDescent="0.3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>RANK(R317,D317:R317,1)</f>
        <v>6</v>
      </c>
      <c r="AG317" s="45">
        <f>RANK(R317,D317:AE317,1)</f>
        <v>18</v>
      </c>
    </row>
    <row r="318" spans="1:33" ht="13" x14ac:dyDescent="0.3">
      <c r="A318" s="42">
        <v>2024</v>
      </c>
      <c r="B318" s="47">
        <f t="shared" si="14"/>
        <v>45536</v>
      </c>
      <c r="C318" s="46" t="s">
        <v>17</v>
      </c>
      <c r="D318" s="139">
        <f>('5.1.1 (tax amount)'!D318/'5.1.1 (incl tax)'!D317)*100</f>
        <v>56.185199841709533</v>
      </c>
      <c r="E318" s="139">
        <f>('5.1.1 (tax amount)'!E318/'5.1.1 (incl tax)'!E317)*100</f>
        <v>56.641019662703037</v>
      </c>
      <c r="F318" s="139">
        <f>('5.1.1 (tax amount)'!F318/'5.1.1 (incl tax)'!F317)*100</f>
        <v>56.010246157690865</v>
      </c>
      <c r="G318" s="139">
        <f>('5.1.1 (tax amount)'!G318/'5.1.1 (incl tax)'!G317)*100</f>
        <v>57.677289331150014</v>
      </c>
      <c r="H318" s="139">
        <f>('5.1.1 (tax amount)'!H318/'5.1.1 (incl tax)'!H317)*100</f>
        <v>56.91573926868044</v>
      </c>
      <c r="I318" s="139">
        <f>('5.1.1 (tax amount)'!I318/'5.1.1 (incl tax)'!I317)*100</f>
        <v>60.687237026647963</v>
      </c>
      <c r="J318" s="139">
        <f>('5.1.1 (tax amount)'!J318/'5.1.1 (incl tax)'!J317)*100</f>
        <v>60.348346713838616</v>
      </c>
      <c r="K318" s="139">
        <f>('5.1.1 (tax amount)'!K318/'5.1.1 (incl tax)'!K317)*100</f>
        <v>58.579841139413844</v>
      </c>
      <c r="L318" s="139">
        <f>('5.1.1 (tax amount)'!L318/'5.1.1 (incl tax)'!L317)*100</f>
        <v>59.4331983805668</v>
      </c>
      <c r="M318" s="139">
        <f>('5.1.1 (tax amount)'!M318/'5.1.1 (incl tax)'!M317)*100</f>
        <v>52.843641187199466</v>
      </c>
      <c r="N318" s="139">
        <f>('5.1.1 (tax amount)'!N318/'5.1.1 (incl tax)'!N317)*100</f>
        <v>59.937848807711823</v>
      </c>
      <c r="O318" s="139">
        <f>('5.1.1 (tax amount)'!O318/'5.1.1 (incl tax)'!O317)*100</f>
        <v>57.122312504494147</v>
      </c>
      <c r="P318" s="139">
        <f>('5.1.1 (tax amount)'!P318/'5.1.1 (incl tax)'!P317)*100</f>
        <v>48.818648755432633</v>
      </c>
      <c r="Q318" s="139">
        <f>('5.1.1 (tax amount)'!Q318/'5.1.1 (incl tax)'!Q317)*100</f>
        <v>54.270505685942403</v>
      </c>
      <c r="R318" s="139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140">
        <f>RANK(R318,D318:R318,1)</f>
        <v>4</v>
      </c>
      <c r="AG318" s="140">
        <f>RANK(R318,D318:AE318,1)</f>
        <v>14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17"/>
  <sheetViews>
    <sheetView showGridLines="0" zoomScale="96" zoomScaleNormal="96" workbookViewId="0">
      <pane ySplit="8" topLeftCell="A313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86</v>
      </c>
    </row>
    <row r="2" spans="1:33" ht="18" customHeight="1" x14ac:dyDescent="0.35">
      <c r="A2" s="87" t="s">
        <v>115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3">
      <c r="A266" s="42">
        <v>2020</v>
      </c>
      <c r="B266" s="47">
        <f t="shared" ref="B266:B317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3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3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3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ht="13" x14ac:dyDescent="0.3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>RANK(R316,D316:R316,1)</f>
        <v>9</v>
      </c>
      <c r="AG316" s="45">
        <f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142">
        <v>62.26</v>
      </c>
      <c r="E317" s="142">
        <v>61.26</v>
      </c>
      <c r="F317" s="142">
        <v>66.61</v>
      </c>
      <c r="G317" s="142">
        <v>78.930000000000007</v>
      </c>
      <c r="H317" s="142">
        <v>60.23</v>
      </c>
      <c r="I317" s="142">
        <v>59.67</v>
      </c>
      <c r="J317" s="142">
        <v>68.19</v>
      </c>
      <c r="K317" s="142">
        <v>63.17</v>
      </c>
      <c r="L317" s="142">
        <v>60.93</v>
      </c>
      <c r="M317" s="142">
        <v>61.35</v>
      </c>
      <c r="N317" s="142">
        <v>67.64</v>
      </c>
      <c r="O317" s="142">
        <v>62.67</v>
      </c>
      <c r="P317" s="142">
        <v>64.17</v>
      </c>
      <c r="Q317" s="142">
        <v>68.3</v>
      </c>
      <c r="R317" s="142">
        <v>64.941643333333346</v>
      </c>
      <c r="S317" s="142">
        <v>59.7</v>
      </c>
      <c r="T317" s="142">
        <v>67.61</v>
      </c>
      <c r="U317" s="142">
        <v>68.959999999999994</v>
      </c>
      <c r="V317" s="142">
        <v>60.42</v>
      </c>
      <c r="W317" s="142">
        <v>68.41</v>
      </c>
      <c r="X317" s="142">
        <v>68.25</v>
      </c>
      <c r="Y317" s="142">
        <v>61.46</v>
      </c>
      <c r="Z317" s="142">
        <v>58.33</v>
      </c>
      <c r="AA317" s="142">
        <v>46.58</v>
      </c>
      <c r="AB317" s="142">
        <v>65.14</v>
      </c>
      <c r="AC317" s="142">
        <v>62.57</v>
      </c>
      <c r="AD317" s="142">
        <v>64.14</v>
      </c>
      <c r="AE317" s="142">
        <v>58.23</v>
      </c>
      <c r="AF317" s="140">
        <f>RANK(R317,D317:R317,1)</f>
        <v>10</v>
      </c>
      <c r="AG317" s="140">
        <f>RANK(R317,D317:AE317,1)</f>
        <v>18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17"/>
  <sheetViews>
    <sheetView showGridLines="0" zoomScaleNormal="100" workbookViewId="0">
      <pane ySplit="8" topLeftCell="A314" activePane="bottomLeft" state="frozen"/>
      <selection activeCell="F312" sqref="A302:XFD312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87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3">
      <c r="A266" s="42">
        <v>2020</v>
      </c>
      <c r="B266" s="47">
        <f t="shared" ref="B266:B317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>RANK(R316,D316:R316,1)</f>
        <v>15</v>
      </c>
      <c r="AG316" s="45">
        <f>RANK(R316,D316:AE316,1)</f>
        <v>28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142">
        <v>127.19</v>
      </c>
      <c r="E317" s="142">
        <v>135.30000000000001</v>
      </c>
      <c r="F317" s="142">
        <v>133.41999999999999</v>
      </c>
      <c r="G317" s="142">
        <v>151.19999999999999</v>
      </c>
      <c r="H317" s="142">
        <v>133.82</v>
      </c>
      <c r="I317" s="142">
        <v>129.38</v>
      </c>
      <c r="J317" s="142">
        <v>128.87</v>
      </c>
      <c r="K317" s="142">
        <v>139.41</v>
      </c>
      <c r="L317" s="142">
        <v>137.78</v>
      </c>
      <c r="M317" s="142">
        <v>115.23</v>
      </c>
      <c r="N317" s="142">
        <v>135.28</v>
      </c>
      <c r="O317" s="142">
        <v>129.30000000000001</v>
      </c>
      <c r="P317" s="142">
        <v>116.27</v>
      </c>
      <c r="Q317" s="142">
        <v>124.37</v>
      </c>
      <c r="R317" s="142">
        <v>141.46997200000001</v>
      </c>
      <c r="S317" s="142">
        <v>105.03</v>
      </c>
      <c r="T317" s="142">
        <v>127.27</v>
      </c>
      <c r="U317" s="142">
        <v>123.23</v>
      </c>
      <c r="V317" s="142">
        <v>113.47</v>
      </c>
      <c r="W317" s="142">
        <v>119.69</v>
      </c>
      <c r="X317" s="142">
        <v>126.39</v>
      </c>
      <c r="Y317" s="142">
        <v>124.33</v>
      </c>
      <c r="Z317" s="142">
        <v>112.37</v>
      </c>
      <c r="AA317" s="142">
        <v>101.92</v>
      </c>
      <c r="AB317" s="142">
        <v>120.44</v>
      </c>
      <c r="AC317" s="142">
        <v>118.47</v>
      </c>
      <c r="AD317" s="142">
        <v>118.18</v>
      </c>
      <c r="AE317" s="142">
        <v>129.93</v>
      </c>
      <c r="AF317" s="140">
        <f>RANK(R317,D317:R317,1)</f>
        <v>14</v>
      </c>
      <c r="AG317" s="140">
        <f>RANK(R317,D317:AE317,1)</f>
        <v>27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18"/>
  <sheetViews>
    <sheetView showGridLines="0" zoomScale="99" zoomScaleNormal="99" workbookViewId="0">
      <pane ySplit="9" topLeftCell="A317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88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3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3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3">
      <c r="A267" s="42">
        <v>2020</v>
      </c>
      <c r="B267" s="47">
        <f t="shared" ref="B267:B318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3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3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3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3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3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3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3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3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3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3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3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3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3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3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3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3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3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3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3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3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3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3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3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3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3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3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3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3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3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3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3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3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3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3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3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3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3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3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3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3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3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3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3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3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3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3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3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ht="13" x14ac:dyDescent="0.3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>RANK(R315,D315:R315,1)</f>
        <v>15</v>
      </c>
      <c r="AG315" s="45">
        <f>RANK(R315,D315:AE315,1)</f>
        <v>28</v>
      </c>
    </row>
    <row r="316" spans="1:33" ht="13" x14ac:dyDescent="0.3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>RANK(R316,D316:R316,1)</f>
        <v>14</v>
      </c>
      <c r="AG316" s="45">
        <f>RANK(R316,D316:AE316,1)</f>
        <v>27</v>
      </c>
    </row>
    <row r="317" spans="1:33" ht="13" x14ac:dyDescent="0.3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>RANK(R317,D317:R317,1)</f>
        <v>13</v>
      </c>
      <c r="AG317" s="45">
        <f>RANK(R317,D317:AE317,1)</f>
        <v>26</v>
      </c>
    </row>
    <row r="318" spans="1:33" ht="13" x14ac:dyDescent="0.3">
      <c r="A318" s="91">
        <v>2024</v>
      </c>
      <c r="B318" s="47">
        <f t="shared" si="12"/>
        <v>45536</v>
      </c>
      <c r="C318" s="46" t="s">
        <v>17</v>
      </c>
      <c r="D318" s="139">
        <f>'5.2.1 (incl tax)'!D317-'5.2.1 (excl tax)'!D317</f>
        <v>64.930000000000007</v>
      </c>
      <c r="E318" s="139">
        <f>'5.2.1 (incl tax)'!E317-'5.2.1 (excl tax)'!E317</f>
        <v>74.04000000000002</v>
      </c>
      <c r="F318" s="139">
        <f>'5.2.1 (incl tax)'!F317-'5.2.1 (excl tax)'!F317</f>
        <v>66.809999999999988</v>
      </c>
      <c r="G318" s="139">
        <f>'5.2.1 (incl tax)'!G317-'5.2.1 (excl tax)'!G317</f>
        <v>72.269999999999982</v>
      </c>
      <c r="H318" s="139">
        <f>'5.2.1 (incl tax)'!H317-'5.2.1 (excl tax)'!H317</f>
        <v>73.59</v>
      </c>
      <c r="I318" s="139">
        <f>'5.2.1 (incl tax)'!I317-'5.2.1 (excl tax)'!I317</f>
        <v>69.709999999999994</v>
      </c>
      <c r="J318" s="139">
        <f>'5.2.1 (incl tax)'!J317-'5.2.1 (excl tax)'!J317</f>
        <v>60.680000000000007</v>
      </c>
      <c r="K318" s="139">
        <f>'5.2.1 (incl tax)'!K317-'5.2.1 (excl tax)'!K317</f>
        <v>76.239999999999995</v>
      </c>
      <c r="L318" s="139">
        <f>'5.2.1 (incl tax)'!L317-'5.2.1 (excl tax)'!L317</f>
        <v>76.849999999999994</v>
      </c>
      <c r="M318" s="139">
        <f>'5.2.1 (incl tax)'!M317-'5.2.1 (excl tax)'!M317</f>
        <v>53.88</v>
      </c>
      <c r="N318" s="139">
        <f>'5.2.1 (incl tax)'!N317-'5.2.1 (excl tax)'!N317</f>
        <v>67.64</v>
      </c>
      <c r="O318" s="139">
        <f>'5.2.1 (incl tax)'!O317-'5.2.1 (excl tax)'!O317</f>
        <v>66.63000000000001</v>
      </c>
      <c r="P318" s="139">
        <f>'5.2.1 (incl tax)'!P317-'5.2.1 (excl tax)'!P317</f>
        <v>52.099999999999994</v>
      </c>
      <c r="Q318" s="139">
        <f>'5.2.1 (incl tax)'!Q317-'5.2.1 (excl tax)'!Q317</f>
        <v>56.070000000000007</v>
      </c>
      <c r="R318" s="139">
        <f>'5.2.1 (incl tax)'!R317-'5.2.1 (excl tax)'!R317</f>
        <v>76.528328666666667</v>
      </c>
      <c r="S318" s="141">
        <f>'5.1.1 (incl tax)'!S317-'5.1.1 (excl tax)'!S317</f>
        <v>48.37</v>
      </c>
      <c r="T318" s="141">
        <f>'5.1.1 (incl tax)'!T317-'5.1.1 (excl tax)'!T317</f>
        <v>68.509999999999991</v>
      </c>
      <c r="U318" s="141">
        <f>'5.1.1 (incl tax)'!U317-'5.1.1 (excl tax)'!U317</f>
        <v>55.930000000000007</v>
      </c>
      <c r="V318" s="141">
        <f>'5.1.1 (incl tax)'!V317-'5.1.1 (excl tax)'!V317</f>
        <v>63.660000000000004</v>
      </c>
      <c r="W318" s="141">
        <f>'5.1.1 (incl tax)'!W317-'5.1.1 (excl tax)'!W317</f>
        <v>69.489999999999995</v>
      </c>
      <c r="X318" s="141">
        <f>'5.1.1 (incl tax)'!X317-'5.1.1 (excl tax)'!X317</f>
        <v>59.78</v>
      </c>
      <c r="Y318" s="141">
        <f>'5.1.1 (incl tax)'!Y317-'5.1.1 (excl tax)'!Y317</f>
        <v>70.94</v>
      </c>
      <c r="Z318" s="141">
        <f>'5.1.1 (incl tax)'!Z317-'5.1.1 (excl tax)'!Z317</f>
        <v>59.09</v>
      </c>
      <c r="AA318" s="141">
        <f>'5.1.1 (incl tax)'!AA317-'5.1.1 (excl tax)'!AA317</f>
        <v>63.49</v>
      </c>
      <c r="AB318" s="141">
        <f>'5.1.1 (incl tax)'!AB317-'5.1.1 (excl tax)'!AB317</f>
        <v>58.05</v>
      </c>
      <c r="AC318" s="141">
        <f>'5.1.1 (incl tax)'!AC317-'5.1.1 (excl tax)'!AC317</f>
        <v>59.18</v>
      </c>
      <c r="AD318" s="141">
        <f>'5.1.1 (incl tax)'!AD317-'5.1.1 (excl tax)'!AD317</f>
        <v>67.37</v>
      </c>
      <c r="AE318" s="141">
        <f>'5.1.1 (incl tax)'!AE317-'5.1.1 (excl tax)'!AE317</f>
        <v>72.960000000000008</v>
      </c>
      <c r="AF318" s="140">
        <f>RANK(R318,D318:R318,1)</f>
        <v>14</v>
      </c>
      <c r="AG318" s="140">
        <f>RANK(R318,D318:AE318,1)</f>
        <v>27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18"/>
  <sheetViews>
    <sheetView showGridLines="0" zoomScale="99" zoomScaleNormal="99" workbookViewId="0">
      <pane ySplit="9" topLeftCell="A316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90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3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3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3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3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3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3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3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3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3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3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3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3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3">
      <c r="A267" s="42">
        <v>2020</v>
      </c>
      <c r="B267" s="24">
        <f t="shared" ref="B267:B318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3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3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3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3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3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3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3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3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3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3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3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3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3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3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3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3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3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3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3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3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3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3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3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3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3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3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3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3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3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3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3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3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3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3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3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3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3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3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3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3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3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3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3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ht="13" x14ac:dyDescent="0.3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>RANK(R315,D315:R315,1)</f>
        <v>12</v>
      </c>
      <c r="AG315" s="45">
        <f>RANK(R315,D315:AE315,1)</f>
        <v>19</v>
      </c>
    </row>
    <row r="316" spans="1:33" ht="13" x14ac:dyDescent="0.3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>RANK(R316,D316:R316,1)</f>
        <v>12</v>
      </c>
      <c r="AG316" s="45">
        <f>RANK(R316,D316:AE316,1)</f>
        <v>19</v>
      </c>
    </row>
    <row r="317" spans="1:33" ht="13" x14ac:dyDescent="0.3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>RANK(R317,D317:R317,1)</f>
        <v>11</v>
      </c>
      <c r="AG317" s="45">
        <f>RANK(R317,D317:AE317,1)</f>
        <v>17</v>
      </c>
    </row>
    <row r="318" spans="1:33" ht="13" x14ac:dyDescent="0.3">
      <c r="A318" s="91">
        <v>2024</v>
      </c>
      <c r="B318" s="24">
        <f t="shared" si="14"/>
        <v>45536</v>
      </c>
      <c r="C318" s="46" t="s">
        <v>17</v>
      </c>
      <c r="D318" s="139">
        <f>('5.2.1 (tax amount)'!D318/'5.2.1 (incl tax)'!D317)*100</f>
        <v>51.049610818460579</v>
      </c>
      <c r="E318" s="139">
        <f>('5.2.1 (tax amount)'!E318/'5.2.1 (incl tax)'!E317)*100</f>
        <v>54.722838137472294</v>
      </c>
      <c r="F318" s="139">
        <f>('5.2.1 (tax amount)'!F318/'5.2.1 (incl tax)'!F317)*100</f>
        <v>50.074951281666912</v>
      </c>
      <c r="G318" s="139">
        <f>('5.2.1 (tax amount)'!G318/'5.2.1 (incl tax)'!G317)*100</f>
        <v>47.797619047619037</v>
      </c>
      <c r="H318" s="139">
        <f>('5.2.1 (tax amount)'!H318/'5.2.1 (incl tax)'!H317)*100</f>
        <v>54.991780002989103</v>
      </c>
      <c r="I318" s="139">
        <f>('5.2.1 (tax amount)'!I318/'5.2.1 (incl tax)'!I317)*100</f>
        <v>53.880043283351363</v>
      </c>
      <c r="J318" s="139">
        <f>('5.2.1 (tax amount)'!J318/'5.2.1 (incl tax)'!J317)*100</f>
        <v>47.086210910219606</v>
      </c>
      <c r="K318" s="139">
        <f>('5.2.1 (tax amount)'!K318/'5.2.1 (incl tax)'!K317)*100</f>
        <v>54.687612079477802</v>
      </c>
      <c r="L318" s="139">
        <f>('5.2.1 (tax amount)'!L318/'5.2.1 (incl tax)'!L317)*100</f>
        <v>55.777326172158517</v>
      </c>
      <c r="M318" s="139">
        <f>('5.2.1 (tax amount)'!M318/'5.2.1 (incl tax)'!M317)*100</f>
        <v>46.758656599843789</v>
      </c>
      <c r="N318" s="139">
        <f>('5.2.1 (tax amount)'!N318/'5.2.1 (incl tax)'!N317)*100</f>
        <v>50</v>
      </c>
      <c r="O318" s="139">
        <f>('5.2.1 (tax amount)'!O318/'5.2.1 (incl tax)'!O317)*100</f>
        <v>51.531322505800468</v>
      </c>
      <c r="P318" s="139">
        <f>('5.2.1 (tax amount)'!P318/'5.2.1 (incl tax)'!P317)*100</f>
        <v>44.809495140620967</v>
      </c>
      <c r="Q318" s="139">
        <f>('5.2.1 (tax amount)'!Q318/'5.2.1 (incl tax)'!Q317)*100</f>
        <v>45.08321942590657</v>
      </c>
      <c r="R318" s="139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140">
        <f>RANK(R318,D318:R318,1)</f>
        <v>11</v>
      </c>
      <c r="AG318" s="140">
        <f>RANK(R318,D318:AE318,1)</f>
        <v>18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53125" defaultRowHeight="12.5" x14ac:dyDescent="0.25"/>
  <cols>
    <col min="1" max="10" width="8.453125" style="2"/>
    <col min="11" max="12" width="3.453125" style="2" customWidth="1"/>
    <col min="13" max="14" width="8.453125" style="2" customWidth="1"/>
    <col min="15" max="16384" width="8.453125" style="2"/>
  </cols>
  <sheetData>
    <row r="1" spans="1:13" s="5" customFormat="1" ht="16" customHeight="1" x14ac:dyDescent="0.25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6" customHeight="1" x14ac:dyDescent="0.25"/>
    <row r="3" spans="1:13" ht="16" customHeight="1" x14ac:dyDescent="0.25"/>
    <row r="42" spans="1:1" s="4" customFormat="1" ht="54" customHeight="1" x14ac:dyDescent="0.3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265625" defaultRowHeight="12.5" x14ac:dyDescent="0.25"/>
  <cols>
    <col min="1" max="1" width="5.26953125" style="2" customWidth="1"/>
    <col min="2" max="16384" width="8.7265625" style="2"/>
  </cols>
  <sheetData>
    <row r="1" spans="1:1" ht="15.5" x14ac:dyDescent="0.25">
      <c r="A1" s="20" t="s">
        <v>68</v>
      </c>
    </row>
    <row r="2" spans="1:1" ht="28" customHeight="1" x14ac:dyDescent="0.4">
      <c r="A2" s="103" t="s">
        <v>61</v>
      </c>
    </row>
    <row r="3" spans="1:1" ht="29.15" customHeight="1" x14ac:dyDescent="0.35">
      <c r="A3" s="102" t="s">
        <v>69</v>
      </c>
    </row>
    <row r="4" spans="1:1" ht="15.5" x14ac:dyDescent="0.35">
      <c r="A4" s="15" t="s">
        <v>74</v>
      </c>
    </row>
    <row r="5" spans="1:1" ht="15.5" x14ac:dyDescent="0.35">
      <c r="A5" s="15" t="s">
        <v>73</v>
      </c>
    </row>
    <row r="6" spans="1:1" ht="15.5" x14ac:dyDescent="0.35">
      <c r="A6" s="15" t="s">
        <v>79</v>
      </c>
    </row>
    <row r="7" spans="1:1" ht="15.5" x14ac:dyDescent="0.35">
      <c r="A7" s="15" t="s">
        <v>80</v>
      </c>
    </row>
    <row r="8" spans="1:1" ht="15.5" x14ac:dyDescent="0.35">
      <c r="A8" s="15" t="s">
        <v>77</v>
      </c>
    </row>
    <row r="9" spans="1:1" ht="15.5" x14ac:dyDescent="0.35">
      <c r="A9" s="135" t="s">
        <v>102</v>
      </c>
    </row>
    <row r="10" spans="1:1" ht="30" customHeight="1" x14ac:dyDescent="0.35">
      <c r="A10" s="16" t="s">
        <v>70</v>
      </c>
    </row>
    <row r="11" spans="1:1" ht="14" x14ac:dyDescent="0.3">
      <c r="A11" s="17" t="s">
        <v>71</v>
      </c>
    </row>
    <row r="12" spans="1:1" ht="15.5" x14ac:dyDescent="0.35">
      <c r="A12" s="135" t="s">
        <v>103</v>
      </c>
    </row>
    <row r="13" spans="1:1" ht="15.5" x14ac:dyDescent="0.35">
      <c r="A13" s="15" t="s">
        <v>72</v>
      </c>
    </row>
    <row r="14" spans="1:1" ht="15.5" x14ac:dyDescent="0.35">
      <c r="A14" s="135" t="s">
        <v>104</v>
      </c>
    </row>
    <row r="15" spans="1:1" ht="15.5" x14ac:dyDescent="0.35">
      <c r="A15" s="15" t="s">
        <v>78</v>
      </c>
    </row>
    <row r="16" spans="1:1" ht="15.5" x14ac:dyDescent="0.25">
      <c r="A16" s="18" t="s">
        <v>75</v>
      </c>
    </row>
    <row r="17" spans="1:1" ht="15.5" x14ac:dyDescent="0.3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topLeftCell="A9" zoomScaleNormal="100" workbookViewId="0">
      <selection activeCell="D15" sqref="D15"/>
    </sheetView>
  </sheetViews>
  <sheetFormatPr defaultRowHeight="12.5" x14ac:dyDescent="0.25"/>
  <cols>
    <col min="1" max="1" width="18.54296875" customWidth="1"/>
    <col min="2" max="2" width="8.7265625" customWidth="1"/>
    <col min="3" max="3" width="11.453125" customWidth="1"/>
    <col min="5" max="5" width="2.54296875" customWidth="1"/>
    <col min="6" max="6" width="18.54296875" customWidth="1"/>
    <col min="11" max="11" width="13.26953125" bestFit="1" customWidth="1"/>
    <col min="12" max="12" width="13" bestFit="1" customWidth="1"/>
  </cols>
  <sheetData>
    <row r="1" spans="1:9" x14ac:dyDescent="0.25">
      <c r="E1" s="8"/>
    </row>
    <row r="2" spans="1:9" ht="13" x14ac:dyDescent="0.3">
      <c r="A2" s="1" t="s">
        <v>43</v>
      </c>
      <c r="E2" s="8"/>
      <c r="F2" s="1" t="s">
        <v>35</v>
      </c>
    </row>
    <row r="3" spans="1:9" ht="13" x14ac:dyDescent="0.3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5" customHeight="1" x14ac:dyDescent="0.25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3" customHeight="1" x14ac:dyDescent="0.25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3" customHeight="1" x14ac:dyDescent="0.25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ht="13" x14ac:dyDescent="0.3">
      <c r="A7" s="49" t="s">
        <v>2</v>
      </c>
      <c r="B7" s="9">
        <v>70.41</v>
      </c>
      <c r="C7" s="10">
        <f>D7-B7</f>
        <v>89.65</v>
      </c>
      <c r="D7" s="134">
        <v>160.06</v>
      </c>
      <c r="E7" s="8"/>
      <c r="F7" s="50" t="s">
        <v>3</v>
      </c>
      <c r="G7" s="9">
        <v>78.930000000000007</v>
      </c>
      <c r="H7" s="10">
        <f>I7-G7</f>
        <v>72.269999999999982</v>
      </c>
      <c r="I7" s="9">
        <v>151.19999999999999</v>
      </c>
    </row>
    <row r="8" spans="1:9" ht="13" customHeight="1" x14ac:dyDescent="0.3">
      <c r="A8" s="49" t="s">
        <v>3</v>
      </c>
      <c r="B8" s="9">
        <v>67.2</v>
      </c>
      <c r="C8" s="10">
        <f>D8-B8</f>
        <v>91.58</v>
      </c>
      <c r="D8" s="134">
        <v>158.78</v>
      </c>
      <c r="E8" s="8"/>
      <c r="F8" s="50" t="s">
        <v>112</v>
      </c>
      <c r="G8" s="9">
        <v>64.941643333333346</v>
      </c>
      <c r="H8" s="10">
        <f>I8-G8</f>
        <v>76.528328666666667</v>
      </c>
      <c r="I8" s="9">
        <v>141.46997200000001</v>
      </c>
    </row>
    <row r="9" spans="1:9" ht="13" x14ac:dyDescent="0.3">
      <c r="A9" s="49" t="s">
        <v>10</v>
      </c>
      <c r="B9" s="9">
        <v>63.17</v>
      </c>
      <c r="C9" s="10">
        <f>D9-B9</f>
        <v>94.51</v>
      </c>
      <c r="D9" s="134">
        <v>157.68</v>
      </c>
      <c r="E9" s="8"/>
      <c r="F9" s="49" t="s">
        <v>7</v>
      </c>
      <c r="G9" s="9">
        <v>63.17</v>
      </c>
      <c r="H9" s="10">
        <f>I9-G9</f>
        <v>76.239999999999995</v>
      </c>
      <c r="I9" s="9">
        <v>139.41</v>
      </c>
    </row>
    <row r="10" spans="1:9" ht="13" x14ac:dyDescent="0.3">
      <c r="A10" s="49" t="s">
        <v>8</v>
      </c>
      <c r="B10" s="9">
        <v>60.12</v>
      </c>
      <c r="C10" s="10">
        <f>D10-B10</f>
        <v>88.079999999999984</v>
      </c>
      <c r="D10" s="134">
        <v>148.19999999999999</v>
      </c>
      <c r="E10" s="8"/>
      <c r="F10" s="50" t="s">
        <v>8</v>
      </c>
      <c r="G10" s="9">
        <v>60.93</v>
      </c>
      <c r="H10" s="10">
        <f>I10-G10</f>
        <v>76.849999999999994</v>
      </c>
      <c r="I10" s="9">
        <v>137.78</v>
      </c>
    </row>
    <row r="11" spans="1:9" ht="13" x14ac:dyDescent="0.3">
      <c r="A11" s="49" t="s">
        <v>6</v>
      </c>
      <c r="B11" s="9">
        <v>58.28</v>
      </c>
      <c r="C11" s="10">
        <f>D11-B11</f>
        <v>88.699999999999989</v>
      </c>
      <c r="D11" s="134">
        <v>146.97999999999999</v>
      </c>
      <c r="E11" s="8"/>
      <c r="F11" s="49" t="s">
        <v>1</v>
      </c>
      <c r="G11" s="9">
        <v>61.26</v>
      </c>
      <c r="H11" s="10">
        <f>I11-G11</f>
        <v>74.04000000000002</v>
      </c>
      <c r="I11" s="9">
        <v>135.30000000000001</v>
      </c>
    </row>
    <row r="12" spans="1:9" ht="13" x14ac:dyDescent="0.3">
      <c r="A12" s="50" t="s">
        <v>7</v>
      </c>
      <c r="B12" s="9">
        <v>60.49</v>
      </c>
      <c r="C12" s="10">
        <f>D12-B12</f>
        <v>85.549999999999983</v>
      </c>
      <c r="D12" s="134">
        <v>146.04</v>
      </c>
      <c r="E12" s="8"/>
      <c r="F12" s="50" t="s">
        <v>10</v>
      </c>
      <c r="G12" s="9">
        <v>67.64</v>
      </c>
      <c r="H12" s="10">
        <f>I12-G12</f>
        <v>67.64</v>
      </c>
      <c r="I12" s="9">
        <v>135.28</v>
      </c>
    </row>
    <row r="13" spans="1:9" ht="13" x14ac:dyDescent="0.3">
      <c r="A13" s="49" t="s">
        <v>4</v>
      </c>
      <c r="B13" s="9">
        <v>62.33</v>
      </c>
      <c r="C13" s="10">
        <f>D13-B13</f>
        <v>82.339999999999989</v>
      </c>
      <c r="D13" s="134">
        <v>144.66999999999999</v>
      </c>
      <c r="E13" s="8"/>
      <c r="F13" s="49" t="s">
        <v>4</v>
      </c>
      <c r="G13" s="9">
        <v>60.23</v>
      </c>
      <c r="H13" s="10">
        <f>I13-G13</f>
        <v>73.59</v>
      </c>
      <c r="I13" s="9">
        <v>133.82</v>
      </c>
    </row>
    <row r="14" spans="1:9" ht="13" x14ac:dyDescent="0.3">
      <c r="A14" s="49" t="s">
        <v>5</v>
      </c>
      <c r="B14" s="9">
        <v>56.06</v>
      </c>
      <c r="C14" s="10">
        <f>D14-B14</f>
        <v>86.539999999999992</v>
      </c>
      <c r="D14" s="134">
        <v>142.6</v>
      </c>
      <c r="E14" s="8"/>
      <c r="F14" s="49" t="s">
        <v>2</v>
      </c>
      <c r="G14" s="9">
        <v>66.61</v>
      </c>
      <c r="H14" s="10">
        <f>I14-G14</f>
        <v>66.809999999999988</v>
      </c>
      <c r="I14" s="9">
        <v>133.41999999999999</v>
      </c>
    </row>
    <row r="15" spans="1:9" ht="13" customHeight="1" x14ac:dyDescent="0.3">
      <c r="A15" s="50" t="s">
        <v>11</v>
      </c>
      <c r="B15" s="9">
        <v>59.63</v>
      </c>
      <c r="C15" s="10">
        <f>D15-B15</f>
        <v>79.44</v>
      </c>
      <c r="D15" s="134">
        <v>139.07</v>
      </c>
      <c r="E15" s="8"/>
      <c r="F15" s="49" t="s">
        <v>26</v>
      </c>
      <c r="G15" s="9">
        <v>58.23</v>
      </c>
      <c r="H15" s="10">
        <f>I15-G15</f>
        <v>71.700000000000017</v>
      </c>
      <c r="I15" s="9">
        <v>129.93</v>
      </c>
    </row>
    <row r="16" spans="1:9" ht="13" x14ac:dyDescent="0.3">
      <c r="A16" s="49" t="s">
        <v>112</v>
      </c>
      <c r="B16" s="9">
        <v>60.725715613424043</v>
      </c>
      <c r="C16" s="10">
        <f>D16-B16</f>
        <v>75.685143122684806</v>
      </c>
      <c r="D16" s="134">
        <v>136.41085873610885</v>
      </c>
      <c r="E16" s="8"/>
      <c r="F16" s="49" t="s">
        <v>5</v>
      </c>
      <c r="G16" s="9">
        <v>59.67</v>
      </c>
      <c r="H16" s="10">
        <f>I16-G16</f>
        <v>69.709999999999994</v>
      </c>
      <c r="I16" s="9">
        <v>129.38</v>
      </c>
    </row>
    <row r="17" spans="1:9" ht="13" x14ac:dyDescent="0.3">
      <c r="A17" s="50" t="s">
        <v>19</v>
      </c>
      <c r="B17" s="9">
        <v>62.92</v>
      </c>
      <c r="C17" s="10">
        <f>D17-B17</f>
        <v>69.489999999999995</v>
      </c>
      <c r="D17" s="134">
        <v>132.41</v>
      </c>
      <c r="E17" s="8"/>
      <c r="F17" s="49" t="s">
        <v>11</v>
      </c>
      <c r="G17" s="9">
        <v>62.67</v>
      </c>
      <c r="H17" s="10">
        <f>I17-G17</f>
        <v>66.63000000000001</v>
      </c>
      <c r="I17" s="9">
        <v>129.30000000000001</v>
      </c>
    </row>
    <row r="18" spans="1:9" ht="13" x14ac:dyDescent="0.3">
      <c r="A18" s="50" t="s">
        <v>1</v>
      </c>
      <c r="B18" s="9">
        <v>55.79</v>
      </c>
      <c r="C18" s="10">
        <f>D18-B18</f>
        <v>72.88</v>
      </c>
      <c r="D18" s="134">
        <v>128.66999999999999</v>
      </c>
      <c r="E18" s="8"/>
      <c r="F18" s="50" t="s">
        <v>6</v>
      </c>
      <c r="G18" s="9">
        <v>68.19</v>
      </c>
      <c r="H18" s="10">
        <f>I18-G18</f>
        <v>60.680000000000007</v>
      </c>
      <c r="I18" s="9">
        <v>128.87</v>
      </c>
    </row>
    <row r="19" spans="1:9" ht="13" x14ac:dyDescent="0.3">
      <c r="A19" s="50" t="s">
        <v>21</v>
      </c>
      <c r="B19" s="9">
        <v>56.88</v>
      </c>
      <c r="C19" s="10">
        <f>D19-B19</f>
        <v>70.94</v>
      </c>
      <c r="D19" s="134">
        <v>127.82</v>
      </c>
      <c r="E19" s="8"/>
      <c r="F19" s="49" t="s">
        <v>44</v>
      </c>
      <c r="G19" s="9">
        <v>67.61</v>
      </c>
      <c r="H19" s="10">
        <f>I19-G19</f>
        <v>59.66</v>
      </c>
      <c r="I19" s="9">
        <v>127.27</v>
      </c>
    </row>
    <row r="20" spans="1:9" ht="13" x14ac:dyDescent="0.3">
      <c r="A20" s="49" t="s">
        <v>44</v>
      </c>
      <c r="B20" s="9">
        <v>58.26</v>
      </c>
      <c r="C20" s="10">
        <f>D20-B20</f>
        <v>68.509999999999991</v>
      </c>
      <c r="D20" s="134">
        <v>126.77</v>
      </c>
      <c r="E20" s="8"/>
      <c r="F20" s="49" t="s">
        <v>0</v>
      </c>
      <c r="G20" s="9">
        <v>62.26</v>
      </c>
      <c r="H20" s="10">
        <f>I20-G20</f>
        <v>64.930000000000007</v>
      </c>
      <c r="I20" s="9">
        <v>127.19</v>
      </c>
    </row>
    <row r="21" spans="1:9" ht="13" customHeight="1" x14ac:dyDescent="0.3">
      <c r="A21" s="49" t="s">
        <v>12</v>
      </c>
      <c r="B21" s="9">
        <v>64.77</v>
      </c>
      <c r="C21" s="10">
        <f>D21-B21</f>
        <v>61.78</v>
      </c>
      <c r="D21" s="134">
        <v>126.55</v>
      </c>
      <c r="E21" s="8"/>
      <c r="F21" s="50" t="s">
        <v>20</v>
      </c>
      <c r="G21" s="9">
        <v>68.25</v>
      </c>
      <c r="H21" s="10">
        <f>I21-G21</f>
        <v>58.14</v>
      </c>
      <c r="I21" s="9">
        <v>126.39</v>
      </c>
    </row>
    <row r="22" spans="1:9" ht="13" x14ac:dyDescent="0.3">
      <c r="A22" s="49" t="s">
        <v>0</v>
      </c>
      <c r="B22" s="9">
        <v>55.36</v>
      </c>
      <c r="C22" s="10">
        <f>D22-B22</f>
        <v>70.989999999999995</v>
      </c>
      <c r="D22" s="134">
        <v>126.35</v>
      </c>
      <c r="E22" s="8"/>
      <c r="F22" s="50" t="s">
        <v>13</v>
      </c>
      <c r="G22" s="9">
        <v>68.3</v>
      </c>
      <c r="H22" s="10">
        <f>I22-G22</f>
        <v>56.070000000000007</v>
      </c>
      <c r="I22" s="9">
        <v>124.37</v>
      </c>
    </row>
    <row r="23" spans="1:9" ht="13" x14ac:dyDescent="0.3">
      <c r="A23" s="49" t="s">
        <v>26</v>
      </c>
      <c r="B23" s="9">
        <v>53.27</v>
      </c>
      <c r="C23" s="10">
        <f>D23-B23</f>
        <v>72.960000000000008</v>
      </c>
      <c r="D23" s="134">
        <v>126.23</v>
      </c>
      <c r="E23" s="8"/>
      <c r="F23" s="49" t="s">
        <v>21</v>
      </c>
      <c r="G23" s="9">
        <v>61.46</v>
      </c>
      <c r="H23" s="10">
        <f>I23-G23</f>
        <v>62.87</v>
      </c>
      <c r="I23" s="9">
        <v>124.33</v>
      </c>
    </row>
    <row r="24" spans="1:9" ht="13" x14ac:dyDescent="0.3">
      <c r="A24" s="49" t="s">
        <v>25</v>
      </c>
      <c r="B24" s="9">
        <v>57.04</v>
      </c>
      <c r="C24" s="10">
        <f>D24-B24</f>
        <v>67.37</v>
      </c>
      <c r="D24" s="134">
        <v>124.41</v>
      </c>
      <c r="E24" s="8"/>
      <c r="F24" s="50" t="s">
        <v>18</v>
      </c>
      <c r="G24" s="9">
        <v>68.959999999999994</v>
      </c>
      <c r="H24" s="10">
        <f>I24-G24</f>
        <v>54.27000000000001</v>
      </c>
      <c r="I24" s="9">
        <v>123.23</v>
      </c>
    </row>
    <row r="25" spans="1:9" ht="13" x14ac:dyDescent="0.3">
      <c r="A25" s="50" t="s">
        <v>20</v>
      </c>
      <c r="B25" s="9">
        <v>64.61</v>
      </c>
      <c r="C25" s="10">
        <f>D25-B25</f>
        <v>59.78</v>
      </c>
      <c r="D25" s="134">
        <v>124.39</v>
      </c>
      <c r="E25" s="8"/>
      <c r="F25" s="49" t="s">
        <v>24</v>
      </c>
      <c r="G25" s="9">
        <v>65.14</v>
      </c>
      <c r="H25" s="10">
        <f>I25-G25</f>
        <v>55.3</v>
      </c>
      <c r="I25" s="9">
        <v>120.44</v>
      </c>
    </row>
    <row r="26" spans="1:9" ht="13" x14ac:dyDescent="0.3">
      <c r="A26" s="49" t="s">
        <v>13</v>
      </c>
      <c r="B26" s="9">
        <v>56.7</v>
      </c>
      <c r="C26" s="10">
        <f>D26-B26</f>
        <v>67.289999999999992</v>
      </c>
      <c r="D26" s="134">
        <v>123.99</v>
      </c>
      <c r="E26" s="8"/>
      <c r="F26" s="49" t="s">
        <v>19</v>
      </c>
      <c r="G26" s="9">
        <v>68.41</v>
      </c>
      <c r="H26" s="10">
        <f>I26-G26</f>
        <v>51.28</v>
      </c>
      <c r="I26" s="9">
        <v>119.69</v>
      </c>
    </row>
    <row r="27" spans="1:9" ht="13" x14ac:dyDescent="0.3">
      <c r="A27" s="50" t="s">
        <v>9</v>
      </c>
      <c r="B27" s="9">
        <v>56.88</v>
      </c>
      <c r="C27" s="10">
        <f>D27-B27</f>
        <v>63.74</v>
      </c>
      <c r="D27" s="134">
        <v>120.62</v>
      </c>
      <c r="E27" s="8"/>
      <c r="F27" s="49" t="s">
        <v>40</v>
      </c>
      <c r="G27" s="9">
        <v>62.57</v>
      </c>
      <c r="H27" s="10">
        <f>I27-G27</f>
        <v>55.9</v>
      </c>
      <c r="I27" s="9">
        <v>118.47</v>
      </c>
    </row>
    <row r="28" spans="1:9" ht="13" x14ac:dyDescent="0.3">
      <c r="A28" s="50" t="s">
        <v>24</v>
      </c>
      <c r="B28" s="9">
        <v>62.03</v>
      </c>
      <c r="C28" s="10">
        <f>D28-B28</f>
        <v>58.05</v>
      </c>
      <c r="D28" s="134">
        <v>120.08</v>
      </c>
      <c r="E28" s="8"/>
      <c r="F28" s="49" t="s">
        <v>25</v>
      </c>
      <c r="G28" s="9">
        <v>64.14</v>
      </c>
      <c r="H28" s="10">
        <f>I28-G28</f>
        <v>54.040000000000006</v>
      </c>
      <c r="I28" s="9">
        <v>118.18</v>
      </c>
    </row>
    <row r="29" spans="1:9" ht="13" x14ac:dyDescent="0.3">
      <c r="A29" s="50" t="s">
        <v>114</v>
      </c>
      <c r="B29" s="9">
        <v>55.13</v>
      </c>
      <c r="C29" s="10">
        <f>D29-B29</f>
        <v>63.660000000000004</v>
      </c>
      <c r="D29" s="134">
        <v>118.79</v>
      </c>
      <c r="E29" s="8"/>
      <c r="F29" s="49" t="s">
        <v>12</v>
      </c>
      <c r="G29" s="9">
        <v>64.17</v>
      </c>
      <c r="H29" s="10">
        <f>I29-G29</f>
        <v>52.099999999999994</v>
      </c>
      <c r="I29" s="9">
        <v>116.27</v>
      </c>
    </row>
    <row r="30" spans="1:9" ht="13" x14ac:dyDescent="0.3">
      <c r="A30" s="50" t="s">
        <v>18</v>
      </c>
      <c r="B30" s="9">
        <v>62.44</v>
      </c>
      <c r="C30" s="10">
        <f>D30-B30</f>
        <v>55.930000000000007</v>
      </c>
      <c r="D30" s="134">
        <v>118.37</v>
      </c>
      <c r="E30" s="8"/>
      <c r="F30" s="49" t="s">
        <v>9</v>
      </c>
      <c r="G30" s="9">
        <v>61.35</v>
      </c>
      <c r="H30" s="10">
        <f>I30-G30</f>
        <v>53.88</v>
      </c>
      <c r="I30" s="9">
        <v>115.23</v>
      </c>
    </row>
    <row r="31" spans="1:9" ht="13" x14ac:dyDescent="0.3">
      <c r="A31" s="49" t="s">
        <v>40</v>
      </c>
      <c r="B31" s="9">
        <v>58.74</v>
      </c>
      <c r="C31" s="10">
        <f>D31-B31</f>
        <v>59.18</v>
      </c>
      <c r="D31" s="134">
        <v>117.92</v>
      </c>
      <c r="E31" s="8"/>
      <c r="F31" s="50" t="s">
        <v>114</v>
      </c>
      <c r="G31" s="9">
        <v>60.42</v>
      </c>
      <c r="H31" s="10">
        <f>I31-G31</f>
        <v>53.05</v>
      </c>
      <c r="I31" s="9">
        <v>113.47</v>
      </c>
    </row>
    <row r="32" spans="1:9" ht="13" x14ac:dyDescent="0.3">
      <c r="A32" s="49" t="s">
        <v>22</v>
      </c>
      <c r="B32" s="9">
        <v>55.22</v>
      </c>
      <c r="C32" s="10">
        <f>D32-B32</f>
        <v>59.09</v>
      </c>
      <c r="D32" s="134">
        <v>114.31</v>
      </c>
      <c r="E32" s="8"/>
      <c r="F32" s="50" t="s">
        <v>22</v>
      </c>
      <c r="G32" s="9">
        <v>58.33</v>
      </c>
      <c r="H32" s="10">
        <f>I32-G32</f>
        <v>54.040000000000006</v>
      </c>
      <c r="I32" s="9">
        <v>112.37</v>
      </c>
    </row>
    <row r="33" spans="1:9" ht="13" x14ac:dyDescent="0.3">
      <c r="A33" s="50" t="s">
        <v>23</v>
      </c>
      <c r="B33" s="9">
        <v>49.38</v>
      </c>
      <c r="C33" s="10">
        <f>D33-B33</f>
        <v>63.49</v>
      </c>
      <c r="D33" s="134">
        <v>112.87</v>
      </c>
      <c r="E33" s="8"/>
      <c r="F33" s="49" t="s">
        <v>39</v>
      </c>
      <c r="G33" s="9">
        <v>59.7</v>
      </c>
      <c r="H33" s="10">
        <f>I33-G33</f>
        <v>45.33</v>
      </c>
      <c r="I33" s="9">
        <v>105.03</v>
      </c>
    </row>
    <row r="34" spans="1:9" ht="13" x14ac:dyDescent="0.3">
      <c r="A34" s="49" t="s">
        <v>39</v>
      </c>
      <c r="B34" s="9">
        <v>58.4</v>
      </c>
      <c r="C34" s="10">
        <f>D34-B34</f>
        <v>48.37</v>
      </c>
      <c r="D34" s="134">
        <v>106.77</v>
      </c>
      <c r="E34" s="8"/>
      <c r="F34" s="50" t="s">
        <v>23</v>
      </c>
      <c r="G34" s="9">
        <v>46.58</v>
      </c>
      <c r="H34" s="10">
        <f>I34-G34</f>
        <v>55.34</v>
      </c>
      <c r="I34" s="9">
        <v>101.92</v>
      </c>
    </row>
  </sheetData>
  <autoFilter ref="A6:D34" xr:uid="{00000000-0001-0000-0900-000000000000}">
    <sortState xmlns:xlrd2="http://schemas.microsoft.com/office/spreadsheetml/2017/richdata2" ref="A7:D34">
      <sortCondition descending="1" ref="D6:D34"/>
    </sortState>
  </autoFilter>
  <sortState xmlns:xlrd2="http://schemas.microsoft.com/office/spreadsheetml/2017/richdata2" ref="F7:I34">
    <sortCondition descending="1" ref="I7:I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CC Spreadsheet" ma:contentTypeID="0x01010020B27A3BB4AD4E469BDEA344273B4F22020074FBA6F4E3FBCF4EB960BC81160A14B1" ma:contentTypeVersion="3" ma:contentTypeDescription="DECC Microsoft Excel Spreadsheet Content Type" ma:contentTypeScope="" ma:versionID="ea0b688f34fef8e2be5a8ac1df1961dc">
  <xsd:schema xmlns:xsd="http://www.w3.org/2001/XMLSchema" xmlns:xs="http://www.w3.org/2001/XMLSchema" xmlns:p="http://schemas.microsoft.com/office/2006/metadata/properties" xmlns:ns1="http://schemas.microsoft.com/sharepoint/v3" xmlns:ns3="f7e53c2a-c5c2-4bbb-ab47-6d506cb60401" targetNamespace="http://schemas.microsoft.com/office/2006/metadata/properties" ma:root="true" ma:fieldsID="3b1c50deca2f2c49459b71fd01a8f79c" ns1:_="" ns3:_="">
    <xsd:import namespace="http://schemas.microsoft.com/sharepoint/v3"/>
    <xsd:import namespace="f7e53c2a-c5c2-4bbb-ab47-6d506cb6040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Document_x0020_Security_x0020_Classification" minOccurs="0"/>
                <xsd:element ref="ns3:Folder_x0020_ID" minOccurs="0"/>
                <xsd:element ref="ns3:Case_x0020_Reference_x0020_Number" minOccurs="0"/>
                <xsd:element ref="ns3:Request_x0020_Type" minOccurs="0"/>
                <xsd:element ref="ns3:MP" minOccurs="0"/>
                <xsd:element ref="ns3:Minister" minOccurs="0"/>
                <xsd:element ref="ns3:Linked_x0020_Documents" minOccurs="0"/>
                <xsd:element ref="ns3:Location_x0020_Of_x0020_Original_x0020_Source_x0020_Document" minOccurs="0"/>
                <xsd:element ref="ns3:Document_x0020_Notes" minOccurs="0"/>
                <xsd:element ref="ns3:Folder_x0020_Numbe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c2a-c5c2-4bbb-ab47-6d506cb604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Security_x0020_Classification" ma:index="12" nillable="true" ma:displayName="Document Security Classification" ma:default="Official" ma:description="Please select the security classification." ma:format="Dropdown" ma:internalName="Document_x0020_Security_x0020_Classification" ma:readOnly="false">
      <xsd:simpleType>
        <xsd:restriction base="dms:Choice">
          <xsd:enumeration value="Official"/>
          <xsd:enumeration value="Official Sensitive"/>
          <xsd:enumeration value="Official Sensitive Personal"/>
          <xsd:enumeration value="Official Sensitive Commercial"/>
        </xsd:restriction>
      </xsd:simpleType>
    </xsd:element>
    <xsd:element name="Folder_x0020_ID" ma:index="13" nillable="true" ma:displayName="Folder ID" ma:internalName="Folder_x0020_ID" ma:readOnly="false">
      <xsd:simpleType>
        <xsd:restriction base="dms:Text">
          <xsd:maxLength value="255"/>
        </xsd:restriction>
      </xsd:simpleType>
    </xsd:element>
    <xsd:element name="Case_x0020_Reference_x0020_Number" ma:index="14" nillable="true" ma:displayName="Case Reference Number" ma:internalName="Case_x0020_Reference_x0020_Number" ma:readOnly="false">
      <xsd:simpleType>
        <xsd:restriction base="dms:Text">
          <xsd:maxLength value="255"/>
        </xsd:restriction>
      </xsd:simpleType>
    </xsd:element>
    <xsd:element name="Request_x0020_Type" ma:index="15" nillable="true" ma:displayName="Request Type" ma:description="Please select the request type." ma:format="Dropdown" ma:internalName="Request_x0020_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P" ma:index="16" nillable="true" ma:displayName="MP" ma:description="Please enter the MP." ma:internalName="MP" ma:readOnly="false">
      <xsd:simpleType>
        <xsd:restriction base="dms:Text">
          <xsd:maxLength value="255"/>
        </xsd:restriction>
      </xsd:simpleType>
    </xsd:element>
    <xsd:element name="Minister" ma:index="17" nillable="true" ma:displayName="Minister" ma:description="Minister's Name" ma:internalName="Minister" ma:readOnly="false">
      <xsd:simpleType>
        <xsd:restriction base="dms:Text">
          <xsd:maxLength value="255"/>
        </xsd:restriction>
      </xsd:simpleType>
    </xsd:element>
    <xsd:element name="Linked_x0020_Documents" ma:index="18" nillable="true" ma:displayName="Linked Documents" ma:description="Documents linked to this item" ma:internalName="Linked_x0020_Documents" ma:readOnly="false">
      <xsd:simpleType>
        <xsd:restriction base="dms:Note"/>
      </xsd:simpleType>
    </xsd:element>
    <xsd:element name="Location_x0020_Of_x0020_Original_x0020_Source_x0020_Document" ma:index="19" nillable="true" ma:displayName="Location Of Original Source Document" ma:description="Please enter the location of the original source document." ma:internalName="Location_x0020_Of_x0020_Original_x0020_Source_x0020_Document" ma:readOnly="false">
      <xsd:simpleType>
        <xsd:restriction base="dms:Note">
          <xsd:maxLength value="255"/>
        </xsd:restriction>
      </xsd:simpleType>
    </xsd:element>
    <xsd:element name="Document_x0020_Notes" ma:index="20" nillable="true" ma:displayName="Document Notes" ma:description="Notes field for the item" ma:internalName="Document_x0020_Notes" ma:readOnly="false">
      <xsd:simpleType>
        <xsd:restriction base="dms:Note"/>
      </xsd:simpleType>
    </xsd:element>
    <xsd:element name="Folder_x0020_Number" ma:index="21" nillable="true" ma:displayName="Folder Number" ma:internalName="Folder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Notes xmlns="f7e53c2a-c5c2-4bbb-ab47-6d506cb60401" xsi:nil="true"/>
    <Case_x0020_Reference_x0020_Number xmlns="f7e53c2a-c5c2-4bbb-ab47-6d506cb60401" xsi:nil="true"/>
    <Document_x0020_Security_x0020_Classification xmlns="f7e53c2a-c5c2-4bbb-ab47-6d506cb60401">Official</Document_x0020_Security_x0020_Classification>
    <Minister xmlns="f7e53c2a-c5c2-4bbb-ab47-6d506cb60401" xsi:nil="true"/>
    <Folder_x0020_Number xmlns="f7e53c2a-c5c2-4bbb-ab47-6d506cb60401" xsi:nil="true"/>
    <Folder_x0020_ID xmlns="f7e53c2a-c5c2-4bbb-ab47-6d506cb60401" xsi:nil="true"/>
    <Location_x0020_Of_x0020_Original_x0020_Source_x0020_Document xmlns="f7e53c2a-c5c2-4bbb-ab47-6d506cb60401" xsi:nil="true"/>
    <MP xmlns="f7e53c2a-c5c2-4bbb-ab47-6d506cb60401" xsi:nil="true"/>
    <Request_x0020_Type xmlns="f7e53c2a-c5c2-4bbb-ab47-6d506cb60401" xsi:nil="true"/>
    <Linked_x0020_Documents xmlns="f7e53c2a-c5c2-4bbb-ab47-6d506cb60401" xsi:nil="true"/>
    <_dlc_Exempt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9c6981cf-ca77-4d25-a722-9ba9d442762a" ContentTypeId="0x01010020B27A3BB4AD4E469BDEA344273B4F2202" PreviousValue="false"/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CBC612-495E-4021-B8B4-9AFC6376D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e53c2a-c5c2-4bbb-ab47-6d506cb60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8CEAC8-CFB5-4A98-BD43-C3CBBCE56A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91960A6-3F1C-4774-96A6-C00EA1D00B55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Angelopoulou, Panagiota (Energy Security)</cp:lastModifiedBy>
  <cp:lastPrinted>2020-08-18T09:18:35Z</cp:lastPrinted>
  <dcterms:created xsi:type="dcterms:W3CDTF">2001-04-18T12:42:06Z</dcterms:created>
  <dcterms:modified xsi:type="dcterms:W3CDTF">2024-10-14T14:13:39Z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a2d2f6c7-1423-432c-9a7b-8fc92ce6bb9b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0x01010020B27A3BB4AD4E469BDEA344273B4F22020074FBA6F4E3FBCF4EB960BC81160A14B1</vt:lpwstr>
  </property>
  <property fmtid="{D5CDD505-2E9C-101B-9397-08002B2CF9AE}" pid="6" name="ecm_ItemDeleteBlockHolders">
    <vt:lpwstr>ecm_InPlaceRecordLock</vt:lpwstr>
  </property>
  <property fmtid="{D5CDD505-2E9C-101B-9397-08002B2CF9AE}" pid="7" name="IconOverlay">
    <vt:lpwstr>|xls|lockoverlay.png</vt:lpwstr>
  </property>
  <property fmtid="{D5CDD505-2E9C-101B-9397-08002B2CF9AE}" pid="8" name="_vti_ItemDeclaredRecord">
    <vt:lpwstr>2015-12-22T10:15:32Z</vt:lpwstr>
  </property>
  <property fmtid="{D5CDD505-2E9C-101B-9397-08002B2CF9AE}" pid="9" name="_vti_ItemHoldRecordStatus">
    <vt:lpwstr>273</vt:lpwstr>
  </property>
  <property fmtid="{D5CDD505-2E9C-101B-9397-08002B2CF9AE}" pid="10" name="ecm_RecordRestrictions">
    <vt:lpwstr>BlockDelete, BlockEdit</vt:lpwstr>
  </property>
  <property fmtid="{D5CDD505-2E9C-101B-9397-08002B2CF9AE}" pid="11" name="ecm_ItemLockHolders">
    <vt:lpwstr>ecm_InPlaceRecordLock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</Properties>
</file>