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23DF8FD8-CC70-492B-8486-A00457F75FCD}" xr6:coauthVersionLast="47" xr6:coauthVersionMax="47" xr10:uidLastSave="{00000000-0000-0000-0000-000000000000}"/>
  <bookViews>
    <workbookView xWindow="-110" yWindow="-110" windowWidth="19420" windowHeight="10420" xr2:uid="{87E4E56B-9C1D-49F4-90D0-A90965058E50}"/>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D460" i="18" l="1"/>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N416"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O1210" i="19" l="1"/>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<sst xmlns="http://schemas.openxmlformats.org/spreadsheetml/2006/main" count="3832" uniqueCount="139">
  <si>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</si>
  <si>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</si>
  <si>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</si>
  <si>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</si>
  <si>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</si>
  <si>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</si>
  <si>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</si>
  <si>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</si>
  <si>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</si>
  <si>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</si>
  <si>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</si>
  <si>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</si>
  <si>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</si>
  <si>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</si>
  <si>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</si>
  <si>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</si>
  <si>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</si>
  <si>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</si>
  <si>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</si>
  <si>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</si>
  <si>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</si>
  <si>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</si>
  <si>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</si>
  <si>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</si>
  <si>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</si>
  <si>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</si>
  <si>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</si>
  <si>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</si>
  <si>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</si>
  <si>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</si>
  <si>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</si>
  <si>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</si>
  <si>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</si>
  <si>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</si>
  <si>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</si>
  <si>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</si>
  <si>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</si>
  <si>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</si>
  <si>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</si>
  <si>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</si>
  <si>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</si>
  <si>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</si>
  <si>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</si>
  <si>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</si>
  <si>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</si>
  <si>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</si>
  <si>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</si>
  <si>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</si>
  <si>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</si>
  <si>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</si>
  <si>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</si>
  <si>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</si>
  <si>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</si>
  <si>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</si>
  <si>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</si>
  <si>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</si>
  <si>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</si>
  <si>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</si>
  <si>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</si>
  <si>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</si>
  <si>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</si>
  <si>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</si>
  <si>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</si>
  <si>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</si>
  <si>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</si>
  <si>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</si>
  <si>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</si>
  <si>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</si>
  <si>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</si>
  <si>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</si>
  <si>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</si>
  <si>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</si>
  <si>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</si>
  <si>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</si>
  <si>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</si>
  <si>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</si>
  <si>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</si>
  <si>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</si>
  <si>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</si>
  <si>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</si>
  <si>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</si>
  <si>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</si>
  <si>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</si>
  <si>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</si>
  <si>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</si>
  <si>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</si>
  <si>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</si>
  <si>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</si>
  <si>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</si>
  <si>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</si>
  <si>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</si>
  <si>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</si>
  <si>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</si>
  <si>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</si>
  <si>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</si>
  <si>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</si>
  <si>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</si>
  <si>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</si>
  <si>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</si>
  <si>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</si>
  <si>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</si>
  <si>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</si>
  <si>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</si>
  <si>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</si>
  <si>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</si>
  <si>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</si>
  <si>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</si>
  <si>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</si>
  <si>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</si>
  <si>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</si>
  <si>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</si>
  <si>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</si>
  <si>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</si>
  <si>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</si>
  <si>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</si>
  <si>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</si>
  <si>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</si>
  <si>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</si>
  <si>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</si>
  <si>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</si>
  <si>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</si>
  <si>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Export destinations are sourced from refiners and major importers. This is done on a country of ultimate destination basis, but note that oils can be onward traded elsewhere.</t>
  </si>
  <si>
    <t xml:space="preserve">This spreadsheet forms part of the National Statistics publication Energy Trends produced by the Department for Energy Security &amp; Net Zero (DESNZ).
The data presented is on UK exports of primary oil and petroleum products by country of destination; monthly data are published two month in arrears in thousand tonnes. </t>
  </si>
  <si>
    <t>newsdesk@energysecurity.gov.uk</t>
  </si>
  <si>
    <t>energy.stats@energysecurity.gov.uk</t>
  </si>
  <si>
    <t>White diesel</t>
  </si>
  <si>
    <t>Red diesel (Gas oil)</t>
  </si>
  <si>
    <t>Set cells A2 and B2 to row number for the first country of the first month in the latest three month period in the Month tab. Rows 60 to 77 will update for Main Table.</t>
  </si>
  <si>
    <t>Alasdair Campbell</t>
  </si>
  <si>
    <t>0751 116 4502</t>
  </si>
  <si>
    <t>oil.statistics@energysecurity.gov.uk</t>
  </si>
  <si>
    <t>For further details on indigenous production, see Table 3.10, and Table 3.12 for details on refinery production.</t>
  </si>
  <si>
    <r>
      <t xml:space="preserve">This spreadsheet contains monthly, quarterly and annual data including </t>
    </r>
    <r>
      <rPr>
        <b/>
        <sz val="12"/>
        <rFont val="Calibri"/>
        <family val="2"/>
        <scheme val="minor"/>
      </rPr>
      <t>new data for July 2024</t>
    </r>
  </si>
  <si>
    <t>The revisions period is January to June 2024.
Revisions are due to updates from data suppliers or the receipt of data replacing estimates unless otherwise stated.</t>
  </si>
  <si>
    <t>May 2023 - July 2023</t>
  </si>
  <si>
    <t>May 2024 - July 2024</t>
  </si>
  <si>
    <t>Total exports up, driven by a 520 thousand tonne increase in crude oil and Natural Gas Liquids exports</t>
  </si>
  <si>
    <t>In the three months to July 2024, total exports of oil were broadly stable compared to the year before, with a 1.8 and 0.8 per cent increase in primary oil and product exports, respectively. Exports of jet fuel rose by 5.0 per cent and gas oil by 19 per cent, while exports of diesel decreased by 28 per cent.</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</si>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</sst>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09">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164" fontId="0" fillId="0" borderId="0" xfId="11" applyNumberFormat="1" applyFont="1"/>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2" fontId="2" fillId="0" borderId="0" xfId="11" applyNumberFormat="1" applyFont="1" applyAlignment="1">
      <alignment vertical="center" wrapText="1"/>
    </xf>
    <xf numFmtId="0" fontId="16" fillId="0" borderId="0" xfId="29" applyFont="1">
      <alignment vertical="center" wrapText="1"/>
    </xf>
    <xf numFmtId="0" fontId="30" fillId="0" borderId="0" xfId="26" applyFont="1" applyAlignment="1">
      <alignment wrapText="1"/>
    </xf>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92">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right" vertical="center" textRotation="0" wrapText="1" indent="0" justifyLastLine="0" shrinkToFit="0" readingOrder="0"/>
    </dxf>
    <dxf>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3 Annual Balance"/>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1" headerRowCellStyle="Heading 2" dataCellStyle="Hyperlink">
  <tableColumns count="2">
    <tableColumn id="1" xr3:uid="{B199774E-78B8-48AD-AD29-0514CB21383B}" name="Worksheet description" dataDxfId="90" dataCellStyle="Normal 4"/>
    <tableColumn id="2" xr3:uid="{1662E2EE-CE0D-4D99-A706-04C34ECF5123}" name="Link" dataDxfId="8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0" totalsRowShown="0" headerRowCellStyle="Heading 2">
  <tableColumns count="2">
    <tableColumn id="1" xr3:uid="{78CED3D1-3326-4B98-A7D9-0AD5792C445E}" name="Note " dataCellStyle="Normal 4"/>
    <tableColumn id="2" xr3:uid="{D7D741AD-FAD9-458E-AC6E-92046E3B30EB}" name="Description" dataDxfId="8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87" dataDxfId="85" headerRowBorderDxfId="86" tableBorderDxfId="84" headerRowCellStyle="Normal 4" dataCellStyle="Normal 4">
  <tableColumns count="15">
    <tableColumn id="1" xr3:uid="{7D2C41CC-053E-4246-A376-57CF1E27ECAC}" name="Unit" dataDxfId="83" dataCellStyle="Normal 4"/>
    <tableColumn id="2" xr3:uid="{36000D4C-A475-416A-9995-79C623E980E1}" name="Month " dataDxfId="82" dataCellStyle="Normal 4"/>
    <tableColumn id="3" xr3:uid="{4C9957C1-7DE5-41A4-8901-8D719AE13906}" name="Destination [note 6]" dataDxfId="81" dataCellStyle="Normal 4">
      <calculatedColumnFormula>Month!C754</calculatedColumnFormula>
    </tableColumn>
    <tableColumn id="4" xr3:uid="{18CBEAB5-8409-45F4-9242-6B9B07B48740}" name="Crude and NGLs" dataDxfId="80" dataCellStyle="Normal 4"/>
    <tableColumn id="5" xr3:uid="{4FEE2D4A-F968-4D61-A183-D415832ED66D}" name="Feedstocks [note 1]" dataDxfId="79" dataCellStyle="Normal 4"/>
    <tableColumn id="6" xr3:uid="{0F7DC711-66A2-4ECE-B5C7-22E37CC1B196}" name="Total primary oils [note 5]" dataDxfId="78" dataCellStyle="Normal 4"/>
    <tableColumn id="7" xr3:uid="{4F2569F4-6246-4D26-AAE6-581CDF0C8015}" name="Liquefied petroleum gas" dataDxfId="77" dataCellStyle="Normal 4"/>
    <tableColumn id="8" xr3:uid="{92549B79-6A0C-405E-99C5-C10D0F4397F6}" name="Petrol" dataDxfId="76" dataCellStyle="Normal 4"/>
    <tableColumn id="9" xr3:uid="{A360E70C-462A-4D88-A587-C4B3643A2A46}" name="Aviation turbine fuel" dataDxfId="75" dataCellStyle="Normal 4"/>
    <tableColumn id="10" xr3:uid="{56625B1B-0D21-4ECB-957A-F8C32312546B}" name="Other kerosene" dataDxfId="74" dataCellStyle="Normal 4"/>
    <tableColumn id="11" xr3:uid="{4FCF24CF-19BD-47F7-8B43-A1C171E61F25}" name="White diesel" dataDxfId="73" dataCellStyle="Normal 4"/>
    <tableColumn id="12" xr3:uid="{D70FA00E-BF1C-450B-9FE7-0AD1BA38655D}" name="Red diesel (Gas oil)" dataDxfId="72" dataCellStyle="Normal 4"/>
    <tableColumn id="13" xr3:uid="{2A3DDE18-1B32-4CE2-963D-FE8483237735}" name="Other products [note 2]" dataDxfId="71" dataCellStyle="Normal 4"/>
    <tableColumn id="14" xr3:uid="{10002B60-C46E-4421-B3DC-D2EA23FA548A}" name="Total products [note 5]" dataDxfId="70" dataCellStyle="Normal 4"/>
    <tableColumn id="15" xr3:uid="{F3C828DF-7E57-4B9B-AD7C-2C3CB106C013}" name="Total [note 5]" dataDxfId="69"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13"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473"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427"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cols>
    <col min="1" max="1" width="150.81640625" style="6" customWidth="1"/>
    <col min="2" max="256" width="9" style="1" customWidth="1"/>
    <col min="257" max="16384" width="8.81640625" style="1"/>
  </cols>
  <sheetData>
    <row r="1" spans="1:257" s="2" customFormat="1" ht="26">
      <c r="A1" s="103"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122</v>
      </c>
    </row>
    <row r="3" spans="1:257" s="3" customFormat="1" ht="30" customHeight="1">
      <c r="A3" s="108"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138</v>
      </c>
    </row>
    <row r="5" spans="1:257" s="3" customFormat="1" ht="30" customHeight="1">
      <c r="A5" s="108"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7" t="s">
        <v>132</v>
      </c>
    </row>
    <row r="7" spans="1:257" s="2" customFormat="1" ht="30" customHeight="1">
      <c r="A7" s="108"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7" t="s">
        <v>133</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124</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128</v>
      </c>
    </row>
    <row r="22" spans="1:257" s="2" customFormat="1" ht="20.25" customHeight="1">
      <c r="A22" s="87" t="s">
        <v>130</v>
      </c>
    </row>
    <row r="23" spans="1:257" s="2" customFormat="1" ht="20.25" customHeight="1">
      <c r="A23" s="43" t="s">
        <v>129</v>
      </c>
    </row>
    <row r="24" spans="1:257" s="2" customFormat="1" ht="20.25" customHeight="1">
      <c r="A24" s="46" t="s">
        <v>11</v>
      </c>
    </row>
    <row r="25" spans="1:257" s="2" customFormat="1" ht="20.25" customHeight="1">
      <c r="A25" s="5" t="s">
        <v>123</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17968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0"/>
  <sheetViews>
    <sheetView showGridLines="0" workbookViewId="0"/>
  </sheetViews>
  <sheetFormatPr defaultColWidth="9" defaultRowHeight="15.5"/>
  <cols>
    <col min="1" max="1" width="10" style="1" customWidth="1"/>
    <col min="2" max="2" width="184.81640625" style="1" customWidth="1"/>
    <col min="3" max="16384" width="9" style="1"/>
  </cols>
  <sheetData>
    <row r="1" spans="1:2" ht="23.5">
      <c r="A1" s="91" t="s">
        <v>24</v>
      </c>
    </row>
    <row r="2" spans="1:2" s="2" customFormat="1" ht="20.25" customHeight="1">
      <c r="A2" s="2" t="s">
        <v>23</v>
      </c>
    </row>
    <row r="3" spans="1:2" s="2" customFormat="1" ht="20.25" customHeight="1">
      <c r="A3" s="2" t="s">
        <v>80</v>
      </c>
    </row>
    <row r="4" spans="1:2" s="2" customFormat="1" ht="30" customHeight="1">
      <c r="A4" s="4" t="s">
        <v>22</v>
      </c>
      <c r="B4" s="4" t="s">
        <v>16</v>
      </c>
    </row>
    <row r="5" spans="1:2" ht="20.25" customHeight="1">
      <c r="A5" s="1" t="s">
        <v>21</v>
      </c>
      <c r="B5" s="1" t="s">
        <v>89</v>
      </c>
    </row>
    <row r="6" spans="1:2" ht="20.25" customHeight="1">
      <c r="A6" s="1" t="s">
        <v>20</v>
      </c>
      <c r="B6" s="1" t="s">
        <v>87</v>
      </c>
    </row>
    <row r="7" spans="1:2" ht="31">
      <c r="A7" s="1" t="s">
        <v>19</v>
      </c>
      <c r="B7" s="18" t="s">
        <v>111</v>
      </c>
    </row>
    <row r="8" spans="1:2" ht="23.25" customHeight="1">
      <c r="A8" s="1" t="s">
        <v>90</v>
      </c>
      <c r="B8" s="1" t="s">
        <v>91</v>
      </c>
    </row>
    <row r="9" spans="1:2" ht="23.25" customHeight="1">
      <c r="A9" s="18" t="s">
        <v>113</v>
      </c>
      <c r="B9" s="18" t="s">
        <v>117</v>
      </c>
    </row>
    <row r="10" spans="1:2" s="18" customFormat="1" ht="20.25" customHeight="1">
      <c r="A10" s="18" t="s">
        <v>119</v>
      </c>
      <c r="B10" s="18" t="s">
        <v>121</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7"/>
  <sheetViews>
    <sheetView showGridLines="0" workbookViewId="0"/>
  </sheetViews>
  <sheetFormatPr defaultColWidth="9" defaultRowHeight="15.5"/>
  <cols>
    <col min="1" max="1" width="158" style="1" customWidth="1"/>
    <col min="2" max="2" width="58.7265625" style="1" customWidth="1"/>
    <col min="3" max="16384" width="9" style="1"/>
  </cols>
  <sheetData>
    <row r="1" spans="1:2" s="23" customFormat="1" ht="30" customHeight="1">
      <c r="A1" s="4" t="s">
        <v>110</v>
      </c>
      <c r="B1" s="4"/>
    </row>
    <row r="2" spans="1:2" ht="27" customHeight="1">
      <c r="A2" s="61" t="s">
        <v>136</v>
      </c>
      <c r="B2" s="61"/>
    </row>
    <row r="3" spans="1:2" ht="31">
      <c r="A3" s="1" t="s">
        <v>137</v>
      </c>
    </row>
    <row r="4" spans="1:2" ht="24" customHeight="1">
      <c r="A4" s="18" t="s">
        <v>131</v>
      </c>
      <c r="B4" s="18"/>
    </row>
    <row r="5" spans="1:2" ht="23.5">
      <c r="A5" s="4"/>
    </row>
    <row r="6" spans="1:2">
      <c r="A6" s="79"/>
    </row>
    <row r="7" spans="1:2">
      <c r="A7" s="79"/>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6"/>
  <sheetViews>
    <sheetView showGridLines="0" zoomScaleNormal="100" workbookViewId="0">
      <pane ySplit="5" topLeftCell="A6" activePane="bottomLeft" state="frozen"/>
      <selection pane="bottomLeft"/>
    </sheetView>
  </sheetViews>
  <sheetFormatPr defaultColWidth="9.1796875" defaultRowHeight="18" customHeight="1"/>
  <cols>
    <col min="1" max="1" width="28" style="1" customWidth="1"/>
    <col min="2" max="2" width="33.1796875" style="1" bestFit="1" customWidth="1"/>
    <col min="3" max="3" width="28.1796875" style="1" customWidth="1"/>
    <col min="4" max="6" width="13.81640625" style="1" customWidth="1"/>
    <col min="7" max="7" width="15.453125" style="1" customWidth="1"/>
    <col min="8" max="8" width="11" style="1" customWidth="1"/>
    <col min="9" max="10" width="13.81640625" style="1" customWidth="1"/>
    <col min="11" max="12" width="11.453125" style="1" customWidth="1"/>
    <col min="13" max="14" width="13.81640625" style="1" customWidth="1"/>
    <col min="15" max="15" width="11.26953125" style="1" customWidth="1"/>
    <col min="16" max="16" width="9.1796875" style="1"/>
    <col min="17" max="18" width="13.81640625" style="1" bestFit="1" customWidth="1"/>
    <col min="19" max="19" width="9.1796875" style="1"/>
    <col min="20" max="20" width="13.81640625" style="1" bestFit="1" customWidth="1"/>
    <col min="21" max="21" width="9.1796875" style="1"/>
    <col min="22" max="22" width="13.81640625" style="1" bestFit="1" customWidth="1"/>
    <col min="23" max="16384" width="9.17968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125</v>
      </c>
      <c r="L5" s="52" t="s">
        <v>126</v>
      </c>
      <c r="M5" s="52" t="s">
        <v>86</v>
      </c>
      <c r="N5" s="100" t="s">
        <v>115</v>
      </c>
      <c r="O5" s="101" t="s">
        <v>116</v>
      </c>
    </row>
    <row r="6" spans="1:15" ht="18" customHeight="1">
      <c r="A6" s="97" t="s">
        <v>66</v>
      </c>
      <c r="B6" s="62" t="s">
        <v>134</v>
      </c>
      <c r="C6" s="62" t="s">
        <v>37</v>
      </c>
      <c r="D6" s="70">
        <f>Calculation!E60</f>
        <v>0</v>
      </c>
      <c r="E6" s="70">
        <f>Calculation!F60</f>
        <v>177.13</v>
      </c>
      <c r="F6" s="71">
        <f>Calculation!G60</f>
        <v>177.13</v>
      </c>
      <c r="G6" s="70">
        <f>Calculation!H60</f>
        <v>4.29</v>
      </c>
      <c r="H6" s="70">
        <f>Calculation!I60</f>
        <v>385.15</v>
      </c>
      <c r="I6" s="70">
        <f>Calculation!J60</f>
        <v>0</v>
      </c>
      <c r="J6" s="70">
        <f>Calculation!K60</f>
        <v>0</v>
      </c>
      <c r="K6" s="70">
        <f>Calculation!L60</f>
        <v>0</v>
      </c>
      <c r="L6" s="70">
        <f>Calculation!M60</f>
        <v>33.269999999999996</v>
      </c>
      <c r="M6" s="70">
        <f>Calculation!N60</f>
        <v>285.27999999999997</v>
      </c>
      <c r="N6" s="71">
        <f>Calculation!O60</f>
        <v>826.04</v>
      </c>
      <c r="O6" s="80">
        <f>Calculation!P60</f>
        <v>1003.1700000000001</v>
      </c>
    </row>
    <row r="7" spans="1:15" ht="18" customHeight="1">
      <c r="A7" s="97" t="s">
        <v>66</v>
      </c>
      <c r="B7" s="63" t="s">
        <v>134</v>
      </c>
      <c r="C7" s="63" t="s">
        <v>38</v>
      </c>
      <c r="D7" s="73">
        <f>Calculation!E61</f>
        <v>77.48</v>
      </c>
      <c r="E7" s="73">
        <f>Calculation!F61</f>
        <v>0</v>
      </c>
      <c r="F7" s="74">
        <f>Calculation!G61</f>
        <v>77.48</v>
      </c>
      <c r="G7" s="73">
        <f>Calculation!H61</f>
        <v>0</v>
      </c>
      <c r="H7" s="73">
        <f>Calculation!I61</f>
        <v>142.87</v>
      </c>
      <c r="I7" s="73">
        <f>Calculation!J61</f>
        <v>0</v>
      </c>
      <c r="J7" s="73">
        <f>Calculation!K61</f>
        <v>0</v>
      </c>
      <c r="K7" s="73">
        <f>Calculation!L61</f>
        <v>0</v>
      </c>
      <c r="L7" s="73">
        <f>Calculation!M61</f>
        <v>0</v>
      </c>
      <c r="M7" s="73">
        <f>Calculation!N61</f>
        <v>0</v>
      </c>
      <c r="N7" s="74">
        <f>Calculation!O61</f>
        <v>142.87</v>
      </c>
      <c r="O7" s="81">
        <f>Calculation!P61</f>
        <v>220.35000000000002</v>
      </c>
    </row>
    <row r="8" spans="1:15" ht="18" customHeight="1">
      <c r="A8" s="97" t="s">
        <v>66</v>
      </c>
      <c r="B8" s="63" t="s">
        <v>134</v>
      </c>
      <c r="C8" s="63" t="s">
        <v>72</v>
      </c>
      <c r="D8" s="73">
        <f>Calculation!E62</f>
        <v>792.82999999999993</v>
      </c>
      <c r="E8" s="73">
        <f>Calculation!F62</f>
        <v>0</v>
      </c>
      <c r="F8" s="74">
        <f>Calculation!G62</f>
        <v>792.82999999999993</v>
      </c>
      <c r="G8" s="73">
        <f>Calculation!H62</f>
        <v>0</v>
      </c>
      <c r="H8" s="73">
        <f>Calculation!I62</f>
        <v>0</v>
      </c>
      <c r="I8" s="73">
        <f>Calculation!J62</f>
        <v>0</v>
      </c>
      <c r="J8" s="73">
        <f>Calculation!K62</f>
        <v>0</v>
      </c>
      <c r="K8" s="73">
        <f>Calculation!L62</f>
        <v>0</v>
      </c>
      <c r="L8" s="73">
        <f>Calculation!M62</f>
        <v>0</v>
      </c>
      <c r="M8" s="73">
        <f>Calculation!N62</f>
        <v>27.340000000000003</v>
      </c>
      <c r="N8" s="74">
        <f>Calculation!O62</f>
        <v>27.340000000000003</v>
      </c>
      <c r="O8" s="81">
        <f>Calculation!P62</f>
        <v>820.17</v>
      </c>
    </row>
    <row r="9" spans="1:15" ht="18" customHeight="1">
      <c r="A9" s="97" t="s">
        <v>66</v>
      </c>
      <c r="B9" s="63" t="s">
        <v>134</v>
      </c>
      <c r="C9" s="63" t="s">
        <v>39</v>
      </c>
      <c r="D9" s="73">
        <f>Calculation!E63</f>
        <v>0</v>
      </c>
      <c r="E9" s="73">
        <f>Calculation!F63</f>
        <v>9.73</v>
      </c>
      <c r="F9" s="74">
        <f>Calculation!G63</f>
        <v>9.73</v>
      </c>
      <c r="G9" s="73">
        <f>Calculation!H63</f>
        <v>0</v>
      </c>
      <c r="H9" s="73">
        <f>Calculation!I63</f>
        <v>21.18</v>
      </c>
      <c r="I9" s="73">
        <f>Calculation!J63</f>
        <v>0</v>
      </c>
      <c r="J9" s="73">
        <f>Calculation!K63</f>
        <v>0</v>
      </c>
      <c r="K9" s="73">
        <f>Calculation!L63</f>
        <v>0</v>
      </c>
      <c r="L9" s="73">
        <f>Calculation!M63</f>
        <v>0</v>
      </c>
      <c r="M9" s="73">
        <f>Calculation!N63</f>
        <v>0.38</v>
      </c>
      <c r="N9" s="74">
        <f>Calculation!O63</f>
        <v>21.56</v>
      </c>
      <c r="O9" s="81">
        <f>Calculation!P63</f>
        <v>31.29</v>
      </c>
    </row>
    <row r="10" spans="1:15" ht="18" customHeight="1">
      <c r="A10" s="97" t="s">
        <v>66</v>
      </c>
      <c r="B10" s="63" t="s">
        <v>134</v>
      </c>
      <c r="C10" s="63" t="s">
        <v>40</v>
      </c>
      <c r="D10" s="73">
        <f>Calculation!E64</f>
        <v>229.33999999999997</v>
      </c>
      <c r="E10" s="73">
        <f>Calculation!F64</f>
        <v>0</v>
      </c>
      <c r="F10" s="74">
        <f>Calculation!G64</f>
        <v>229.33999999999997</v>
      </c>
      <c r="G10" s="73">
        <f>Calculation!H64</f>
        <v>61.89</v>
      </c>
      <c r="H10" s="73">
        <f>Calculation!I64</f>
        <v>18.490000000000002</v>
      </c>
      <c r="I10" s="73">
        <f>Calculation!J64</f>
        <v>0</v>
      </c>
      <c r="J10" s="73">
        <f>Calculation!K64</f>
        <v>0</v>
      </c>
      <c r="K10" s="73">
        <f>Calculation!L64</f>
        <v>0</v>
      </c>
      <c r="L10" s="73">
        <f>Calculation!M64</f>
        <v>0</v>
      </c>
      <c r="M10" s="73">
        <f>Calculation!N64</f>
        <v>13.219999999999999</v>
      </c>
      <c r="N10" s="74">
        <f>Calculation!O64</f>
        <v>106.47999999999999</v>
      </c>
      <c r="O10" s="81">
        <f>Calculation!P64</f>
        <v>335.82</v>
      </c>
    </row>
    <row r="11" spans="1:15" ht="18" customHeight="1">
      <c r="A11" s="97" t="s">
        <v>66</v>
      </c>
      <c r="B11" s="63" t="s">
        <v>134</v>
      </c>
      <c r="C11" s="63" t="s">
        <v>41</v>
      </c>
      <c r="D11" s="73">
        <f>Calculation!E65</f>
        <v>610.41</v>
      </c>
      <c r="E11" s="73">
        <f>Calculation!F65</f>
        <v>0</v>
      </c>
      <c r="F11" s="74">
        <f>Calculation!G65</f>
        <v>610.41</v>
      </c>
      <c r="G11" s="73">
        <f>Calculation!H65</f>
        <v>0</v>
      </c>
      <c r="H11" s="73">
        <f>Calculation!I65</f>
        <v>0</v>
      </c>
      <c r="I11" s="73">
        <f>Calculation!J65</f>
        <v>0</v>
      </c>
      <c r="J11" s="73">
        <f>Calculation!K65</f>
        <v>0</v>
      </c>
      <c r="K11" s="73">
        <f>Calculation!L65</f>
        <v>0</v>
      </c>
      <c r="L11" s="73">
        <f>Calculation!M65</f>
        <v>0</v>
      </c>
      <c r="M11" s="73">
        <f>Calculation!N65</f>
        <v>11.86</v>
      </c>
      <c r="N11" s="74">
        <f>Calculation!O65</f>
        <v>11.86</v>
      </c>
      <c r="O11" s="81">
        <f>Calculation!P65</f>
        <v>622.27</v>
      </c>
    </row>
    <row r="12" spans="1:15" ht="18" customHeight="1">
      <c r="A12" s="97" t="s">
        <v>66</v>
      </c>
      <c r="B12" s="63" t="s">
        <v>134</v>
      </c>
      <c r="C12" s="63" t="s">
        <v>70</v>
      </c>
      <c r="D12" s="73">
        <f>Calculation!E66</f>
        <v>0</v>
      </c>
      <c r="E12" s="73">
        <f>Calculation!F66</f>
        <v>0</v>
      </c>
      <c r="F12" s="74">
        <f>Calculation!G66</f>
        <v>0</v>
      </c>
      <c r="G12" s="73">
        <f>Calculation!H66</f>
        <v>0</v>
      </c>
      <c r="H12" s="73">
        <f>Calculation!I66</f>
        <v>60.4</v>
      </c>
      <c r="I12" s="73">
        <f>Calculation!J66</f>
        <v>336.45000000000005</v>
      </c>
      <c r="J12" s="73">
        <f>Calculation!K66</f>
        <v>0</v>
      </c>
      <c r="K12" s="73">
        <f>Calculation!L66</f>
        <v>281.02</v>
      </c>
      <c r="L12" s="73">
        <f>Calculation!M66</f>
        <v>37.340000000000003</v>
      </c>
      <c r="M12" s="73">
        <f>Calculation!N66</f>
        <v>40.94</v>
      </c>
      <c r="N12" s="74">
        <f>Calculation!O66</f>
        <v>759.08999999999992</v>
      </c>
      <c r="O12" s="81">
        <f>Calculation!P66</f>
        <v>759.08999999999992</v>
      </c>
    </row>
    <row r="13" spans="1:15" ht="18" customHeight="1">
      <c r="A13" s="97" t="s">
        <v>66</v>
      </c>
      <c r="B13" s="63" t="s">
        <v>134</v>
      </c>
      <c r="C13" s="63" t="s">
        <v>74</v>
      </c>
      <c r="D13" s="73">
        <f>Calculation!E67</f>
        <v>0</v>
      </c>
      <c r="E13" s="73">
        <f>Calculation!F67</f>
        <v>21.98</v>
      </c>
      <c r="F13" s="74">
        <f>Calculation!G67</f>
        <v>21.98</v>
      </c>
      <c r="G13" s="73">
        <f>Calculation!H67</f>
        <v>0</v>
      </c>
      <c r="H13" s="73">
        <f>Calculation!I67</f>
        <v>0</v>
      </c>
      <c r="I13" s="73">
        <f>Calculation!J67</f>
        <v>0</v>
      </c>
      <c r="J13" s="73">
        <f>Calculation!K67</f>
        <v>0</v>
      </c>
      <c r="K13" s="73">
        <f>Calculation!L67</f>
        <v>0</v>
      </c>
      <c r="L13" s="73">
        <f>Calculation!M67</f>
        <v>0</v>
      </c>
      <c r="M13" s="73">
        <f>Calculation!N67</f>
        <v>1.4400000000000002</v>
      </c>
      <c r="N13" s="74">
        <f>Calculation!O67</f>
        <v>1.4400000000000002</v>
      </c>
      <c r="O13" s="81">
        <f>Calculation!P67</f>
        <v>23.42</v>
      </c>
    </row>
    <row r="14" spans="1:15" ht="18" customHeight="1">
      <c r="A14" s="97" t="s">
        <v>66</v>
      </c>
      <c r="B14" s="63" t="s">
        <v>134</v>
      </c>
      <c r="C14" s="63" t="s">
        <v>73</v>
      </c>
      <c r="D14" s="73">
        <f>Calculation!E68</f>
        <v>0</v>
      </c>
      <c r="E14" s="73">
        <f>Calculation!F68</f>
        <v>0</v>
      </c>
      <c r="F14" s="74">
        <f>Calculation!G68</f>
        <v>0</v>
      </c>
      <c r="G14" s="73">
        <f>Calculation!H68</f>
        <v>0</v>
      </c>
      <c r="H14" s="73">
        <f>Calculation!I68</f>
        <v>0</v>
      </c>
      <c r="I14" s="73">
        <f>Calculation!J68</f>
        <v>0</v>
      </c>
      <c r="J14" s="73">
        <f>Calculation!K68</f>
        <v>0</v>
      </c>
      <c r="K14" s="73">
        <f>Calculation!L68</f>
        <v>0</v>
      </c>
      <c r="L14" s="73">
        <f>Calculation!M68</f>
        <v>0</v>
      </c>
      <c r="M14" s="73">
        <f>Calculation!N68</f>
        <v>0</v>
      </c>
      <c r="N14" s="74">
        <f>Calculation!O68</f>
        <v>0</v>
      </c>
      <c r="O14" s="81">
        <f>Calculation!P68</f>
        <v>0</v>
      </c>
    </row>
    <row r="15" spans="1:15" ht="18" customHeight="1">
      <c r="A15" s="97" t="s">
        <v>66</v>
      </c>
      <c r="B15" s="63" t="s">
        <v>134</v>
      </c>
      <c r="C15" s="63" t="s">
        <v>42</v>
      </c>
      <c r="D15" s="73">
        <f>Calculation!E69</f>
        <v>3134.64</v>
      </c>
      <c r="E15" s="73">
        <f>Calculation!F69</f>
        <v>415.27</v>
      </c>
      <c r="F15" s="74">
        <f>Calculation!G69</f>
        <v>3549.91</v>
      </c>
      <c r="G15" s="73">
        <f>Calculation!H69</f>
        <v>36.51</v>
      </c>
      <c r="H15" s="73">
        <f>Calculation!I69</f>
        <v>643</v>
      </c>
      <c r="I15" s="73">
        <f>Calculation!J69</f>
        <v>0</v>
      </c>
      <c r="J15" s="73">
        <f>Calculation!K69</f>
        <v>2.04</v>
      </c>
      <c r="K15" s="73">
        <f>Calculation!L69</f>
        <v>53.78</v>
      </c>
      <c r="L15" s="73">
        <f>Calculation!M69</f>
        <v>5.46</v>
      </c>
      <c r="M15" s="73">
        <f>Calculation!N69</f>
        <v>572.89</v>
      </c>
      <c r="N15" s="74">
        <f>Calculation!O69</f>
        <v>1331.41</v>
      </c>
      <c r="O15" s="81">
        <f>Calculation!P69</f>
        <v>4881.3200000000006</v>
      </c>
    </row>
    <row r="16" spans="1:15" ht="18" customHeight="1">
      <c r="A16" s="97" t="s">
        <v>66</v>
      </c>
      <c r="B16" s="63" t="s">
        <v>134</v>
      </c>
      <c r="C16" s="63" t="s">
        <v>43</v>
      </c>
      <c r="D16" s="73">
        <f>Calculation!E70</f>
        <v>73.64</v>
      </c>
      <c r="E16" s="73">
        <f>Calculation!F70</f>
        <v>0</v>
      </c>
      <c r="F16" s="74">
        <f>Calculation!G70</f>
        <v>73.64</v>
      </c>
      <c r="G16" s="73">
        <f>Calculation!H70</f>
        <v>0</v>
      </c>
      <c r="H16" s="73">
        <f>Calculation!I70</f>
        <v>0</v>
      </c>
      <c r="I16" s="73">
        <f>Calculation!J70</f>
        <v>0</v>
      </c>
      <c r="J16" s="73">
        <f>Calculation!K70</f>
        <v>0</v>
      </c>
      <c r="K16" s="73">
        <f>Calculation!L70</f>
        <v>0</v>
      </c>
      <c r="L16" s="73">
        <f>Calculation!M70</f>
        <v>0</v>
      </c>
      <c r="M16" s="73">
        <f>Calculation!N70</f>
        <v>16.48</v>
      </c>
      <c r="N16" s="74">
        <f>Calculation!O70</f>
        <v>111.84</v>
      </c>
      <c r="O16" s="81">
        <f>Calculation!P70</f>
        <v>185.48000000000002</v>
      </c>
    </row>
    <row r="17" spans="1:16" ht="18" customHeight="1">
      <c r="A17" s="97" t="s">
        <v>66</v>
      </c>
      <c r="B17" s="63" t="s">
        <v>134</v>
      </c>
      <c r="C17" s="63" t="s">
        <v>88</v>
      </c>
      <c r="D17" s="73">
        <f>Calculation!E71</f>
        <v>0</v>
      </c>
      <c r="E17" s="73">
        <f>Calculation!F71</f>
        <v>0</v>
      </c>
      <c r="F17" s="74">
        <f>Calculation!G71</f>
        <v>0</v>
      </c>
      <c r="G17" s="73">
        <f>Calculation!H71</f>
        <v>4.0199999999999996</v>
      </c>
      <c r="H17" s="73">
        <f>Calculation!I71</f>
        <v>194.01</v>
      </c>
      <c r="I17" s="73">
        <f>Calculation!J71</f>
        <v>0</v>
      </c>
      <c r="J17" s="73">
        <f>Calculation!K71</f>
        <v>0</v>
      </c>
      <c r="K17" s="73">
        <f>Calculation!L71</f>
        <v>0</v>
      </c>
      <c r="L17" s="73">
        <f>Calculation!M71</f>
        <v>0</v>
      </c>
      <c r="M17" s="73">
        <f>Calculation!N71</f>
        <v>0</v>
      </c>
      <c r="N17" s="74">
        <f>Calculation!O71</f>
        <v>198.03</v>
      </c>
      <c r="O17" s="81">
        <f>Calculation!P71</f>
        <v>198.03</v>
      </c>
    </row>
    <row r="18" spans="1:16" ht="18" customHeight="1">
      <c r="A18" s="97" t="s">
        <v>66</v>
      </c>
      <c r="B18" s="63" t="s">
        <v>134</v>
      </c>
      <c r="C18" s="63" t="s">
        <v>71</v>
      </c>
      <c r="D18" s="73">
        <f>Calculation!E72</f>
        <v>0</v>
      </c>
      <c r="E18" s="73">
        <f>Calculation!F72</f>
        <v>12.43</v>
      </c>
      <c r="F18" s="74">
        <f>Calculation!G72</f>
        <v>12.43</v>
      </c>
      <c r="G18" s="73">
        <f>Calculation!H72</f>
        <v>4.34</v>
      </c>
      <c r="H18" s="73">
        <f>Calculation!I72</f>
        <v>25.83</v>
      </c>
      <c r="I18" s="73">
        <f>Calculation!J72</f>
        <v>0</v>
      </c>
      <c r="J18" s="73">
        <f>Calculation!K72</f>
        <v>0</v>
      </c>
      <c r="K18" s="73">
        <f>Calculation!L72</f>
        <v>0</v>
      </c>
      <c r="L18" s="73">
        <f>Calculation!M72</f>
        <v>0</v>
      </c>
      <c r="M18" s="73">
        <f>Calculation!N72</f>
        <v>107.36999999999999</v>
      </c>
      <c r="N18" s="74">
        <f>Calculation!O72</f>
        <v>158.52000000000001</v>
      </c>
      <c r="O18" s="81">
        <f>Calculation!P72</f>
        <v>170.95</v>
      </c>
    </row>
    <row r="19" spans="1:16" ht="18" customHeight="1">
      <c r="A19" s="97" t="s">
        <v>66</v>
      </c>
      <c r="B19" s="63" t="s">
        <v>134</v>
      </c>
      <c r="C19" s="63" t="s">
        <v>45</v>
      </c>
      <c r="D19" s="73">
        <f>Calculation!E73</f>
        <v>330.79999999999995</v>
      </c>
      <c r="E19" s="73">
        <f>Calculation!F73</f>
        <v>0</v>
      </c>
      <c r="F19" s="74">
        <f>Calculation!G73</f>
        <v>330.79999999999995</v>
      </c>
      <c r="G19" s="73">
        <f>Calculation!H73</f>
        <v>11.03</v>
      </c>
      <c r="H19" s="73">
        <f>Calculation!I73</f>
        <v>0</v>
      </c>
      <c r="I19" s="73">
        <f>Calculation!J73</f>
        <v>0</v>
      </c>
      <c r="J19" s="73">
        <f>Calculation!K73</f>
        <v>0</v>
      </c>
      <c r="K19" s="73">
        <f>Calculation!L73</f>
        <v>0</v>
      </c>
      <c r="L19" s="73">
        <f>Calculation!M73</f>
        <v>0</v>
      </c>
      <c r="M19" s="73">
        <f>Calculation!N73</f>
        <v>2.0299999999999998</v>
      </c>
      <c r="N19" s="74">
        <f>Calculation!O73</f>
        <v>13.06</v>
      </c>
      <c r="O19" s="81">
        <f>Calculation!P73</f>
        <v>343.86</v>
      </c>
    </row>
    <row r="20" spans="1:16" ht="18" customHeight="1">
      <c r="A20" s="97" t="s">
        <v>66</v>
      </c>
      <c r="B20" s="63" t="s">
        <v>134</v>
      </c>
      <c r="C20" s="63" t="s">
        <v>46</v>
      </c>
      <c r="D20" s="73">
        <f>Calculation!E74</f>
        <v>84.33</v>
      </c>
      <c r="E20" s="73">
        <f>Calculation!F74</f>
        <v>0</v>
      </c>
      <c r="F20" s="74">
        <f>Calculation!G74</f>
        <v>84.33</v>
      </c>
      <c r="G20" s="73">
        <f>Calculation!H74</f>
        <v>0</v>
      </c>
      <c r="H20" s="73">
        <f>Calculation!I74</f>
        <v>754.74</v>
      </c>
      <c r="I20" s="73">
        <f>Calculation!J74</f>
        <v>0</v>
      </c>
      <c r="J20" s="73">
        <f>Calculation!K74</f>
        <v>7.43</v>
      </c>
      <c r="K20" s="73">
        <f>Calculation!L74</f>
        <v>35.26</v>
      </c>
      <c r="L20" s="73">
        <f>Calculation!M74</f>
        <v>0</v>
      </c>
      <c r="M20" s="73">
        <f>Calculation!N74</f>
        <v>2.5099999999999998</v>
      </c>
      <c r="N20" s="74">
        <f>Calculation!O74</f>
        <v>799.94</v>
      </c>
      <c r="O20" s="81">
        <f>Calculation!P74</f>
        <v>884.27</v>
      </c>
    </row>
    <row r="21" spans="1:16" ht="18" customHeight="1">
      <c r="A21" s="97" t="s">
        <v>66</v>
      </c>
      <c r="B21" s="63" t="s">
        <v>134</v>
      </c>
      <c r="C21" s="63" t="s">
        <v>44</v>
      </c>
      <c r="D21" s="73">
        <f>Calculation!E75</f>
        <v>0</v>
      </c>
      <c r="E21" s="73">
        <f>Calculation!F75</f>
        <v>0</v>
      </c>
      <c r="F21" s="74">
        <f>Calculation!G75</f>
        <v>0</v>
      </c>
      <c r="G21" s="73">
        <f>Calculation!H75</f>
        <v>0</v>
      </c>
      <c r="H21" s="73">
        <f>Calculation!I75</f>
        <v>0</v>
      </c>
      <c r="I21" s="73">
        <f>Calculation!J75</f>
        <v>0</v>
      </c>
      <c r="J21" s="73">
        <f>Calculation!K75</f>
        <v>0</v>
      </c>
      <c r="K21" s="73">
        <f>Calculation!L75</f>
        <v>0</v>
      </c>
      <c r="L21" s="73">
        <f>Calculation!M75</f>
        <v>0</v>
      </c>
      <c r="M21" s="73">
        <f>Calculation!N75</f>
        <v>0</v>
      </c>
      <c r="N21" s="74">
        <f>Calculation!O75</f>
        <v>0</v>
      </c>
      <c r="O21" s="81">
        <f>Calculation!P75</f>
        <v>0</v>
      </c>
    </row>
    <row r="22" spans="1:16" ht="18" customHeight="1">
      <c r="A22" s="97" t="s">
        <v>66</v>
      </c>
      <c r="B22" s="63" t="s">
        <v>134</v>
      </c>
      <c r="C22" s="63" t="s">
        <v>62</v>
      </c>
      <c r="D22" s="73">
        <f>Calculation!E76</f>
        <v>1227.27</v>
      </c>
      <c r="E22" s="73">
        <f>Calculation!F76</f>
        <v>0</v>
      </c>
      <c r="F22" s="74">
        <f>Calculation!G76</f>
        <v>1227.27</v>
      </c>
      <c r="G22" s="73">
        <f>Calculation!H76</f>
        <v>41.730000000000004</v>
      </c>
      <c r="H22" s="73">
        <f>Calculation!I76</f>
        <v>39.71</v>
      </c>
      <c r="I22" s="73">
        <f>Calculation!J76</f>
        <v>0</v>
      </c>
      <c r="J22" s="73">
        <f>Calculation!K76</f>
        <v>0</v>
      </c>
      <c r="K22" s="73">
        <f>Calculation!L76</f>
        <v>0</v>
      </c>
      <c r="L22" s="73">
        <f>Calculation!M76</f>
        <v>368.13</v>
      </c>
      <c r="M22" s="73">
        <f>Calculation!N76</f>
        <v>99.38</v>
      </c>
      <c r="N22" s="74">
        <f>Calculation!O76</f>
        <v>281.01</v>
      </c>
      <c r="O22" s="81">
        <f>Calculation!P76</f>
        <v>1508.2800000000002</v>
      </c>
    </row>
    <row r="23" spans="1:16" ht="18" customHeight="1">
      <c r="A23" s="78" t="s">
        <v>66</v>
      </c>
      <c r="B23" s="66" t="s">
        <v>134</v>
      </c>
      <c r="C23" s="64" t="s">
        <v>116</v>
      </c>
      <c r="D23" s="76">
        <f>Calculation!E77</f>
        <v>6560.74</v>
      </c>
      <c r="E23" s="76">
        <f>Calculation!F77</f>
        <v>636.54</v>
      </c>
      <c r="F23" s="75">
        <f>Calculation!G77</f>
        <v>7197.28</v>
      </c>
      <c r="G23" s="76">
        <f>Calculation!H77</f>
        <v>163.81</v>
      </c>
      <c r="H23" s="76">
        <f>Calculation!I77</f>
        <v>2285.38</v>
      </c>
      <c r="I23" s="76">
        <f>Calculation!J77</f>
        <v>336.45000000000005</v>
      </c>
      <c r="J23" s="76">
        <f>Calculation!K77</f>
        <v>9.4699999999999989</v>
      </c>
      <c r="K23" s="76">
        <f>Calculation!L77</f>
        <v>370.06</v>
      </c>
      <c r="L23" s="76">
        <f>Calculation!M77</f>
        <v>444.2</v>
      </c>
      <c r="M23" s="76">
        <f>Calculation!N77</f>
        <v>1181.1199999999999</v>
      </c>
      <c r="N23" s="75">
        <f>Calculation!O77</f>
        <v>4790.49</v>
      </c>
      <c r="O23" s="82">
        <f>Calculation!P77</f>
        <v>11987.77</v>
      </c>
      <c r="P23" s="83"/>
    </row>
    <row r="24" spans="1:16" ht="18" customHeight="1">
      <c r="A24" s="97" t="s">
        <v>66</v>
      </c>
      <c r="B24" s="63" t="s">
        <v>135</v>
      </c>
      <c r="C24" s="63" t="s">
        <v>37</v>
      </c>
      <c r="D24" s="73">
        <f>Calculation!Q60</f>
        <v>0</v>
      </c>
      <c r="E24" s="73">
        <f>Calculation!R60</f>
        <v>61.250000000000007</v>
      </c>
      <c r="F24" s="74">
        <f>Calculation!S60</f>
        <v>61.250000000000007</v>
      </c>
      <c r="G24" s="73">
        <f>Calculation!T60</f>
        <v>1.6099999999999999</v>
      </c>
      <c r="H24" s="73">
        <f>Calculation!U60</f>
        <v>515.83999999999992</v>
      </c>
      <c r="I24" s="73">
        <f>Calculation!V60</f>
        <v>0</v>
      </c>
      <c r="J24" s="73">
        <f>Calculation!W60</f>
        <v>0</v>
      </c>
      <c r="K24" s="73">
        <f>Calculation!X60</f>
        <v>0</v>
      </c>
      <c r="L24" s="73">
        <f>Calculation!Y60</f>
        <v>7.16</v>
      </c>
      <c r="M24" s="73">
        <f>Calculation!Z60</f>
        <v>237</v>
      </c>
      <c r="N24" s="74">
        <f>Calculation!AA60</f>
        <v>814.54</v>
      </c>
      <c r="O24" s="81">
        <f>Calculation!AB60</f>
        <v>875.79</v>
      </c>
    </row>
    <row r="25" spans="1:16" ht="18" customHeight="1">
      <c r="A25" s="97" t="s">
        <v>66</v>
      </c>
      <c r="B25" s="63" t="s">
        <v>135</v>
      </c>
      <c r="C25" s="63" t="s">
        <v>38</v>
      </c>
      <c r="D25" s="73">
        <f>Calculation!Q61</f>
        <v>0</v>
      </c>
      <c r="E25" s="73">
        <f>Calculation!R61</f>
        <v>0</v>
      </c>
      <c r="F25" s="74">
        <f>Calculation!S61</f>
        <v>0</v>
      </c>
      <c r="G25" s="73">
        <f>Calculation!T61</f>
        <v>0</v>
      </c>
      <c r="H25" s="73">
        <f>Calculation!U61</f>
        <v>138.22</v>
      </c>
      <c r="I25" s="73">
        <f>Calculation!V61</f>
        <v>0</v>
      </c>
      <c r="J25" s="73">
        <f>Calculation!W61</f>
        <v>0</v>
      </c>
      <c r="K25" s="73">
        <f>Calculation!X61</f>
        <v>0.22</v>
      </c>
      <c r="L25" s="73">
        <f>Calculation!Y61</f>
        <v>0</v>
      </c>
      <c r="M25" s="73">
        <f>Calculation!Z61</f>
        <v>32.69</v>
      </c>
      <c r="N25" s="74">
        <f>Calculation!AA61</f>
        <v>171.13</v>
      </c>
      <c r="O25" s="81">
        <f>Calculation!AB61</f>
        <v>171.13</v>
      </c>
    </row>
    <row r="26" spans="1:16" ht="18" customHeight="1">
      <c r="A26" s="97" t="s">
        <v>66</v>
      </c>
      <c r="B26" s="63" t="s">
        <v>135</v>
      </c>
      <c r="C26" s="63" t="s">
        <v>72</v>
      </c>
      <c r="D26" s="73">
        <f>Calculation!Q62</f>
        <v>0</v>
      </c>
      <c r="E26" s="73">
        <f>Calculation!R62</f>
        <v>0</v>
      </c>
      <c r="F26" s="74">
        <f>Calculation!S62</f>
        <v>0</v>
      </c>
      <c r="G26" s="73">
        <f>Calculation!T62</f>
        <v>0</v>
      </c>
      <c r="H26" s="73">
        <f>Calculation!U62</f>
        <v>0</v>
      </c>
      <c r="I26" s="73">
        <f>Calculation!V62</f>
        <v>0</v>
      </c>
      <c r="J26" s="73">
        <f>Calculation!W62</f>
        <v>0</v>
      </c>
      <c r="K26" s="73">
        <f>Calculation!X62</f>
        <v>0</v>
      </c>
      <c r="L26" s="73">
        <f>Calculation!Y62</f>
        <v>0</v>
      </c>
      <c r="M26" s="73">
        <f>Calculation!Z62</f>
        <v>16.09</v>
      </c>
      <c r="N26" s="74">
        <f>Calculation!AA62</f>
        <v>16.09</v>
      </c>
      <c r="O26" s="81">
        <f>Calculation!AB62</f>
        <v>16.09</v>
      </c>
    </row>
    <row r="27" spans="1:16" ht="18" customHeight="1">
      <c r="A27" s="97" t="s">
        <v>66</v>
      </c>
      <c r="B27" s="63" t="s">
        <v>135</v>
      </c>
      <c r="C27" s="63" t="s">
        <v>39</v>
      </c>
      <c r="D27" s="73">
        <f>Calculation!Q63</f>
        <v>166.8</v>
      </c>
      <c r="E27" s="73">
        <f>Calculation!R63</f>
        <v>53.38</v>
      </c>
      <c r="F27" s="74">
        <f>Calculation!S63</f>
        <v>220.18</v>
      </c>
      <c r="G27" s="73">
        <f>Calculation!T63</f>
        <v>0</v>
      </c>
      <c r="H27" s="73">
        <f>Calculation!U63</f>
        <v>18.670000000000002</v>
      </c>
      <c r="I27" s="73">
        <f>Calculation!V63</f>
        <v>0</v>
      </c>
      <c r="J27" s="73">
        <f>Calculation!W63</f>
        <v>0</v>
      </c>
      <c r="K27" s="73">
        <f>Calculation!X63</f>
        <v>0</v>
      </c>
      <c r="L27" s="73">
        <f>Calculation!Y63</f>
        <v>14.01</v>
      </c>
      <c r="M27" s="73">
        <f>Calculation!Z63</f>
        <v>0</v>
      </c>
      <c r="N27" s="74">
        <f>Calculation!AA63</f>
        <v>32.68</v>
      </c>
      <c r="O27" s="81">
        <f>Calculation!AB63</f>
        <v>252.86</v>
      </c>
    </row>
    <row r="28" spans="1:16" ht="18" customHeight="1">
      <c r="A28" s="97" t="s">
        <v>66</v>
      </c>
      <c r="B28" s="63" t="s">
        <v>135</v>
      </c>
      <c r="C28" s="63" t="s">
        <v>40</v>
      </c>
      <c r="D28" s="73">
        <f>Calculation!Q64</f>
        <v>15.77</v>
      </c>
      <c r="E28" s="73">
        <f>Calculation!R64</f>
        <v>0</v>
      </c>
      <c r="F28" s="74">
        <f>Calculation!S64</f>
        <v>15.77</v>
      </c>
      <c r="G28" s="73">
        <f>Calculation!T64</f>
        <v>21.680000000000003</v>
      </c>
      <c r="H28" s="73">
        <f>Calculation!U64</f>
        <v>0</v>
      </c>
      <c r="I28" s="73">
        <f>Calculation!V64</f>
        <v>0</v>
      </c>
      <c r="J28" s="73">
        <f>Calculation!W64</f>
        <v>0</v>
      </c>
      <c r="K28" s="73">
        <f>Calculation!X64</f>
        <v>15.73</v>
      </c>
      <c r="L28" s="73">
        <f>Calculation!Y64</f>
        <v>0</v>
      </c>
      <c r="M28" s="73">
        <f>Calculation!Z64</f>
        <v>21.23</v>
      </c>
      <c r="N28" s="74">
        <f>Calculation!AA64</f>
        <v>60.839999999999996</v>
      </c>
      <c r="O28" s="81">
        <f>Calculation!AB64</f>
        <v>76.61</v>
      </c>
    </row>
    <row r="29" spans="1:16" ht="18" customHeight="1">
      <c r="A29" s="97" t="s">
        <v>66</v>
      </c>
      <c r="B29" s="63" t="s">
        <v>135</v>
      </c>
      <c r="C29" s="63" t="s">
        <v>41</v>
      </c>
      <c r="D29" s="73">
        <f>Calculation!Q65</f>
        <v>795.16000000000008</v>
      </c>
      <c r="E29" s="73">
        <f>Calculation!R65</f>
        <v>0</v>
      </c>
      <c r="F29" s="74">
        <f>Calculation!S65</f>
        <v>795.16000000000008</v>
      </c>
      <c r="G29" s="73">
        <f>Calculation!T65</f>
        <v>0</v>
      </c>
      <c r="H29" s="73">
        <f>Calculation!U65</f>
        <v>0</v>
      </c>
      <c r="I29" s="73">
        <f>Calculation!V65</f>
        <v>0</v>
      </c>
      <c r="J29" s="73">
        <f>Calculation!W65</f>
        <v>0</v>
      </c>
      <c r="K29" s="73">
        <f>Calculation!X65</f>
        <v>0</v>
      </c>
      <c r="L29" s="73">
        <f>Calculation!Y65</f>
        <v>0</v>
      </c>
      <c r="M29" s="73">
        <f>Calculation!Z65</f>
        <v>10.34</v>
      </c>
      <c r="N29" s="74">
        <f>Calculation!AA65</f>
        <v>10.34</v>
      </c>
      <c r="O29" s="81">
        <f>Calculation!AB65</f>
        <v>805.5</v>
      </c>
    </row>
    <row r="30" spans="1:16" ht="18" customHeight="1">
      <c r="A30" s="97" t="s">
        <v>66</v>
      </c>
      <c r="B30" s="63" t="s">
        <v>135</v>
      </c>
      <c r="C30" s="65" t="s">
        <v>70</v>
      </c>
      <c r="D30" s="73">
        <f>Calculation!Q66</f>
        <v>0</v>
      </c>
      <c r="E30" s="73">
        <f>Calculation!R66</f>
        <v>1.85</v>
      </c>
      <c r="F30" s="74">
        <f>Calculation!S66</f>
        <v>1.85</v>
      </c>
      <c r="G30" s="73">
        <f>Calculation!T66</f>
        <v>0</v>
      </c>
      <c r="H30" s="73">
        <f>Calculation!U66</f>
        <v>125.73000000000002</v>
      </c>
      <c r="I30" s="73">
        <f>Calculation!V66</f>
        <v>337.28999999999996</v>
      </c>
      <c r="J30" s="73">
        <f>Calculation!W66</f>
        <v>0</v>
      </c>
      <c r="K30" s="73">
        <f>Calculation!X66</f>
        <v>219.66</v>
      </c>
      <c r="L30" s="73">
        <f>Calculation!Y66</f>
        <v>33.849999999999994</v>
      </c>
      <c r="M30" s="73">
        <f>Calculation!Z66</f>
        <v>15.82</v>
      </c>
      <c r="N30" s="74">
        <f>Calculation!AA66</f>
        <v>744.31</v>
      </c>
      <c r="O30" s="81">
        <f>Calculation!AB66</f>
        <v>746.16000000000008</v>
      </c>
    </row>
    <row r="31" spans="1:16" ht="18" customHeight="1">
      <c r="A31" s="97" t="s">
        <v>66</v>
      </c>
      <c r="B31" s="63" t="s">
        <v>135</v>
      </c>
      <c r="C31" s="63" t="s">
        <v>74</v>
      </c>
      <c r="D31" s="73">
        <f>Calculation!Q67</f>
        <v>230.34</v>
      </c>
      <c r="E31" s="73">
        <f>Calculation!R67</f>
        <v>10.97</v>
      </c>
      <c r="F31" s="74">
        <f>Calculation!S67</f>
        <v>241.31</v>
      </c>
      <c r="G31" s="73">
        <f>Calculation!T67</f>
        <v>0</v>
      </c>
      <c r="H31" s="73">
        <f>Calculation!U67</f>
        <v>0</v>
      </c>
      <c r="I31" s="73">
        <f>Calculation!V67</f>
        <v>0</v>
      </c>
      <c r="J31" s="73">
        <f>Calculation!W67</f>
        <v>0</v>
      </c>
      <c r="K31" s="73">
        <f>Calculation!X67</f>
        <v>0</v>
      </c>
      <c r="L31" s="73">
        <f>Calculation!Y67</f>
        <v>0</v>
      </c>
      <c r="M31" s="73">
        <f>Calculation!Z67</f>
        <v>13.86</v>
      </c>
      <c r="N31" s="74">
        <f>Calculation!AA67</f>
        <v>13.86</v>
      </c>
      <c r="O31" s="81">
        <f>Calculation!AB67</f>
        <v>255.17</v>
      </c>
    </row>
    <row r="32" spans="1:16" ht="18" customHeight="1">
      <c r="A32" s="97" t="s">
        <v>66</v>
      </c>
      <c r="B32" s="63" t="s">
        <v>135</v>
      </c>
      <c r="C32" s="63" t="s">
        <v>73</v>
      </c>
      <c r="D32" s="73">
        <f>Calculation!Q68</f>
        <v>266.89999999999998</v>
      </c>
      <c r="E32" s="73">
        <f>Calculation!R68</f>
        <v>0</v>
      </c>
      <c r="F32" s="74">
        <f>Calculation!S68</f>
        <v>266.89999999999998</v>
      </c>
      <c r="G32" s="73">
        <f>Calculation!T68</f>
        <v>0</v>
      </c>
      <c r="H32" s="73">
        <f>Calculation!U68</f>
        <v>0</v>
      </c>
      <c r="I32" s="73">
        <f>Calculation!V68</f>
        <v>0</v>
      </c>
      <c r="J32" s="73">
        <f>Calculation!W68</f>
        <v>0</v>
      </c>
      <c r="K32" s="73">
        <f>Calculation!X68</f>
        <v>0</v>
      </c>
      <c r="L32" s="73">
        <f>Calculation!Y68</f>
        <v>0</v>
      </c>
      <c r="M32" s="73">
        <f>Calculation!Z68</f>
        <v>0</v>
      </c>
      <c r="N32" s="74">
        <f>Calculation!AA68</f>
        <v>0</v>
      </c>
      <c r="O32" s="81">
        <f>Calculation!AB68</f>
        <v>266.89999999999998</v>
      </c>
    </row>
    <row r="33" spans="1:17" ht="18" customHeight="1">
      <c r="A33" s="97" t="s">
        <v>66</v>
      </c>
      <c r="B33" s="63" t="s">
        <v>135</v>
      </c>
      <c r="C33" s="65" t="s">
        <v>42</v>
      </c>
      <c r="D33" s="73">
        <f>Calculation!Q69</f>
        <v>3422.59</v>
      </c>
      <c r="E33" s="73">
        <f>Calculation!R69</f>
        <v>518.16</v>
      </c>
      <c r="F33" s="74">
        <f>Calculation!S69</f>
        <v>3940.75</v>
      </c>
      <c r="G33" s="73">
        <f>Calculation!T69</f>
        <v>30.740000000000002</v>
      </c>
      <c r="H33" s="73">
        <f>Calculation!U69</f>
        <v>400</v>
      </c>
      <c r="I33" s="73">
        <f>Calculation!V69</f>
        <v>0</v>
      </c>
      <c r="J33" s="73">
        <f>Calculation!W69</f>
        <v>7.91</v>
      </c>
      <c r="K33" s="73">
        <f>Calculation!X69</f>
        <v>21.75</v>
      </c>
      <c r="L33" s="73">
        <f>Calculation!Y69</f>
        <v>7.55</v>
      </c>
      <c r="M33" s="73">
        <f>Calculation!Z69</f>
        <v>653.79</v>
      </c>
      <c r="N33" s="74">
        <f>Calculation!AA69</f>
        <v>1182.8600000000001</v>
      </c>
      <c r="O33" s="81">
        <f>Calculation!AB69</f>
        <v>5123.6100000000006</v>
      </c>
    </row>
    <row r="34" spans="1:17" ht="18" customHeight="1">
      <c r="A34" s="97" t="s">
        <v>66</v>
      </c>
      <c r="B34" s="63" t="s">
        <v>135</v>
      </c>
      <c r="C34" s="65" t="s">
        <v>43</v>
      </c>
      <c r="D34" s="73">
        <f>Calculation!Q70</f>
        <v>0</v>
      </c>
      <c r="E34" s="73">
        <f>Calculation!R70</f>
        <v>70.239999999999995</v>
      </c>
      <c r="F34" s="74">
        <f>Calculation!S70</f>
        <v>70.239999999999995</v>
      </c>
      <c r="G34" s="73">
        <f>Calculation!T70</f>
        <v>0</v>
      </c>
      <c r="H34" s="73">
        <f>Calculation!U70</f>
        <v>0</v>
      </c>
      <c r="I34" s="73">
        <f>Calculation!V70</f>
        <v>16.14</v>
      </c>
      <c r="J34" s="73">
        <f>Calculation!W70</f>
        <v>0</v>
      </c>
      <c r="K34" s="73">
        <f>Calculation!X70</f>
        <v>0</v>
      </c>
      <c r="L34" s="73">
        <f>Calculation!Y70</f>
        <v>0</v>
      </c>
      <c r="M34" s="73">
        <f>Calculation!Z70</f>
        <v>12.169999999999998</v>
      </c>
      <c r="N34" s="74">
        <f>Calculation!AA70</f>
        <v>115.53999999999999</v>
      </c>
      <c r="O34" s="81">
        <f>Calculation!AB70</f>
        <v>185.78</v>
      </c>
    </row>
    <row r="35" spans="1:17" ht="18" customHeight="1">
      <c r="A35" s="97" t="s">
        <v>66</v>
      </c>
      <c r="B35" s="63" t="s">
        <v>135</v>
      </c>
      <c r="C35" s="65" t="s">
        <v>88</v>
      </c>
      <c r="D35" s="73">
        <f>Calculation!Q71</f>
        <v>0</v>
      </c>
      <c r="E35" s="73">
        <f>Calculation!R71</f>
        <v>0</v>
      </c>
      <c r="F35" s="74">
        <f>Calculation!S71</f>
        <v>0</v>
      </c>
      <c r="G35" s="73">
        <f>Calculation!T71</f>
        <v>0</v>
      </c>
      <c r="H35" s="73">
        <f>Calculation!U71</f>
        <v>282.83999999999997</v>
      </c>
      <c r="I35" s="73">
        <f>Calculation!V71</f>
        <v>0</v>
      </c>
      <c r="J35" s="73">
        <f>Calculation!W71</f>
        <v>0</v>
      </c>
      <c r="K35" s="73">
        <f>Calculation!X71</f>
        <v>0</v>
      </c>
      <c r="L35" s="73">
        <f>Calculation!Y71</f>
        <v>0</v>
      </c>
      <c r="M35" s="73">
        <f>Calculation!Z71</f>
        <v>0</v>
      </c>
      <c r="N35" s="74">
        <f>Calculation!AA71</f>
        <v>282.83999999999997</v>
      </c>
      <c r="O35" s="81">
        <f>Calculation!AB71</f>
        <v>282.83999999999997</v>
      </c>
    </row>
    <row r="36" spans="1:17" ht="18" customHeight="1">
      <c r="A36" s="97" t="s">
        <v>66</v>
      </c>
      <c r="B36" s="63" t="s">
        <v>135</v>
      </c>
      <c r="C36" s="65" t="s">
        <v>71</v>
      </c>
      <c r="D36" s="73">
        <f>Calculation!Q72</f>
        <v>91.11</v>
      </c>
      <c r="E36" s="73">
        <f>Calculation!R72</f>
        <v>8</v>
      </c>
      <c r="F36" s="74">
        <f>Calculation!S72</f>
        <v>99.11</v>
      </c>
      <c r="G36" s="73">
        <f>Calculation!T72</f>
        <v>0</v>
      </c>
      <c r="H36" s="73">
        <f>Calculation!U72</f>
        <v>0</v>
      </c>
      <c r="I36" s="73">
        <f>Calculation!V72</f>
        <v>0</v>
      </c>
      <c r="J36" s="73">
        <f>Calculation!W72</f>
        <v>0</v>
      </c>
      <c r="K36" s="73">
        <f>Calculation!X72</f>
        <v>0</v>
      </c>
      <c r="L36" s="73">
        <f>Calculation!Y72</f>
        <v>0</v>
      </c>
      <c r="M36" s="73">
        <f>Calculation!Z72</f>
        <v>49.05</v>
      </c>
      <c r="N36" s="74">
        <f>Calculation!AA72</f>
        <v>92.26</v>
      </c>
      <c r="O36" s="81">
        <f>Calculation!AB72</f>
        <v>191.37</v>
      </c>
    </row>
    <row r="37" spans="1:17" ht="18" customHeight="1">
      <c r="A37" s="97" t="s">
        <v>66</v>
      </c>
      <c r="B37" s="63" t="s">
        <v>135</v>
      </c>
      <c r="C37" s="65" t="s">
        <v>45</v>
      </c>
      <c r="D37" s="73">
        <f>Calculation!Q73</f>
        <v>367.89</v>
      </c>
      <c r="E37" s="73">
        <f>Calculation!R73</f>
        <v>0</v>
      </c>
      <c r="F37" s="74">
        <f>Calculation!S73</f>
        <v>367.89</v>
      </c>
      <c r="G37" s="73">
        <f>Calculation!T73</f>
        <v>0</v>
      </c>
      <c r="H37" s="73">
        <f>Calculation!U73</f>
        <v>0</v>
      </c>
      <c r="I37" s="73">
        <f>Calculation!V73</f>
        <v>0</v>
      </c>
      <c r="J37" s="73">
        <f>Calculation!W73</f>
        <v>0</v>
      </c>
      <c r="K37" s="73">
        <f>Calculation!X73</f>
        <v>0</v>
      </c>
      <c r="L37" s="73">
        <f>Calculation!Y73</f>
        <v>0</v>
      </c>
      <c r="M37" s="73">
        <f>Calculation!Z73</f>
        <v>1.03</v>
      </c>
      <c r="N37" s="74">
        <f>Calculation!AA73</f>
        <v>1.03</v>
      </c>
      <c r="O37" s="81">
        <f>Calculation!AB73</f>
        <v>368.92</v>
      </c>
    </row>
    <row r="38" spans="1:17" ht="18" customHeight="1">
      <c r="A38" s="97" t="s">
        <v>66</v>
      </c>
      <c r="B38" s="63" t="s">
        <v>135</v>
      </c>
      <c r="C38" s="65" t="s">
        <v>46</v>
      </c>
      <c r="D38" s="73">
        <f>Calculation!Q74</f>
        <v>109.34</v>
      </c>
      <c r="E38" s="73">
        <f>Calculation!R74</f>
        <v>0</v>
      </c>
      <c r="F38" s="74">
        <f>Calculation!S74</f>
        <v>109.34</v>
      </c>
      <c r="G38" s="73">
        <f>Calculation!T74</f>
        <v>0</v>
      </c>
      <c r="H38" s="73">
        <f>Calculation!U74</f>
        <v>791.53</v>
      </c>
      <c r="I38" s="73">
        <f>Calculation!V74</f>
        <v>0</v>
      </c>
      <c r="J38" s="73">
        <f>Calculation!W74</f>
        <v>0</v>
      </c>
      <c r="K38" s="73">
        <f>Calculation!X74</f>
        <v>9.35</v>
      </c>
      <c r="L38" s="73">
        <f>Calculation!Y74</f>
        <v>0</v>
      </c>
      <c r="M38" s="73">
        <f>Calculation!Z74</f>
        <v>3.53</v>
      </c>
      <c r="N38" s="74">
        <f>Calculation!AA74</f>
        <v>804.41</v>
      </c>
      <c r="O38" s="81">
        <f>Calculation!AB74</f>
        <v>913.75</v>
      </c>
    </row>
    <row r="39" spans="1:17" ht="18" customHeight="1">
      <c r="A39" s="97" t="s">
        <v>66</v>
      </c>
      <c r="B39" s="63" t="s">
        <v>135</v>
      </c>
      <c r="C39" s="65" t="s">
        <v>44</v>
      </c>
      <c r="D39" s="73">
        <f>Calculation!Q75</f>
        <v>0</v>
      </c>
      <c r="E39" s="73">
        <f>Calculation!R75</f>
        <v>0</v>
      </c>
      <c r="F39" s="74">
        <f>Calculation!S75</f>
        <v>0</v>
      </c>
      <c r="G39" s="73">
        <f>Calculation!T75</f>
        <v>0</v>
      </c>
      <c r="H39" s="73">
        <f>Calculation!U75</f>
        <v>0</v>
      </c>
      <c r="I39" s="73">
        <f>Calculation!V75</f>
        <v>0</v>
      </c>
      <c r="J39" s="73">
        <f>Calculation!W75</f>
        <v>0</v>
      </c>
      <c r="K39" s="73">
        <f>Calculation!X75</f>
        <v>0</v>
      </c>
      <c r="L39" s="73">
        <f>Calculation!Y75</f>
        <v>0</v>
      </c>
      <c r="M39" s="73">
        <f>Calculation!Z75</f>
        <v>0</v>
      </c>
      <c r="N39" s="74">
        <f>Calculation!AA75</f>
        <v>0</v>
      </c>
      <c r="O39" s="81">
        <f>Calculation!AB75</f>
        <v>0</v>
      </c>
    </row>
    <row r="40" spans="1:17" ht="18" customHeight="1">
      <c r="A40" s="97" t="s">
        <v>66</v>
      </c>
      <c r="B40" s="63" t="s">
        <v>135</v>
      </c>
      <c r="C40" s="65" t="s">
        <v>62</v>
      </c>
      <c r="D40" s="73">
        <f>Calculation!Q76</f>
        <v>1137.94</v>
      </c>
      <c r="E40" s="73">
        <f>Calculation!R76</f>
        <v>0</v>
      </c>
      <c r="F40" s="74">
        <f>Calculation!S76</f>
        <v>1137.94</v>
      </c>
      <c r="G40" s="73">
        <f>Calculation!T76</f>
        <v>80.11</v>
      </c>
      <c r="H40" s="73">
        <f>Calculation!U76</f>
        <v>0.09</v>
      </c>
      <c r="I40" s="73">
        <f>Calculation!V76</f>
        <v>0</v>
      </c>
      <c r="J40" s="73">
        <f>Calculation!W76</f>
        <v>0</v>
      </c>
      <c r="K40" s="73">
        <f>Calculation!X76</f>
        <v>0</v>
      </c>
      <c r="L40" s="73">
        <f>Calculation!Y76</f>
        <v>467.5</v>
      </c>
      <c r="M40" s="73">
        <f>Calculation!Z76</f>
        <v>198.8</v>
      </c>
      <c r="N40" s="74">
        <f>Calculation!AA76</f>
        <v>487.85</v>
      </c>
      <c r="O40" s="81">
        <f>Calculation!AB76</f>
        <v>1625.7900000000002</v>
      </c>
    </row>
    <row r="41" spans="1:17" ht="18" customHeight="1">
      <c r="A41" s="78" t="s">
        <v>66</v>
      </c>
      <c r="B41" s="66" t="s">
        <v>135</v>
      </c>
      <c r="C41" s="64" t="s">
        <v>116</v>
      </c>
      <c r="D41" s="76">
        <f>Calculation!Q77</f>
        <v>6603.84</v>
      </c>
      <c r="E41" s="76">
        <f>Calculation!R77</f>
        <v>723.85</v>
      </c>
      <c r="F41" s="75">
        <f>Calculation!S77</f>
        <v>7327.69</v>
      </c>
      <c r="G41" s="76">
        <f>Calculation!T77</f>
        <v>134.14000000000001</v>
      </c>
      <c r="H41" s="76">
        <f>Calculation!U77</f>
        <v>2272.92</v>
      </c>
      <c r="I41" s="76">
        <f>Calculation!V77</f>
        <v>353.43</v>
      </c>
      <c r="J41" s="76">
        <f>Calculation!W77</f>
        <v>7.91</v>
      </c>
      <c r="K41" s="76">
        <f>Calculation!X77</f>
        <v>266.70999999999998</v>
      </c>
      <c r="L41" s="76">
        <f>Calculation!Y77</f>
        <v>530.06999999999994</v>
      </c>
      <c r="M41" s="76">
        <f>Calculation!Z77</f>
        <v>1265.4000000000001</v>
      </c>
      <c r="N41" s="75">
        <f>Calculation!AA77</f>
        <v>4830.58</v>
      </c>
      <c r="O41" s="82">
        <f>Calculation!AB77</f>
        <v>12158.27</v>
      </c>
      <c r="P41" s="89"/>
      <c r="Q41" s="83"/>
    </row>
    <row r="42" spans="1:17" ht="18" customHeight="1">
      <c r="A42" s="68" t="s">
        <v>92</v>
      </c>
      <c r="B42" s="42"/>
      <c r="C42" s="65" t="s">
        <v>37</v>
      </c>
      <c r="D42" s="47" t="str">
        <f t="shared" ref="D42:D56" si="0">IFERROR(IF(((D6-D24)/D24*100)&gt;100,"+",IF(((D6-D24)/D24*100)&lt;-100,"-",IF(ROUND(((D6-D24)/D24*100),1)=0,"0",IF(((D6-D24)/D24*100)&gt;0,TEXT(((D6-D24)/D24*100),"+0.0 "),TEXT(((D6-D24)/D24*100),"0.0 "))))),"")</f>
        <v/>
      </c>
      <c r="E42" s="47" t="str">
        <f>IFERROR(IF(((E24-E6)/E6*100)&gt;100,"+",IF(((E24-E6)/E6*100)&lt;-100,"-",IF(ROUND(((E24-E6)/E6*100),1)=0,"0",IF(((E24-E6)/E6*100)&gt;0,TEXT(((E24-E6)/E6*100),"+0.0 "),TEXT(((E24-E6)/E6*100),"0.0 "))))),"")</f>
        <v xml:space="preserve">-65.4 </v>
      </c>
      <c r="F42" s="58" t="str">
        <f t="shared" ref="F42:O42" si="1">IFERROR(IF(((F24-F6)/F6*100)&gt;100,"+",IF(((F24-F6)/F6*100)&lt;-100,"-",IF(ROUND(((F24-F6)/F6*100),1)=0,"0",IF(((F24-F6)/F6*100)&gt;0,TEXT(((F24-F6)/F6*100),"+0.0 "),TEXT(((F24-F6)/F6*100),"0.0 "))))),"")</f>
        <v xml:space="preserve">-65.4 </v>
      </c>
      <c r="G42" s="47" t="str">
        <f t="shared" si="1"/>
        <v xml:space="preserve">-62.5 </v>
      </c>
      <c r="H42" s="47" t="str">
        <f t="shared" si="1"/>
        <v xml:space="preserve">+33.9 </v>
      </c>
      <c r="I42" s="47" t="str">
        <f t="shared" si="1"/>
        <v/>
      </c>
      <c r="J42" s="47" t="str">
        <f t="shared" si="1"/>
        <v/>
      </c>
      <c r="K42" s="47" t="str">
        <f t="shared" si="1"/>
        <v/>
      </c>
      <c r="L42" s="47" t="str">
        <f t="shared" si="1"/>
        <v xml:space="preserve">-78.5 </v>
      </c>
      <c r="M42" s="47" t="str">
        <f t="shared" si="1"/>
        <v xml:space="preserve">-16.9 </v>
      </c>
      <c r="N42" s="58" t="str">
        <f t="shared" si="1"/>
        <v xml:space="preserve">-1.4 </v>
      </c>
      <c r="O42" s="54" t="str">
        <f t="shared" si="1"/>
        <v xml:space="preserve">-12.7 </v>
      </c>
    </row>
    <row r="43" spans="1:17" ht="18" customHeight="1">
      <c r="A43" s="68" t="s">
        <v>92</v>
      </c>
      <c r="B43" s="42"/>
      <c r="C43" s="65" t="s">
        <v>38</v>
      </c>
      <c r="D43" s="47" t="str">
        <f t="shared" si="0"/>
        <v/>
      </c>
      <c r="E43" s="47" t="str">
        <f t="shared" ref="E43:O43" si="2">IFERROR(IF(((E25-E7)/E7*100)&gt;100,"+",IF(((E25-E7)/E7*100)&lt;-100,"-",IF(ROUND(((E25-E7)/E7*100),1)=0,"0",IF(((E25-E7)/E7*100)&gt;0,TEXT(((E25-E7)/E7*100),"+0.0 "),TEXT(((E25-E7)/E7*100),"0.0 "))))),"")</f>
        <v/>
      </c>
      <c r="F43" s="58" t="str">
        <f t="shared" si="2"/>
        <v xml:space="preserve">-100.0 </v>
      </c>
      <c r="G43" s="47" t="str">
        <f t="shared" si="2"/>
        <v/>
      </c>
      <c r="H43" s="47" t="str">
        <f t="shared" si="2"/>
        <v xml:space="preserve">-3.3 </v>
      </c>
      <c r="I43" s="47" t="str">
        <f t="shared" si="2"/>
        <v/>
      </c>
      <c r="J43" s="47" t="str">
        <f t="shared" si="2"/>
        <v/>
      </c>
      <c r="K43" s="47" t="str">
        <f t="shared" si="2"/>
        <v/>
      </c>
      <c r="L43" s="47" t="str">
        <f t="shared" si="2"/>
        <v/>
      </c>
      <c r="M43" s="47" t="str">
        <f t="shared" si="2"/>
        <v/>
      </c>
      <c r="N43" s="58" t="str">
        <f t="shared" si="2"/>
        <v xml:space="preserve">+19.8 </v>
      </c>
      <c r="O43" s="54" t="str">
        <f t="shared" si="2"/>
        <v xml:space="preserve">-22.3 </v>
      </c>
    </row>
    <row r="44" spans="1:17" ht="18" customHeight="1">
      <c r="A44" s="68" t="s">
        <v>92</v>
      </c>
      <c r="B44" s="42"/>
      <c r="C44" s="65" t="s">
        <v>72</v>
      </c>
      <c r="D44" s="47" t="str">
        <f t="shared" si="0"/>
        <v/>
      </c>
      <c r="E44" s="47" t="str">
        <f t="shared" ref="E44:O44" si="3">IFERROR(IF(((E26-E8)/E8*100)&gt;100,"+",IF(((E26-E8)/E8*100)&lt;-100,"-",IF(ROUND(((E26-E8)/E8*100),1)=0,"0",IF(((E26-E8)/E8*100)&gt;0,TEXT(((E26-E8)/E8*100),"+0.0 "),TEXT(((E26-E8)/E8*100),"0.0 "))))),"")</f>
        <v/>
      </c>
      <c r="F44" s="58" t="str">
        <f t="shared" si="3"/>
        <v xml:space="preserve">-100.0 </v>
      </c>
      <c r="G44" s="47" t="str">
        <f t="shared" si="3"/>
        <v/>
      </c>
      <c r="H44" s="47" t="str">
        <f t="shared" si="3"/>
        <v/>
      </c>
      <c r="I44" s="47" t="str">
        <f t="shared" si="3"/>
        <v/>
      </c>
      <c r="J44" s="47" t="str">
        <f t="shared" si="3"/>
        <v/>
      </c>
      <c r="K44" s="47" t="str">
        <f t="shared" si="3"/>
        <v/>
      </c>
      <c r="L44" s="47" t="str">
        <f t="shared" si="3"/>
        <v/>
      </c>
      <c r="M44" s="47" t="str">
        <f t="shared" si="3"/>
        <v xml:space="preserve">-41.1 </v>
      </c>
      <c r="N44" s="58" t="str">
        <f t="shared" si="3"/>
        <v xml:space="preserve">-41.1 </v>
      </c>
      <c r="O44" s="54" t="str">
        <f t="shared" si="3"/>
        <v xml:space="preserve">-98.0 </v>
      </c>
    </row>
    <row r="45" spans="1:17" ht="18" customHeight="1">
      <c r="A45" s="68" t="s">
        <v>92</v>
      </c>
      <c r="B45" s="42"/>
      <c r="C45" s="65" t="s">
        <v>39</v>
      </c>
      <c r="D45" s="47" t="str">
        <f t="shared" si="0"/>
        <v xml:space="preserve">-100.0 </v>
      </c>
      <c r="E45" s="47" t="str">
        <f t="shared" ref="E45:O45" si="4">IFERROR(IF(((E27-E9)/E9*100)&gt;100,"+",IF(((E27-E9)/E9*100)&lt;-100,"-",IF(ROUND(((E27-E9)/E9*100),1)=0,"0",IF(((E27-E9)/E9*100)&gt;0,TEXT(((E27-E9)/E9*100),"+0.0 "),TEXT(((E27-E9)/E9*100),"0.0 "))))),"")</f>
        <v>+</v>
      </c>
      <c r="F45" s="58" t="str">
        <f t="shared" si="4"/>
        <v>+</v>
      </c>
      <c r="G45" s="47" t="str">
        <f t="shared" si="4"/>
        <v/>
      </c>
      <c r="H45" s="47" t="str">
        <f t="shared" si="4"/>
        <v xml:space="preserve">-11.9 </v>
      </c>
      <c r="I45" s="47" t="str">
        <f t="shared" si="4"/>
        <v/>
      </c>
      <c r="J45" s="47" t="str">
        <f t="shared" si="4"/>
        <v/>
      </c>
      <c r="K45" s="47" t="str">
        <f t="shared" si="4"/>
        <v/>
      </c>
      <c r="L45" s="47" t="str">
        <f t="shared" si="4"/>
        <v/>
      </c>
      <c r="M45" s="47" t="str">
        <f t="shared" si="4"/>
        <v xml:space="preserve">-100.0 </v>
      </c>
      <c r="N45" s="58" t="str">
        <f t="shared" si="4"/>
        <v xml:space="preserve">+51.6 </v>
      </c>
      <c r="O45" s="54" t="str">
        <f t="shared" si="4"/>
        <v>+</v>
      </c>
    </row>
    <row r="46" spans="1:17" ht="18" customHeight="1">
      <c r="A46" s="68" t="s">
        <v>92</v>
      </c>
      <c r="B46" s="42"/>
      <c r="C46" s="65" t="s">
        <v>40</v>
      </c>
      <c r="D46" s="47" t="str">
        <f t="shared" si="0"/>
        <v>+</v>
      </c>
      <c r="E46" s="47" t="str">
        <f t="shared" ref="E46:O46" si="5">IFERROR(IF(((E28-E10)/E10*100)&gt;100,"+",IF(((E28-E10)/E10*100)&lt;-100,"-",IF(ROUND(((E28-E10)/E10*100),1)=0,"0",IF(((E28-E10)/E10*100)&gt;0,TEXT(((E28-E10)/E10*100),"+0.0 "),TEXT(((E28-E10)/E10*100),"0.0 "))))),"")</f>
        <v/>
      </c>
      <c r="F46" s="58" t="str">
        <f t="shared" si="5"/>
        <v xml:space="preserve">-93.1 </v>
      </c>
      <c r="G46" s="47" t="str">
        <f t="shared" si="5"/>
        <v xml:space="preserve">-65.0 </v>
      </c>
      <c r="H46" s="47" t="str">
        <f t="shared" si="5"/>
        <v xml:space="preserve">-100.0 </v>
      </c>
      <c r="I46" s="47" t="str">
        <f t="shared" si="5"/>
        <v/>
      </c>
      <c r="J46" s="47" t="str">
        <f t="shared" si="5"/>
        <v/>
      </c>
      <c r="K46" s="47" t="str">
        <f t="shared" si="5"/>
        <v/>
      </c>
      <c r="L46" s="47" t="str">
        <f t="shared" si="5"/>
        <v/>
      </c>
      <c r="M46" s="47" t="str">
        <f t="shared" si="5"/>
        <v xml:space="preserve">+60.6 </v>
      </c>
      <c r="N46" s="58" t="str">
        <f t="shared" si="5"/>
        <v xml:space="preserve">-42.9 </v>
      </c>
      <c r="O46" s="54" t="str">
        <f t="shared" si="5"/>
        <v xml:space="preserve">-77.2 </v>
      </c>
    </row>
    <row r="47" spans="1:17" ht="18" customHeight="1">
      <c r="A47" s="68" t="s">
        <v>92</v>
      </c>
      <c r="B47" s="42"/>
      <c r="C47" s="65" t="s">
        <v>41</v>
      </c>
      <c r="D47" s="47" t="str">
        <f t="shared" si="0"/>
        <v xml:space="preserve">-23.2 </v>
      </c>
      <c r="E47" s="47" t="str">
        <f t="shared" ref="E47:O47" si="6">IFERROR(IF(((E29-E11)/E11*100)&gt;100,"+",IF(((E29-E11)/E11*100)&lt;-100,"-",IF(ROUND(((E29-E11)/E11*100),1)=0,"0",IF(((E29-E11)/E11*100)&gt;0,TEXT(((E29-E11)/E11*100),"+0.0 "),TEXT(((E29-E11)/E11*100),"0.0 "))))),"")</f>
        <v/>
      </c>
      <c r="F47" s="58" t="str">
        <f t="shared" si="6"/>
        <v xml:space="preserve">+30.3 </v>
      </c>
      <c r="G47" s="47" t="str">
        <f t="shared" si="6"/>
        <v/>
      </c>
      <c r="H47" s="47" t="str">
        <f t="shared" si="6"/>
        <v/>
      </c>
      <c r="I47" s="47" t="str">
        <f t="shared" si="6"/>
        <v/>
      </c>
      <c r="J47" s="47" t="str">
        <f t="shared" si="6"/>
        <v/>
      </c>
      <c r="K47" s="47" t="str">
        <f t="shared" si="6"/>
        <v/>
      </c>
      <c r="L47" s="47" t="str">
        <f t="shared" si="6"/>
        <v/>
      </c>
      <c r="M47" s="47" t="str">
        <f t="shared" si="6"/>
        <v xml:space="preserve">-12.8 </v>
      </c>
      <c r="N47" s="58" t="str">
        <f t="shared" si="6"/>
        <v xml:space="preserve">-12.8 </v>
      </c>
      <c r="O47" s="54" t="str">
        <f t="shared" si="6"/>
        <v xml:space="preserve">+29.4 </v>
      </c>
    </row>
    <row r="48" spans="1:17" ht="18" customHeight="1">
      <c r="A48" s="68" t="s">
        <v>92</v>
      </c>
      <c r="B48" s="42"/>
      <c r="C48" s="65" t="s">
        <v>70</v>
      </c>
      <c r="D48" s="47" t="str">
        <f t="shared" si="0"/>
        <v/>
      </c>
      <c r="E48" s="47" t="str">
        <f t="shared" ref="E48:O48" si="7">IFERROR(IF(((E30-E12)/E12*100)&gt;100,"+",IF(((E30-E12)/E12*100)&lt;-100,"-",IF(ROUND(((E30-E12)/E12*100),1)=0,"0",IF(((E30-E12)/E12*100)&gt;0,TEXT(((E30-E12)/E12*100),"+0.0 "),TEXT(((E30-E12)/E12*100),"0.0 "))))),"")</f>
        <v/>
      </c>
      <c r="F48" s="58" t="str">
        <f t="shared" si="7"/>
        <v/>
      </c>
      <c r="G48" s="47" t="str">
        <f t="shared" si="7"/>
        <v/>
      </c>
      <c r="H48" s="47" t="str">
        <f t="shared" si="7"/>
        <v>+</v>
      </c>
      <c r="I48" s="47" t="str">
        <f t="shared" si="7"/>
        <v xml:space="preserve">+0.2 </v>
      </c>
      <c r="J48" s="47" t="str">
        <f t="shared" si="7"/>
        <v/>
      </c>
      <c r="K48" s="47" t="str">
        <f t="shared" si="7"/>
        <v xml:space="preserve">-21.8 </v>
      </c>
      <c r="L48" s="47" t="str">
        <f t="shared" si="7"/>
        <v xml:space="preserve">-9.3 </v>
      </c>
      <c r="M48" s="47" t="str">
        <f t="shared" si="7"/>
        <v xml:space="preserve">-61.4 </v>
      </c>
      <c r="N48" s="58" t="str">
        <f t="shared" si="7"/>
        <v xml:space="preserve">-1.9 </v>
      </c>
      <c r="O48" s="54" t="str">
        <f t="shared" si="7"/>
        <v xml:space="preserve">-1.7 </v>
      </c>
    </row>
    <row r="49" spans="1:15" ht="18" customHeight="1">
      <c r="A49" s="68" t="s">
        <v>92</v>
      </c>
      <c r="B49" s="42"/>
      <c r="C49" s="65" t="s">
        <v>74</v>
      </c>
      <c r="D49" s="47" t="str">
        <f t="shared" si="0"/>
        <v xml:space="preserve">-100.0 </v>
      </c>
      <c r="E49" s="47" t="str">
        <f t="shared" ref="E49:O49" si="8">IFERROR(IF(((E31-E13)/E13*100)&gt;100,"+",IF(((E31-E13)/E13*100)&lt;-100,"-",IF(ROUND(((E31-E13)/E13*100),1)=0,"0",IF(((E31-E13)/E13*100)&gt;0,TEXT(((E31-E13)/E13*100),"+0.0 "),TEXT(((E31-E13)/E13*100),"0.0 "))))),"")</f>
        <v xml:space="preserve">-50.1 </v>
      </c>
      <c r="F49" s="58" t="str">
        <f t="shared" si="8"/>
        <v>+</v>
      </c>
      <c r="G49" s="47" t="str">
        <f t="shared" si="8"/>
        <v/>
      </c>
      <c r="H49" s="47" t="str">
        <f t="shared" si="8"/>
        <v/>
      </c>
      <c r="I49" s="47" t="str">
        <f t="shared" si="8"/>
        <v/>
      </c>
      <c r="J49" s="47" t="str">
        <f t="shared" si="8"/>
        <v/>
      </c>
      <c r="K49" s="47" t="str">
        <f t="shared" si="8"/>
        <v/>
      </c>
      <c r="L49" s="47" t="str">
        <f t="shared" si="8"/>
        <v/>
      </c>
      <c r="M49" s="47" t="str">
        <f t="shared" si="8"/>
        <v>+</v>
      </c>
      <c r="N49" s="58" t="str">
        <f t="shared" si="8"/>
        <v>+</v>
      </c>
      <c r="O49" s="54" t="str">
        <f t="shared" si="8"/>
        <v>+</v>
      </c>
    </row>
    <row r="50" spans="1:15" ht="18" customHeight="1">
      <c r="A50" s="68" t="s">
        <v>92</v>
      </c>
      <c r="B50" s="42"/>
      <c r="C50" s="65" t="s">
        <v>73</v>
      </c>
      <c r="D50" s="47" t="str">
        <f t="shared" si="0"/>
        <v xml:space="preserve">-100.0 </v>
      </c>
      <c r="E50" s="47" t="str">
        <f t="shared" ref="E50:O50" si="9">IFERROR(IF(((E32-E14)/E14*100)&gt;100,"+",IF(((E32-E14)/E14*100)&lt;-100,"-",IF(ROUND(((E32-E14)/E14*100),1)=0,"0",IF(((E32-E14)/E14*100)&gt;0,TEXT(((E32-E14)/E14*100),"+0.0 "),TEXT(((E32-E14)/E14*100),"0.0 "))))),"")</f>
        <v/>
      </c>
      <c r="F50" s="58" t="str">
        <f t="shared" si="9"/>
        <v/>
      </c>
      <c r="G50" s="47" t="str">
        <f t="shared" si="9"/>
        <v/>
      </c>
      <c r="H50" s="47" t="str">
        <f t="shared" si="9"/>
        <v/>
      </c>
      <c r="I50" s="47" t="str">
        <f t="shared" si="9"/>
        <v/>
      </c>
      <c r="J50" s="47" t="str">
        <f t="shared" si="9"/>
        <v/>
      </c>
      <c r="K50" s="47" t="str">
        <f t="shared" si="9"/>
        <v/>
      </c>
      <c r="L50" s="47" t="str">
        <f t="shared" si="9"/>
        <v/>
      </c>
      <c r="M50" s="47" t="str">
        <f t="shared" si="9"/>
        <v/>
      </c>
      <c r="N50" s="58" t="str">
        <f t="shared" si="9"/>
        <v/>
      </c>
      <c r="O50" s="54" t="str">
        <f t="shared" si="9"/>
        <v/>
      </c>
    </row>
    <row r="51" spans="1:15" ht="18" customHeight="1">
      <c r="A51" s="68" t="s">
        <v>92</v>
      </c>
      <c r="B51" s="42"/>
      <c r="C51" s="65" t="s">
        <v>42</v>
      </c>
      <c r="D51" s="47" t="str">
        <f t="shared" si="0"/>
        <v xml:space="preserve">-8.4 </v>
      </c>
      <c r="E51" s="47" t="str">
        <f t="shared" ref="E51:O51" si="10">IFERROR(IF(((E33-E15)/E15*100)&gt;100,"+",IF(((E33-E15)/E15*100)&lt;-100,"-",IF(ROUND(((E33-E15)/E15*100),1)=0,"0",IF(((E33-E15)/E15*100)&gt;0,TEXT(((E33-E15)/E15*100),"+0.0 "),TEXT(((E33-E15)/E15*100),"0.0 "))))),"")</f>
        <v xml:space="preserve">+24.8 </v>
      </c>
      <c r="F51" s="58" t="str">
        <f t="shared" si="10"/>
        <v xml:space="preserve">+11.0 </v>
      </c>
      <c r="G51" s="47" t="str">
        <f t="shared" si="10"/>
        <v xml:space="preserve">-15.8 </v>
      </c>
      <c r="H51" s="47" t="str">
        <f t="shared" si="10"/>
        <v xml:space="preserve">-37.8 </v>
      </c>
      <c r="I51" s="47" t="str">
        <f t="shared" si="10"/>
        <v/>
      </c>
      <c r="J51" s="47" t="str">
        <f t="shared" si="10"/>
        <v>+</v>
      </c>
      <c r="K51" s="47" t="str">
        <f t="shared" si="10"/>
        <v xml:space="preserve">-59.6 </v>
      </c>
      <c r="L51" s="47" t="str">
        <f t="shared" si="10"/>
        <v xml:space="preserve">+38.3 </v>
      </c>
      <c r="M51" s="47" t="str">
        <f t="shared" si="10"/>
        <v xml:space="preserve">+14.1 </v>
      </c>
      <c r="N51" s="58" t="str">
        <f t="shared" si="10"/>
        <v xml:space="preserve">-11.2 </v>
      </c>
      <c r="O51" s="54" t="str">
        <f t="shared" si="10"/>
        <v xml:space="preserve">+5.0 </v>
      </c>
    </row>
    <row r="52" spans="1:15" ht="18" customHeight="1">
      <c r="A52" s="68" t="s">
        <v>92</v>
      </c>
      <c r="B52" s="42"/>
      <c r="C52" s="65" t="s">
        <v>43</v>
      </c>
      <c r="D52" s="47" t="str">
        <f t="shared" si="0"/>
        <v/>
      </c>
      <c r="E52" s="47" t="str">
        <f t="shared" ref="E52:O52" si="11">IFERROR(IF(((E34-E16)/E16*100)&gt;100,"+",IF(((E34-E16)/E16*100)&lt;-100,"-",IF(ROUND(((E34-E16)/E16*100),1)=0,"0",IF(((E34-E16)/E16*100)&gt;0,TEXT(((E34-E16)/E16*100),"+0.0 "),TEXT(((E34-E16)/E16*100),"0.0 "))))),"")</f>
        <v/>
      </c>
      <c r="F52" s="58" t="str">
        <f t="shared" si="11"/>
        <v xml:space="preserve">-4.6 </v>
      </c>
      <c r="G52" s="47" t="str">
        <f t="shared" si="11"/>
        <v/>
      </c>
      <c r="H52" s="47" t="str">
        <f t="shared" si="11"/>
        <v/>
      </c>
      <c r="I52" s="47" t="str">
        <f t="shared" si="11"/>
        <v/>
      </c>
      <c r="J52" s="47" t="str">
        <f t="shared" si="11"/>
        <v/>
      </c>
      <c r="K52" s="47" t="str">
        <f t="shared" si="11"/>
        <v/>
      </c>
      <c r="L52" s="47" t="str">
        <f t="shared" si="11"/>
        <v/>
      </c>
      <c r="M52" s="47" t="str">
        <f t="shared" si="11"/>
        <v xml:space="preserve">-26.2 </v>
      </c>
      <c r="N52" s="58" t="str">
        <f t="shared" si="11"/>
        <v xml:space="preserve">+3.3 </v>
      </c>
      <c r="O52" s="54" t="str">
        <f t="shared" si="11"/>
        <v xml:space="preserve">+0.2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xml:space="preserve">-100.0 </v>
      </c>
      <c r="H53" s="47" t="str">
        <f t="shared" si="12"/>
        <v xml:space="preserve">+45.8 </v>
      </c>
      <c r="I53" s="47" t="str">
        <f t="shared" si="12"/>
        <v/>
      </c>
      <c r="J53" s="47" t="str">
        <f t="shared" si="12"/>
        <v/>
      </c>
      <c r="K53" s="47" t="str">
        <f t="shared" si="12"/>
        <v/>
      </c>
      <c r="L53" s="47" t="str">
        <f t="shared" si="12"/>
        <v/>
      </c>
      <c r="M53" s="47" t="str">
        <f t="shared" si="12"/>
        <v/>
      </c>
      <c r="N53" s="58" t="str">
        <f t="shared" si="12"/>
        <v xml:space="preserve">+42.8 </v>
      </c>
      <c r="O53" s="54" t="str">
        <f t="shared" si="12"/>
        <v xml:space="preserve">+42.8 </v>
      </c>
    </row>
    <row r="54" spans="1:15" ht="18" customHeight="1">
      <c r="A54" s="68" t="s">
        <v>92</v>
      </c>
      <c r="B54" s="42"/>
      <c r="C54" s="65" t="s">
        <v>71</v>
      </c>
      <c r="D54" s="47" t="str">
        <f t="shared" si="0"/>
        <v xml:space="preserve">-100.0 </v>
      </c>
      <c r="E54" s="47" t="str">
        <f t="shared" ref="E54:O54" si="13">IFERROR(IF(((E36-E18)/E18*100)&gt;100,"+",IF(((E36-E18)/E18*100)&lt;-100,"-",IF(ROUND(((E36-E18)/E18*100),1)=0,"0",IF(((E36-E18)/E18*100)&gt;0,TEXT(((E36-E18)/E18*100),"+0.0 "),TEXT(((E36-E18)/E18*100),"0.0 "))))),"")</f>
        <v xml:space="preserve">-35.6 </v>
      </c>
      <c r="F54" s="58" t="str">
        <f t="shared" si="13"/>
        <v>+</v>
      </c>
      <c r="G54" s="47" t="str">
        <f t="shared" si="13"/>
        <v xml:space="preserve">-100.0 </v>
      </c>
      <c r="H54" s="47" t="str">
        <f t="shared" si="13"/>
        <v xml:space="preserve">-100.0 </v>
      </c>
      <c r="I54" s="47" t="str">
        <f t="shared" si="13"/>
        <v/>
      </c>
      <c r="J54" s="47" t="str">
        <f t="shared" si="13"/>
        <v/>
      </c>
      <c r="K54" s="47" t="str">
        <f t="shared" si="13"/>
        <v/>
      </c>
      <c r="L54" s="47" t="str">
        <f t="shared" si="13"/>
        <v/>
      </c>
      <c r="M54" s="47" t="str">
        <f t="shared" si="13"/>
        <v xml:space="preserve">-54.3 </v>
      </c>
      <c r="N54" s="58" t="str">
        <f t="shared" si="13"/>
        <v xml:space="preserve">-41.8 </v>
      </c>
      <c r="O54" s="54" t="str">
        <f t="shared" si="13"/>
        <v xml:space="preserve">+11.9 </v>
      </c>
    </row>
    <row r="55" spans="1:15" ht="18" customHeight="1">
      <c r="A55" s="68" t="s">
        <v>92</v>
      </c>
      <c r="B55" s="42"/>
      <c r="C55" s="65" t="s">
        <v>45</v>
      </c>
      <c r="D55" s="47" t="str">
        <f t="shared" si="0"/>
        <v xml:space="preserve">-10.1 </v>
      </c>
      <c r="E55" s="47" t="str">
        <f t="shared" ref="E55:O55" si="14">IFERROR(IF(((E37-E19)/E19*100)&gt;100,"+",IF(((E37-E19)/E19*100)&lt;-100,"-",IF(ROUND(((E37-E19)/E19*100),1)=0,"0",IF(((E37-E19)/E19*100)&gt;0,TEXT(((E37-E19)/E19*100),"+0.0 "),TEXT(((E37-E19)/E19*100),"0.0 "))))),"")</f>
        <v/>
      </c>
      <c r="F55" s="58" t="str">
        <f t="shared" si="14"/>
        <v xml:space="preserve">+11.2 </v>
      </c>
      <c r="G55" s="47" t="str">
        <f t="shared" si="14"/>
        <v xml:space="preserve">-100.0 </v>
      </c>
      <c r="H55" s="47" t="str">
        <f t="shared" si="14"/>
        <v/>
      </c>
      <c r="I55" s="47" t="str">
        <f t="shared" si="14"/>
        <v/>
      </c>
      <c r="J55" s="47" t="str">
        <f t="shared" si="14"/>
        <v/>
      </c>
      <c r="K55" s="47" t="str">
        <f t="shared" si="14"/>
        <v/>
      </c>
      <c r="L55" s="47" t="str">
        <f t="shared" si="14"/>
        <v/>
      </c>
      <c r="M55" s="47" t="str">
        <f t="shared" si="14"/>
        <v xml:space="preserve">-49.3 </v>
      </c>
      <c r="N55" s="58" t="str">
        <f t="shared" si="14"/>
        <v xml:space="preserve">-92.1 </v>
      </c>
      <c r="O55" s="54" t="str">
        <f t="shared" si="14"/>
        <v xml:space="preserve">+7.3 </v>
      </c>
    </row>
    <row r="56" spans="1:15" ht="18" customHeight="1">
      <c r="A56" s="68" t="s">
        <v>92</v>
      </c>
      <c r="B56" s="42"/>
      <c r="C56" s="65" t="s">
        <v>46</v>
      </c>
      <c r="D56" s="47" t="str">
        <f t="shared" si="0"/>
        <v xml:space="preserve">-22.9 </v>
      </c>
      <c r="E56" s="47" t="str">
        <f t="shared" ref="E56:O56" si="15">IFERROR(IF(((E38-E20)/E20*100)&gt;100,"+",IF(((E38-E20)/E20*100)&lt;-100,"-",IF(ROUND(((E38-E20)/E20*100),1)=0,"0",IF(((E38-E20)/E20*100)&gt;0,TEXT(((E38-E20)/E20*100),"+0.0 "),TEXT(((E38-E20)/E20*100),"0.0 "))))),"")</f>
        <v/>
      </c>
      <c r="F56" s="58" t="str">
        <f t="shared" si="15"/>
        <v xml:space="preserve">+29.7 </v>
      </c>
      <c r="G56" s="47" t="str">
        <f t="shared" si="15"/>
        <v/>
      </c>
      <c r="H56" s="47" t="str">
        <f t="shared" si="15"/>
        <v xml:space="preserve">+4.9 </v>
      </c>
      <c r="I56" s="47" t="str">
        <f t="shared" si="15"/>
        <v/>
      </c>
      <c r="J56" s="47" t="str">
        <f t="shared" si="15"/>
        <v xml:space="preserve">-100.0 </v>
      </c>
      <c r="K56" s="47" t="str">
        <f t="shared" si="15"/>
        <v xml:space="preserve">-73.5 </v>
      </c>
      <c r="L56" s="47" t="str">
        <f t="shared" si="15"/>
        <v/>
      </c>
      <c r="M56" s="47" t="str">
        <f t="shared" si="15"/>
        <v xml:space="preserve">+40.6 </v>
      </c>
      <c r="N56" s="58" t="str">
        <f t="shared" si="15"/>
        <v xml:space="preserve">+0.6 </v>
      </c>
      <c r="O56" s="54" t="str">
        <f t="shared" si="15"/>
        <v xml:space="preserve">+3.3 </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c>
      <c r="G57" s="47" t="str">
        <f t="shared" si="16"/>
        <v/>
      </c>
      <c r="H57" s="47" t="str">
        <f t="shared" si="16"/>
        <v/>
      </c>
      <c r="I57" s="47" t="str">
        <f t="shared" si="16"/>
        <v/>
      </c>
      <c r="J57" s="47" t="str">
        <f t="shared" si="16"/>
        <v/>
      </c>
      <c r="K57" s="47" t="str">
        <f t="shared" si="16"/>
        <v/>
      </c>
      <c r="L57" s="47" t="str">
        <f t="shared" si="16"/>
        <v/>
      </c>
      <c r="M57" s="47" t="str">
        <f t="shared" si="16"/>
        <v/>
      </c>
      <c r="N57" s="58" t="str">
        <f t="shared" si="16"/>
        <v/>
      </c>
      <c r="O57" s="54" t="str">
        <f t="shared" si="16"/>
        <v/>
      </c>
    </row>
    <row r="58" spans="1:15" ht="18" customHeight="1">
      <c r="A58" s="68" t="s">
        <v>92</v>
      </c>
      <c r="B58" s="42"/>
      <c r="C58" s="65" t="s">
        <v>62</v>
      </c>
      <c r="D58" s="47" t="str">
        <f>IFERROR(IF(((D22-D40)/D40*100)&gt;100,"+",IF(((D22-D40)/D40*100)&lt;-100,"-",IF(ROUND(((D22-D40)/D40*100),1)=0,"0",IF(((D22-D40)/D40*100)&gt;0,TEXT(((D22-D40)/D40*100),"+0.0 "),TEXT(((D22-D40)/D40*100),"0.0 "))))),"")</f>
        <v xml:space="preserve">+7.9 </v>
      </c>
      <c r="E58" s="47" t="str">
        <f t="shared" ref="E58:O58" si="17">IFERROR(IF(((E40-E22)/E22*100)&gt;100,"+",IF(((E40-E22)/E22*100)&lt;-100,"-",IF(ROUND(((E40-E22)/E22*100),1)=0,"0",IF(((E40-E22)/E22*100)&gt;0,TEXT(((E40-E22)/E22*100),"+0.0 "),TEXT(((E40-E22)/E22*100),"0.0 "))))),"")</f>
        <v/>
      </c>
      <c r="F58" s="58" t="str">
        <f t="shared" si="17"/>
        <v xml:space="preserve">-7.3 </v>
      </c>
      <c r="G58" s="47" t="str">
        <f t="shared" si="17"/>
        <v xml:space="preserve">+92.0 </v>
      </c>
      <c r="H58" s="47" t="str">
        <f t="shared" si="17"/>
        <v xml:space="preserve">-99.8 </v>
      </c>
      <c r="I58" s="47" t="str">
        <f t="shared" si="17"/>
        <v/>
      </c>
      <c r="J58" s="47" t="str">
        <f t="shared" si="17"/>
        <v/>
      </c>
      <c r="K58" s="47" t="str">
        <f t="shared" si="17"/>
        <v/>
      </c>
      <c r="L58" s="47" t="str">
        <f t="shared" si="17"/>
        <v xml:space="preserve">+27.0 </v>
      </c>
      <c r="M58" s="47" t="str">
        <f t="shared" si="17"/>
        <v>+</v>
      </c>
      <c r="N58" s="58" t="str">
        <f t="shared" si="17"/>
        <v xml:space="preserve">+73.6 </v>
      </c>
      <c r="O58" s="54" t="str">
        <f t="shared" si="17"/>
        <v xml:space="preserve">+7.8 </v>
      </c>
    </row>
    <row r="59" spans="1:15" ht="18" customHeight="1">
      <c r="A59" s="66" t="s">
        <v>92</v>
      </c>
      <c r="B59" s="59"/>
      <c r="C59" s="64" t="s">
        <v>116</v>
      </c>
      <c r="D59" s="105" t="str">
        <f t="shared" ref="D59:N59" si="18">IFERROR(IF(((D41-D23)/D23*100)&gt;100,"+",IF(((D41-D23)/D23*100)&lt;-100,"-",IF(ROUND(((D41-D23)/D23*100),1)=0,"0",IF(((D41-D23)/D23*100)&gt;0,TEXT(((D41-D23)/D23*100),"+0.0 "),TEXT(((D41-D23)/D23*100),"0.0 "))))),"")</f>
        <v xml:space="preserve">+0.7 </v>
      </c>
      <c r="E59" s="55" t="str">
        <f t="shared" si="18"/>
        <v xml:space="preserve">+13.7 </v>
      </c>
      <c r="F59" s="56" t="str">
        <f t="shared" si="18"/>
        <v xml:space="preserve">+1.8 </v>
      </c>
      <c r="G59" s="55" t="str">
        <f t="shared" si="18"/>
        <v xml:space="preserve">-18.1 </v>
      </c>
      <c r="H59" s="55" t="str">
        <f>IFERROR(IF(((H41-H23)/H23*100)&gt;100,"+",IF(((H41-H23)/H23*100)&lt;-100,"-",IF(ROUND(((H41-H23)/H23*100),1)=0,"0",IF(((H41-H23)/H23*100)&gt;0,TEXT(((H41-H23)/H23*100),"+0.0 "),TEXT(((H41-H23)/H23*100),"0.0 "))))),"")</f>
        <v xml:space="preserve">-0.5 </v>
      </c>
      <c r="I59" s="55" t="str">
        <f>IFERROR(IF(((I41-I23)/I23*100)&gt;100,"+",IF(((I41-I23)/I23*100)&lt;-100,"-",IF(ROUND(((I41-I23)/I23*100),1)=0,"0",IF(((I41-I23)/I23*100)&gt;0,TEXT(((I41-I23)/I23*100),"+0.0 "),TEXT(((I41-I23)/I23*100),"0.0 "))))),"")</f>
        <v xml:space="preserve">+5.0 </v>
      </c>
      <c r="J59" s="55" t="str">
        <f t="shared" si="18"/>
        <v xml:space="preserve">-16.5 </v>
      </c>
      <c r="K59" s="55" t="str">
        <f t="shared" si="18"/>
        <v xml:space="preserve">-27.9 </v>
      </c>
      <c r="L59" s="55" t="str">
        <f t="shared" si="18"/>
        <v xml:space="preserve">+19.3 </v>
      </c>
      <c r="M59" s="55" t="str">
        <f t="shared" si="18"/>
        <v xml:space="preserve">+7.1 </v>
      </c>
      <c r="N59" s="56" t="str">
        <f t="shared" si="18"/>
        <v xml:space="preserve">+0.8 </v>
      </c>
      <c r="O59" s="57" t="str">
        <f>IFERROR(IF(((O41-O23)/O23*100)&gt;100,"+",IF(((O41-O23)/O23*100)&lt;-100,"-",IF(ROUND(((O41-O23)/O23*100),1)=0,"0",IF(((O41-O23)/O23*100)&gt;0,TEXT(((O41-O23)/O23*100),"+0.0 "),TEXT(((O41-O23)/O23*100),"0.0 "))))),"")</f>
        <v xml:space="preserve">+1.4 </v>
      </c>
    </row>
    <row r="61" spans="1:15" ht="18" customHeight="1">
      <c r="D61" s="106"/>
      <c r="E61" s="106"/>
      <c r="F61" s="106"/>
      <c r="G61" s="106"/>
      <c r="H61" s="106"/>
      <c r="I61" s="106"/>
      <c r="J61" s="106"/>
      <c r="K61" s="106"/>
      <c r="L61" s="106"/>
      <c r="M61" s="106"/>
      <c r="N61" s="106"/>
      <c r="O61" s="106"/>
    </row>
    <row r="62" spans="1:15" ht="15.5">
      <c r="G62" s="104"/>
      <c r="H62" s="104"/>
      <c r="I62" s="104"/>
      <c r="J62" s="104"/>
      <c r="K62" s="104"/>
      <c r="L62" s="104"/>
      <c r="M62" s="104"/>
      <c r="N62" s="104"/>
    </row>
    <row r="63" spans="1:15" ht="15.5">
      <c r="D63" s="104"/>
      <c r="E63" s="104"/>
      <c r="F63" s="104"/>
      <c r="G63" s="104"/>
      <c r="H63" s="104"/>
      <c r="I63" s="104"/>
      <c r="J63" s="104"/>
      <c r="K63" s="104"/>
      <c r="L63" s="104"/>
      <c r="M63" s="104"/>
      <c r="N63" s="104"/>
      <c r="O63" s="104"/>
    </row>
    <row r="64" spans="1:15" ht="15.5">
      <c r="G64" s="104"/>
      <c r="H64" s="104"/>
      <c r="I64" s="104"/>
      <c r="J64" s="104"/>
      <c r="K64" s="104"/>
      <c r="L64" s="104"/>
      <c r="M64" s="104"/>
      <c r="N64" s="104"/>
    </row>
    <row r="65" spans="4:15" ht="15.5">
      <c r="G65" s="104"/>
      <c r="H65" s="104"/>
      <c r="I65" s="104"/>
      <c r="J65" s="104"/>
      <c r="K65" s="104"/>
      <c r="L65" s="104"/>
      <c r="M65" s="104"/>
      <c r="N65" s="104"/>
    </row>
    <row r="66" spans="4:15" ht="15.5">
      <c r="D66" s="104"/>
      <c r="E66" s="104"/>
      <c r="F66" s="104"/>
      <c r="G66" s="104"/>
      <c r="H66" s="104"/>
      <c r="I66" s="104"/>
      <c r="J66" s="104"/>
      <c r="K66" s="104"/>
      <c r="L66" s="104"/>
      <c r="M66" s="104"/>
      <c r="N66" s="104"/>
      <c r="O66" s="104"/>
    </row>
  </sheetData>
  <phoneticPr fontId="14" type="noConversion"/>
  <pageMargins left="0.7" right="0.7" top="0.75" bottom="0.75" header="0.3" footer="0.3"/>
  <pageSetup paperSize="9" orientation="portrait" verticalDpi="0" r:id="rId1"/>
  <ignoredErrors>
    <ignoredError sqref="C6:C15 C54:C59 C36:C41 C18:C23 C16 C17 C35 C53 C24:C34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17"/>
  <sheetViews>
    <sheetView showGridLines="0" workbookViewId="0">
      <pane ySplit="5" topLeftCell="A96" activePane="bottomLeft" state="frozen"/>
      <selection pane="bottomLeft" activeCell="A96" sqref="A96"/>
    </sheetView>
  </sheetViews>
  <sheetFormatPr defaultRowHeight="14.5"/>
  <cols>
    <col min="1" max="1" width="12.81640625" style="20" customWidth="1"/>
    <col min="2" max="2" width="30.81640625" customWidth="1"/>
    <col min="3" max="13" width="13.8164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125</v>
      </c>
      <c r="K5" s="52" t="s">
        <v>126</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0</v>
      </c>
      <c r="D60" s="70">
        <f>SUMIFS(Month!E:E,Month!$C:$C,$B60,Month!$A:$A,$A60)</f>
        <v>479.15000000000009</v>
      </c>
      <c r="E60" s="70">
        <f>SUMIFS(Month!F:F,Month!$C:$C,$B60,Month!$A:$A,$A60)</f>
        <v>479.15000000000009</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4509.41</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374.12</v>
      </c>
      <c r="D63" s="73">
        <f>SUMIFS(Month!E:E,Month!$C:$C,$B63,Month!$A:$A,$A63)</f>
        <v>0</v>
      </c>
      <c r="E63" s="73">
        <f>SUMIFS(Month!F:F,Month!$C:$C,$B63,Month!$A:$A,$A63)</f>
        <v>374.12</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448.64000000000004</v>
      </c>
      <c r="O63" s="19"/>
    </row>
    <row r="64" spans="1:15" ht="15.5">
      <c r="A64" s="68">
        <v>2021</v>
      </c>
      <c r="B64" s="63" t="s">
        <v>40</v>
      </c>
      <c r="C64" s="72">
        <f>SUMIFS(Month!D:D,Month!$C:$C,$B64,Month!$A:$A,$A64)</f>
        <v>1219.6100000000001</v>
      </c>
      <c r="D64" s="73">
        <f>SUMIFS(Month!E:E,Month!$C:$C,$B64,Month!$A:$A,$A64)</f>
        <v>0</v>
      </c>
      <c r="E64" s="73">
        <f>SUMIFS(Month!F:F,Month!$C:$C,$B64,Month!$A:$A,$A64)</f>
        <v>1219.6100000000001</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1647.8500000000001</v>
      </c>
      <c r="O64" s="19"/>
    </row>
    <row r="65" spans="1:17" ht="15.5">
      <c r="A65" s="68">
        <v>2021</v>
      </c>
      <c r="B65" s="63" t="s">
        <v>41</v>
      </c>
      <c r="C65" s="72">
        <f>SUMIFS(Month!D:D,Month!$C:$C,$B65,Month!$A:$A,$A65)</f>
        <v>2833.8700000000003</v>
      </c>
      <c r="D65" s="73">
        <f>SUMIFS(Month!E:E,Month!$C:$C,$B65,Month!$A:$A,$A65)</f>
        <v>0</v>
      </c>
      <c r="E65" s="73">
        <f>SUMIFS(Month!F:F,Month!$C:$C,$B65,Month!$A:$A,$A65)</f>
        <v>2833.8700000000003</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2883.3800000000006</v>
      </c>
      <c r="O65" s="19"/>
    </row>
    <row r="66" spans="1:17" ht="15.5">
      <c r="A66" s="68">
        <v>2021</v>
      </c>
      <c r="B66" s="63" t="s">
        <v>70</v>
      </c>
      <c r="C66" s="72">
        <f>SUMIFS(Month!D:D,Month!$C:$C,$B66,Month!$A:$A,$A66)</f>
        <v>0.75</v>
      </c>
      <c r="D66" s="73">
        <f>SUMIFS(Month!E:E,Month!$C:$C,$B66,Month!$A:$A,$A66)</f>
        <v>0</v>
      </c>
      <c r="E66" s="73">
        <f>SUMIFS(Month!F:F,Month!$C:$C,$B66,Month!$A:$A,$A66)</f>
        <v>0.75</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178.78</v>
      </c>
      <c r="L66" s="73">
        <f>SUMIFS(Month!M:M,Month!$C:$C,$B66,Month!$A:$A,$A66)</f>
        <v>139.51999999999998</v>
      </c>
      <c r="M66" s="73">
        <f>SUMIFS(Month!N:N,Month!$C:$C,$B66,Month!$A:$A,$A66)</f>
        <v>2675.0499999999997</v>
      </c>
      <c r="N66" s="74">
        <f>SUMIFS(Month!O:O,Month!$C:$C,$B66,Month!$A:$A,$A66)</f>
        <v>2675.7999999999997</v>
      </c>
      <c r="O66" s="19"/>
    </row>
    <row r="67" spans="1:17" ht="15.5">
      <c r="A67" s="68">
        <v>2021</v>
      </c>
      <c r="B67" s="63" t="s">
        <v>74</v>
      </c>
      <c r="C67" s="72">
        <f>SUMIFS(Month!D:D,Month!$C:$C,$B67,Month!$A:$A,$A67)</f>
        <v>618.21999999999991</v>
      </c>
      <c r="D67" s="73">
        <f>SUMIFS(Month!E:E,Month!$C:$C,$B67,Month!$A:$A,$A67)</f>
        <v>29.259999999999998</v>
      </c>
      <c r="E67" s="73">
        <f>SUMIFS(Month!F:F,Month!$C:$C,$B67,Month!$A:$A,$A67)</f>
        <v>647.4799999999999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683.37</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15467.880000000001</v>
      </c>
      <c r="D69" s="73">
        <f>SUMIFS(Month!E:E,Month!$C:$C,$B69,Month!$A:$A,$A69)</f>
        <v>903.91</v>
      </c>
      <c r="E69" s="73">
        <f>SUMIFS(Month!F:F,Month!$C:$C,$B69,Month!$A:$A,$A69)</f>
        <v>16371.79</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20801.77</v>
      </c>
      <c r="O69" s="19"/>
    </row>
    <row r="70" spans="1:17" ht="15.5">
      <c r="A70" s="68">
        <v>2021</v>
      </c>
      <c r="B70" s="63" t="s">
        <v>43</v>
      </c>
      <c r="C70" s="72">
        <f>SUMIFS(Month!D:D,Month!$C:$C,$B70,Month!$A:$A,$A70)</f>
        <v>565</v>
      </c>
      <c r="D70" s="73">
        <f>SUMIFS(Month!E:E,Month!$C:$C,$B70,Month!$A:$A,$A70)</f>
        <v>0</v>
      </c>
      <c r="E70" s="73">
        <f>SUMIFS(Month!F:F,Month!$C:$C,$B70,Month!$A:$A,$A70)</f>
        <v>565</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668.40999999999985</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291.06</v>
      </c>
      <c r="D72" s="73">
        <f>SUMIFS(Month!E:E,Month!$C:$C,$B72,Month!$A:$A,$A72)</f>
        <v>71</v>
      </c>
      <c r="E72" s="73">
        <f>SUMIFS(Month!F:F,Month!$C:$C,$B72,Month!$A:$A,$A72)</f>
        <v>362.06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785.67</v>
      </c>
      <c r="O72" s="19"/>
    </row>
    <row r="73" spans="1:17" ht="15.5">
      <c r="A73" s="68">
        <v>2021</v>
      </c>
      <c r="B73" s="63" t="s">
        <v>45</v>
      </c>
      <c r="C73" s="72">
        <f>SUMIFS(Month!D:D,Month!$C:$C,$B73,Month!$A:$A,$A73)</f>
        <v>300.52</v>
      </c>
      <c r="D73" s="73">
        <f>SUMIFS(Month!E:E,Month!$C:$C,$B73,Month!$A:$A,$A73)</f>
        <v>0</v>
      </c>
      <c r="E73" s="73">
        <f>SUMIFS(Month!F:F,Month!$C:$C,$B73,Month!$A:$A,$A73)</f>
        <v>300.52</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361.40999999999997</v>
      </c>
      <c r="O73" s="19"/>
    </row>
    <row r="74" spans="1:17" ht="15.5">
      <c r="A74" s="68">
        <v>2021</v>
      </c>
      <c r="B74" s="63" t="s">
        <v>46</v>
      </c>
      <c r="C74" s="72">
        <f>SUMIFS(Month!D:D,Month!$C:$C,$B74,Month!$A:$A,$A74)</f>
        <v>774.75</v>
      </c>
      <c r="D74" s="73">
        <f>SUMIFS(Month!E:E,Month!$C:$C,$B74,Month!$A:$A,$A74)</f>
        <v>160.94999999999999</v>
      </c>
      <c r="E74" s="73">
        <f>SUMIFS(Month!F:F,Month!$C:$C,$B74,Month!$A:$A,$A74)</f>
        <v>935.7</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3510.2799999999997</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2919.7799999999997</v>
      </c>
      <c r="D76" s="73">
        <f>SUMIFS(Month!E:E,Month!$C:$C,$B76,Month!$A:$A,$A76)</f>
        <v>141.46999999999997</v>
      </c>
      <c r="E76" s="73">
        <f>SUMIFS(Month!F:F,Month!$C:$C,$B76,Month!$A:$A,$A76)</f>
        <v>3061.25</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4596.130000000001</v>
      </c>
      <c r="O76" s="19"/>
    </row>
    <row r="77" spans="1:17" ht="15.5">
      <c r="A77" s="66">
        <v>2021</v>
      </c>
      <c r="B77" s="66" t="s">
        <v>93</v>
      </c>
      <c r="C77" s="75">
        <f>SUMIFS(Month!D:D,Month!$C:$C,$B77,Month!$A:$A,$A77)</f>
        <v>32685.219999999998</v>
      </c>
      <c r="D77" s="76">
        <f>SUMIFS(Month!E:E,Month!$C:$C,$B77,Month!$A:$A,$A77)</f>
        <v>1796.2699999999998</v>
      </c>
      <c r="E77" s="76">
        <f>SUMIFS(Month!F:F,Month!$C:$C,$B77,Month!$A:$A,$A77)</f>
        <v>34481.490000000005</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2046.29</v>
      </c>
      <c r="L77" s="76">
        <f>SUMIFS(Month!M:M,Month!$C:$C,$B77,Month!$A:$A,$A77)</f>
        <v>4949.53</v>
      </c>
      <c r="M77" s="76">
        <f>SUMIFS(Month!N:N,Month!$C:$C,$B77,Month!$A:$A,$A77)</f>
        <v>18218.53</v>
      </c>
      <c r="N77" s="75">
        <f>SUMIFS(Month!O:O,Month!$C:$C,$B77,Month!$A:$A,$A77)</f>
        <v>52700.020000000004</v>
      </c>
      <c r="O77" s="19"/>
    </row>
    <row r="78" spans="1:17" ht="15.5">
      <c r="A78" s="67">
        <v>2022</v>
      </c>
      <c r="B78" s="63" t="s">
        <v>37</v>
      </c>
      <c r="C78" s="69">
        <f>SUMIFS(Month!D:D,Month!$C:$C,$B78,Month!$A:$A,$A78)</f>
        <v>0</v>
      </c>
      <c r="D78" s="70">
        <f>SUMIFS(Month!E:E,Month!$C:$C,$B78,Month!$A:$A,$A78)</f>
        <v>268.19</v>
      </c>
      <c r="E78" s="70">
        <f>SUMIFS(Month!F:F,Month!$C:$C,$B78,Month!$A:$A,$A78)</f>
        <v>268.19</v>
      </c>
      <c r="F78" s="71">
        <f>SUMIFS(Month!G:G,Month!$C:$C,$B78,Month!$A:$A,$A78)</f>
        <v>26.26</v>
      </c>
      <c r="G78" s="70">
        <f>SUMIFS(Month!H:H,Month!$C:$C,$B78,Month!$A:$A,$A78)</f>
        <v>1136.74</v>
      </c>
      <c r="H78" s="70">
        <f>SUMIFS(Month!I:I,Month!$C:$C,$B78,Month!$A:$A,$A78)</f>
        <v>0</v>
      </c>
      <c r="I78" s="70">
        <f>SUMIFS(Month!J:J,Month!$C:$C,$B78,Month!$A:$A,$A78)</f>
        <v>8.36</v>
      </c>
      <c r="J78" s="70">
        <f>SUMIFS(Month!K:K,Month!$C:$C,$B78,Month!$A:$A,$A78)</f>
        <v>12.54</v>
      </c>
      <c r="K78" s="70">
        <f>SUMIFS(Month!L:L,Month!$C:$C,$B78,Month!$A:$A,$A78)</f>
        <v>34.42</v>
      </c>
      <c r="L78" s="70">
        <f>SUMIFS(Month!M:M,Month!$C:$C,$B78,Month!$A:$A,$A78)</f>
        <v>1366.27</v>
      </c>
      <c r="M78" s="70">
        <f>SUMIFS(Month!N:N,Month!$C:$C,$B78,Month!$A:$A,$A78)</f>
        <v>3420.76</v>
      </c>
      <c r="N78" s="71">
        <f>SUMIFS(Month!O:O,Month!$C:$C,$B78,Month!$A:$A,$A78)</f>
        <v>3688.9500000000003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254.41999999999996</v>
      </c>
      <c r="D81" s="73">
        <f>SUMIFS(Month!E:E,Month!$C:$C,$B81,Month!$A:$A,$A81)</f>
        <v>113.92</v>
      </c>
      <c r="E81" s="73">
        <f>SUMIFS(Month!F:F,Month!$C:$C,$B81,Month!$A:$A,$A81)</f>
        <v>368.34</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0</v>
      </c>
      <c r="L81" s="73">
        <f>SUMIFS(Month!M:M,Month!$C:$C,$B81,Month!$A:$A,$A81)</f>
        <v>57.20000000000001</v>
      </c>
      <c r="M81" s="73">
        <f>SUMIFS(Month!N:N,Month!$C:$C,$B81,Month!$A:$A,$A81)</f>
        <v>171.73000000000005</v>
      </c>
      <c r="N81" s="74">
        <f>SUMIFS(Month!O:O,Month!$C:$C,$B81,Month!$A:$A,$A81)</f>
        <v>540.07000000000005</v>
      </c>
      <c r="O81" s="48"/>
      <c r="P81" s="48"/>
      <c r="Q81" s="48"/>
    </row>
    <row r="82" spans="1:17" ht="15.5">
      <c r="A82" s="68">
        <v>2022</v>
      </c>
      <c r="B82" s="63" t="s">
        <v>40</v>
      </c>
      <c r="C82" s="72">
        <f>SUMIFS(Month!D:D,Month!$C:$C,$B82,Month!$A:$A,$A82)</f>
        <v>1089.1199999999999</v>
      </c>
      <c r="D82" s="73">
        <f>SUMIFS(Month!E:E,Month!$C:$C,$B82,Month!$A:$A,$A82)</f>
        <v>1</v>
      </c>
      <c r="E82" s="73">
        <f>SUMIFS(Month!F:F,Month!$C:$C,$B82,Month!$A:$A,$A82)</f>
        <v>1090.1199999999999</v>
      </c>
      <c r="F82" s="74">
        <f>SUMIFS(Month!G:G,Month!$C:$C,$B82,Month!$A:$A,$A82)</f>
        <v>148.98999999999998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0</v>
      </c>
      <c r="L82" s="73">
        <f>SUMIFS(Month!M:M,Month!$C:$C,$B82,Month!$A:$A,$A82)</f>
        <v>57.7</v>
      </c>
      <c r="M82" s="73">
        <f>SUMIFS(Month!N:N,Month!$C:$C,$B82,Month!$A:$A,$A82)</f>
        <v>471.83000000000004</v>
      </c>
      <c r="N82" s="74">
        <f>SUMIFS(Month!O:O,Month!$C:$C,$B82,Month!$A:$A,$A82)</f>
        <v>1561.9499999999998</v>
      </c>
      <c r="O82" s="48"/>
      <c r="P82" s="48"/>
      <c r="Q82" s="48"/>
    </row>
    <row r="83" spans="1:17" ht="15.5">
      <c r="A83" s="68">
        <v>2022</v>
      </c>
      <c r="B83" s="63" t="s">
        <v>41</v>
      </c>
      <c r="C83" s="72">
        <f>SUMIFS(Month!D:D,Month!$C:$C,$B83,Month!$A:$A,$A83)</f>
        <v>2756.5099999999998</v>
      </c>
      <c r="D83" s="73">
        <f>SUMIFS(Month!E:E,Month!$C:$C,$B83,Month!$A:$A,$A83)</f>
        <v>63.07</v>
      </c>
      <c r="E83" s="73">
        <f>SUMIFS(Month!F:F,Month!$C:$C,$B83,Month!$A:$A,$A83)</f>
        <v>2819.58</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62.320000000000007</v>
      </c>
      <c r="M83" s="73">
        <f>SUMIFS(Month!N:N,Month!$C:$C,$B83,Month!$A:$A,$A83)</f>
        <v>62.320000000000007</v>
      </c>
      <c r="N83" s="74">
        <f>SUMIFS(Month!O:O,Month!$C:$C,$B83,Month!$A:$A,$A83)</f>
        <v>2881.9</v>
      </c>
      <c r="O83" s="48"/>
      <c r="P83" s="48"/>
      <c r="Q83" s="48"/>
    </row>
    <row r="84" spans="1:17" ht="15.5">
      <c r="A84" s="68">
        <v>2022</v>
      </c>
      <c r="B84" s="63" t="s">
        <v>70</v>
      </c>
      <c r="C84" s="72">
        <f>SUMIFS(Month!D:D,Month!$C:$C,$B84,Month!$A:$A,$A84)</f>
        <v>70.05</v>
      </c>
      <c r="D84" s="73">
        <f>SUMIFS(Month!E:E,Month!$C:$C,$B84,Month!$A:$A,$A84)</f>
        <v>0</v>
      </c>
      <c r="E84" s="73">
        <f>SUMIFS(Month!F:F,Month!$C:$C,$B84,Month!$A:$A,$A84)</f>
        <v>70.05</v>
      </c>
      <c r="F84" s="74">
        <f>SUMIFS(Month!G:G,Month!$C:$C,$B84,Month!$A:$A,$A84)</f>
        <v>0</v>
      </c>
      <c r="G84" s="73">
        <f>SUMIFS(Month!H:H,Month!$C:$C,$B84,Month!$A:$A,$A84)</f>
        <v>330.26000000000005</v>
      </c>
      <c r="H84" s="73">
        <f>SUMIFS(Month!I:I,Month!$C:$C,$B84,Month!$A:$A,$A84)</f>
        <v>1002.99</v>
      </c>
      <c r="I84" s="73">
        <f>SUMIFS(Month!J:J,Month!$C:$C,$B84,Month!$A:$A,$A84)</f>
        <v>240.09</v>
      </c>
      <c r="J84" s="73">
        <f>SUMIFS(Month!K:K,Month!$C:$C,$B84,Month!$A:$A,$A84)</f>
        <v>2262.79</v>
      </c>
      <c r="K84" s="73">
        <f>SUMIFS(Month!L:L,Month!$C:$C,$B84,Month!$A:$A,$A84)</f>
        <v>127.13000000000001</v>
      </c>
      <c r="L84" s="73">
        <f>SUMIFS(Month!M:M,Month!$C:$C,$B84,Month!$A:$A,$A84)</f>
        <v>145.49</v>
      </c>
      <c r="M84" s="73">
        <f>SUMIFS(Month!N:N,Month!$C:$C,$B84,Month!$A:$A,$A84)</f>
        <v>4122.99</v>
      </c>
      <c r="N84" s="74">
        <f>SUMIFS(Month!O:O,Month!$C:$C,$B84,Month!$A:$A,$A84)</f>
        <v>4193.04</v>
      </c>
      <c r="O84" s="48"/>
      <c r="P84" s="48"/>
      <c r="Q84" s="48"/>
    </row>
    <row r="85" spans="1:17" ht="15.5">
      <c r="A85" s="68">
        <v>2022</v>
      </c>
      <c r="B85" s="63" t="s">
        <v>74</v>
      </c>
      <c r="C85" s="72">
        <f>SUMIFS(Month!D:D,Month!$C:$C,$B85,Month!$A:$A,$A85)</f>
        <v>734.48</v>
      </c>
      <c r="D85" s="73">
        <f>SUMIFS(Month!E:E,Month!$C:$C,$B85,Month!$A:$A,$A85)</f>
        <v>58.5</v>
      </c>
      <c r="E85" s="73">
        <f>SUMIFS(Month!F:F,Month!$C:$C,$B85,Month!$A:$A,$A85)</f>
        <v>792.98</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824.86999999999989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12886.01</v>
      </c>
      <c r="D87" s="73">
        <f>SUMIFS(Month!E:E,Month!$C:$C,$B87,Month!$A:$A,$A87)</f>
        <v>1373.49</v>
      </c>
      <c r="E87" s="73">
        <f>SUMIFS(Month!F:F,Month!$C:$C,$B87,Month!$A:$A,$A87)</f>
        <v>14259.5</v>
      </c>
      <c r="F87" s="74">
        <f>SUMIFS(Month!G:G,Month!$C:$C,$B87,Month!$A:$A,$A87)</f>
        <v>44.85</v>
      </c>
      <c r="G87" s="73">
        <f>SUMIFS(Month!H:H,Month!$C:$C,$B87,Month!$A:$A,$A87)</f>
        <v>2573.04</v>
      </c>
      <c r="H87" s="73">
        <f>SUMIFS(Month!I:I,Month!$C:$C,$B87,Month!$A:$A,$A87)</f>
        <v>0</v>
      </c>
      <c r="I87" s="73">
        <f>SUMIFS(Month!J:J,Month!$C:$C,$B87,Month!$A:$A,$A87)</f>
        <v>9.39</v>
      </c>
      <c r="J87" s="73">
        <f>SUMIFS(Month!K:K,Month!$C:$C,$B87,Month!$A:$A,$A87)</f>
        <v>69.48</v>
      </c>
      <c r="K87" s="73">
        <f>SUMIFS(Month!L:L,Month!$C:$C,$B87,Month!$A:$A,$A87)</f>
        <v>72.199999999999989</v>
      </c>
      <c r="L87" s="73">
        <f>SUMIFS(Month!M:M,Month!$C:$C,$B87,Month!$A:$A,$A87)</f>
        <v>2014.29</v>
      </c>
      <c r="M87" s="73">
        <f>SUMIFS(Month!N:N,Month!$C:$C,$B87,Month!$A:$A,$A87)</f>
        <v>5296.1399999999994</v>
      </c>
      <c r="N87" s="74">
        <f>SUMIFS(Month!O:O,Month!$C:$C,$B87,Month!$A:$A,$A87)</f>
        <v>19555.64</v>
      </c>
      <c r="O87" s="48"/>
      <c r="P87" s="48"/>
      <c r="Q87" s="48"/>
    </row>
    <row r="88" spans="1:17" ht="15.5">
      <c r="A88" s="68">
        <v>2022</v>
      </c>
      <c r="B88" s="63" t="s">
        <v>43</v>
      </c>
      <c r="C88" s="72">
        <f>SUMIFS(Month!D:D,Month!$C:$C,$B88,Month!$A:$A,$A88)</f>
        <v>0</v>
      </c>
      <c r="D88" s="73">
        <f>SUMIFS(Month!E:E,Month!$C:$C,$B88,Month!$A:$A,$A88)</f>
        <v>0</v>
      </c>
      <c r="E88" s="73">
        <f>SUMIFS(Month!F:F,Month!$C:$C,$B88,Month!$A:$A,$A88)</f>
        <v>0</v>
      </c>
      <c r="F88" s="74">
        <f>SUMIFS(Month!G:G,Month!$C:$C,$B88,Month!$A:$A,$A88)</f>
        <v>1.98</v>
      </c>
      <c r="G88" s="73">
        <f>SUMIFS(Month!H:H,Month!$C:$C,$B88,Month!$A:$A,$A88)</f>
        <v>158.76</v>
      </c>
      <c r="H88" s="73">
        <f>SUMIFS(Month!I:I,Month!$C:$C,$B88,Month!$A:$A,$A88)</f>
        <v>0</v>
      </c>
      <c r="I88" s="73">
        <f>SUMIFS(Month!J:J,Month!$C:$C,$B88,Month!$A:$A,$A88)</f>
        <v>0</v>
      </c>
      <c r="J88" s="73">
        <f>SUMIFS(Month!K:K,Month!$C:$C,$B88,Month!$A:$A,$A88)</f>
        <v>0</v>
      </c>
      <c r="K88" s="73">
        <f>SUMIFS(Month!L:L,Month!$C:$C,$B88,Month!$A:$A,$A88)</f>
        <v>0</v>
      </c>
      <c r="L88" s="73">
        <f>SUMIFS(Month!M:M,Month!$C:$C,$B88,Month!$A:$A,$A88)</f>
        <v>53.509999999999991</v>
      </c>
      <c r="M88" s="73">
        <f>SUMIFS(Month!N:N,Month!$C:$C,$B88,Month!$A:$A,$A88)</f>
        <v>248.93999999999997</v>
      </c>
      <c r="N88" s="74">
        <f>SUMIFS(Month!O:O,Month!$C:$C,$B88,Month!$A:$A,$A88)</f>
        <v>248.93999999999997</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0</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665.01</v>
      </c>
      <c r="D90" s="73">
        <f>SUMIFS(Month!E:E,Month!$C:$C,$B90,Month!$A:$A,$A90)</f>
        <v>34.04</v>
      </c>
      <c r="E90" s="73">
        <f>SUMIFS(Month!F:F,Month!$C:$C,$B90,Month!$A:$A,$A90)</f>
        <v>699.05</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0</v>
      </c>
      <c r="L90" s="73">
        <f>SUMIFS(Month!M:M,Month!$C:$C,$B90,Month!$A:$A,$A90)</f>
        <v>204.50000000000003</v>
      </c>
      <c r="M90" s="73">
        <f>SUMIFS(Month!N:N,Month!$C:$C,$B90,Month!$A:$A,$A90)</f>
        <v>616.05000000000018</v>
      </c>
      <c r="N90" s="74">
        <f>SUMIFS(Month!O:O,Month!$C:$C,$B90,Month!$A:$A,$A90)</f>
        <v>1315.1</v>
      </c>
      <c r="O90" s="48"/>
      <c r="P90" s="48"/>
      <c r="Q90" s="48"/>
    </row>
    <row r="91" spans="1:17" ht="15.5">
      <c r="A91" s="68">
        <v>2022</v>
      </c>
      <c r="B91" s="63" t="s">
        <v>45</v>
      </c>
      <c r="C91" s="72">
        <f>SUMIFS(Month!D:D,Month!$C:$C,$B91,Month!$A:$A,$A91)</f>
        <v>1345.1200000000001</v>
      </c>
      <c r="D91" s="73">
        <f>SUMIFS(Month!E:E,Month!$C:$C,$B91,Month!$A:$A,$A91)</f>
        <v>24.939999999999998</v>
      </c>
      <c r="E91" s="73">
        <f>SUMIFS(Month!F:F,Month!$C:$C,$B91,Month!$A:$A,$A91)</f>
        <v>1370.0600000000002</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1497.0499999999997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136.62</v>
      </c>
      <c r="M92" s="73">
        <f>SUMIFS(Month!N:N,Month!$C:$C,$B92,Month!$A:$A,$A92)</f>
        <v>2910.15</v>
      </c>
      <c r="N92" s="74">
        <f>SUMIFS(Month!O:O,Month!$C:$C,$B92,Month!$A:$A,$A92)</f>
        <v>3359.83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5209.84</v>
      </c>
      <c r="D94" s="73">
        <f>SUMIFS(Month!E:E,Month!$C:$C,$B94,Month!$A:$A,$A94)</f>
        <v>268.28999999999996</v>
      </c>
      <c r="E94" s="73">
        <f>SUMIFS(Month!F:F,Month!$C:$C,$B94,Month!$A:$A,$A94)</f>
        <v>5478.13</v>
      </c>
      <c r="F94" s="74">
        <f>SUMIFS(Month!G:G,Month!$C:$C,$B94,Month!$A:$A,$A94)</f>
        <v>265.15999999999997</v>
      </c>
      <c r="G94" s="73">
        <f>SUMIFS(Month!H:H,Month!$C:$C,$B94,Month!$A:$A,$A94)</f>
        <v>1145.45</v>
      </c>
      <c r="H94" s="73">
        <f>SUMIFS(Month!I:I,Month!$C:$C,$B94,Month!$A:$A,$A94)</f>
        <v>7.83</v>
      </c>
      <c r="I94" s="73">
        <f>SUMIFS(Month!J:J,Month!$C:$C,$B94,Month!$A:$A,$A94)</f>
        <v>0</v>
      </c>
      <c r="J94" s="73">
        <f>SUMIFS(Month!K:K,Month!$C:$C,$B94,Month!$A:$A,$A94)</f>
        <v>18.29</v>
      </c>
      <c r="K94" s="73">
        <f>SUMIFS(Month!L:L,Month!$C:$C,$B94,Month!$A:$A,$A94)</f>
        <v>2224.3300000000004</v>
      </c>
      <c r="L94" s="73">
        <f>SUMIFS(Month!M:M,Month!$C:$C,$B94,Month!$A:$A,$A94)</f>
        <v>698.8900000000001</v>
      </c>
      <c r="M94" s="73">
        <f>SUMIFS(Month!N:N,Month!$C:$C,$B94,Month!$A:$A,$A94)</f>
        <v>2376.23</v>
      </c>
      <c r="N94" s="74">
        <f>SUMIFS(Month!O:O,Month!$C:$C,$B94,Month!$A:$A,$A94)</f>
        <v>7854.36</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257.83999999999997</v>
      </c>
      <c r="J95" s="76">
        <f>SUMIFS(Month!K:K,Month!$C:$C,$B95,Month!$A:$A,$A95)</f>
        <v>2482.46</v>
      </c>
      <c r="K95" s="76">
        <f>SUMIFS(Month!L:L,Month!$C:$C,$B95,Month!$A:$A,$A95)</f>
        <v>2458.0800000000004</v>
      </c>
      <c r="L95" s="76">
        <f>SUMIFS(Month!M:M,Month!$C:$C,$B95,Month!$A:$A,$A95)</f>
        <v>5108.4299999999994</v>
      </c>
      <c r="M95" s="76">
        <f>SUMIFS(Month!N:N,Month!$C:$C,$B95,Month!$A:$A,$A95)</f>
        <v>21070.83</v>
      </c>
      <c r="N95" s="75">
        <f>SUMIFS(Month!O:O,Month!$C:$C,$B95,Month!$A:$A,$A95)</f>
        <v>52000.009999999995</v>
      </c>
      <c r="O95" s="48"/>
      <c r="P95" s="48"/>
      <c r="Q95" s="48"/>
    </row>
    <row r="96" spans="1:17" ht="15.5">
      <c r="A96" s="67">
        <v>2023</v>
      </c>
      <c r="B96" s="63" t="s">
        <v>37</v>
      </c>
      <c r="C96" s="69">
        <f>SUMIFS(Month!D:D,Month!$C:$C,$B96,Month!$A:$A,$A96)</f>
        <v>0</v>
      </c>
      <c r="D96" s="70">
        <f>SUMIFS(Month!E:E,Month!$C:$C,$B96,Month!$A:$A,$A96)</f>
        <v>815.91999999999985</v>
      </c>
      <c r="E96" s="70">
        <f>SUMIFS(Month!F:F,Month!$C:$C,$B96,Month!$A:$A,$A96)</f>
        <v>815.91999999999985</v>
      </c>
      <c r="F96" s="71">
        <f>SUMIFS(Month!G:G,Month!$C:$C,$B96,Month!$A:$A,$A96)</f>
        <v>5.8100000000000005</v>
      </c>
      <c r="G96" s="70">
        <f>SUMIFS(Month!H:H,Month!$C:$C,$B96,Month!$A:$A,$A96)</f>
        <v>1682.9</v>
      </c>
      <c r="H96" s="70">
        <f>SUMIFS(Month!I:I,Month!$C:$C,$B96,Month!$A:$A,$A96)</f>
        <v>0</v>
      </c>
      <c r="I96" s="70">
        <f>SUMIFS(Month!J:J,Month!$C:$C,$B96,Month!$A:$A,$A96)</f>
        <v>0</v>
      </c>
      <c r="J96" s="70">
        <f>SUMIFS(Month!K:K,Month!$C:$C,$B96,Month!$A:$A,$A96)</f>
        <v>3.67</v>
      </c>
      <c r="K96" s="70">
        <f>SUMIFS(Month!L:L,Month!$C:$C,$B96,Month!$A:$A,$A96)</f>
        <v>132.19</v>
      </c>
      <c r="L96" s="70">
        <f>SUMIFS(Month!M:M,Month!$C:$C,$B96,Month!$A:$A,$A96)</f>
        <v>1370.67</v>
      </c>
      <c r="M96" s="70">
        <f>SUMIFS(Month!N:N,Month!$C:$C,$B96,Month!$A:$A,$A96)</f>
        <v>3863.8399999999997</v>
      </c>
      <c r="N96" s="71">
        <f>SUMIFS(Month!O:O,Month!$C:$C,$B96,Month!$A:$A,$A96)</f>
        <v>4679.76</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40</v>
      </c>
      <c r="C100" s="72">
        <f>SUMIFS(Month!D:D,Month!$C:$C,$B100,Month!$A:$A,$A100)</f>
        <v>634.65</v>
      </c>
      <c r="D100" s="73">
        <f>SUMIFS(Month!E:E,Month!$C:$C,$B100,Month!$A:$A,$A100)</f>
        <v>0</v>
      </c>
      <c r="E100" s="73">
        <f>SUMIFS(Month!F:F,Month!$C:$C,$B100,Month!$A:$A,$A100)</f>
        <v>634.65</v>
      </c>
      <c r="F100" s="74">
        <f>SUMIFS(Month!G:G,Month!$C:$C,$B100,Month!$A:$A,$A100)</f>
        <v>171.88000000000002</v>
      </c>
      <c r="G100" s="73">
        <f>SUMIFS(Month!H:H,Month!$C:$C,$B100,Month!$A:$A,$A100)</f>
        <v>59.95</v>
      </c>
      <c r="H100" s="73">
        <f>SUMIFS(Month!I:I,Month!$C:$C,$B100,Month!$A:$A,$A100)</f>
        <v>0</v>
      </c>
      <c r="I100" s="73">
        <f>SUMIFS(Month!J:J,Month!$C:$C,$B100,Month!$A:$A,$A100)</f>
        <v>0</v>
      </c>
      <c r="J100" s="73">
        <f>SUMIFS(Month!K:K,Month!$C:$C,$B100,Month!$A:$A,$A100)</f>
        <v>25.87</v>
      </c>
      <c r="K100" s="73">
        <f>SUMIFS(Month!L:L,Month!$C:$C,$B100,Month!$A:$A,$A100)</f>
        <v>0</v>
      </c>
      <c r="L100" s="73">
        <f>SUMIFS(Month!M:M,Month!$C:$C,$B100,Month!$A:$A,$A100)</f>
        <v>50.010000000000005</v>
      </c>
      <c r="M100" s="73">
        <f>SUMIFS(Month!N:N,Month!$C:$C,$B100,Month!$A:$A,$A100)</f>
        <v>390.45000000000005</v>
      </c>
      <c r="N100" s="74">
        <f>SUMIFS(Month!O:O,Month!$C:$C,$B100,Month!$A:$A,$A100)</f>
        <v>1025.0999999999999</v>
      </c>
    </row>
    <row r="101" spans="1:14" ht="15.5">
      <c r="A101" s="68">
        <v>2023</v>
      </c>
      <c r="B101" s="63" t="s">
        <v>41</v>
      </c>
      <c r="C101" s="72">
        <f>SUMIFS(Month!D:D,Month!$C:$C,$B101,Month!$A:$A,$A101)</f>
        <v>2554.19</v>
      </c>
      <c r="D101" s="73">
        <f>SUMIFS(Month!E:E,Month!$C:$C,$B101,Month!$A:$A,$A101)</f>
        <v>11.85</v>
      </c>
      <c r="E101" s="73">
        <f>SUMIFS(Month!F:F,Month!$C:$C,$B101,Month!$A:$A,$A101)</f>
        <v>2566.04</v>
      </c>
      <c r="F101" s="74">
        <f>SUMIFS(Month!G:G,Month!$C:$C,$B101,Month!$A:$A,$A101)</f>
        <v>0</v>
      </c>
      <c r="G101" s="73">
        <f>SUMIFS(Month!H:H,Month!$C:$C,$B101,Month!$A:$A,$A101)</f>
        <v>2.4500000000000002</v>
      </c>
      <c r="H101" s="73">
        <f>SUMIFS(Month!I:I,Month!$C:$C,$B101,Month!$A:$A,$A101)</f>
        <v>0</v>
      </c>
      <c r="I101" s="73">
        <f>SUMIFS(Month!J:J,Month!$C:$C,$B101,Month!$A:$A,$A101)</f>
        <v>0</v>
      </c>
      <c r="J101" s="73">
        <f>SUMIFS(Month!K:K,Month!$C:$C,$B101,Month!$A:$A,$A101)</f>
        <v>0</v>
      </c>
      <c r="K101" s="73">
        <f>SUMIFS(Month!L:L,Month!$C:$C,$B101,Month!$A:$A,$A101)</f>
        <v>0</v>
      </c>
      <c r="L101" s="73">
        <f>SUMIFS(Month!M:M,Month!$C:$C,$B101,Month!$A:$A,$A101)</f>
        <v>33.06</v>
      </c>
      <c r="M101" s="73">
        <f>SUMIFS(Month!N:N,Month!$C:$C,$B101,Month!$A:$A,$A101)</f>
        <v>36.51</v>
      </c>
      <c r="N101" s="74">
        <f>SUMIFS(Month!O:O,Month!$C:$C,$B101,Month!$A:$A,$A101)</f>
        <v>2602.5500000000002</v>
      </c>
    </row>
    <row r="102" spans="1:14" ht="15.5">
      <c r="A102" s="68">
        <v>2023</v>
      </c>
      <c r="B102" s="63" t="s">
        <v>70</v>
      </c>
      <c r="C102" s="72">
        <f>SUMIFS(Month!D:D,Month!$C:$C,$B102,Month!$A:$A,$A102)</f>
        <v>0</v>
      </c>
      <c r="D102" s="73">
        <f>SUMIFS(Month!E:E,Month!$C:$C,$B102,Month!$A:$A,$A102)</f>
        <v>0</v>
      </c>
      <c r="E102" s="73">
        <f>SUMIFS(Month!F:F,Month!$C:$C,$B102,Month!$A:$A,$A102)</f>
        <v>0</v>
      </c>
      <c r="F102" s="74">
        <f>SUMIFS(Month!G:G,Month!$C:$C,$B102,Month!$A:$A,$A102)</f>
        <v>0.5</v>
      </c>
      <c r="G102" s="73">
        <f>SUMIFS(Month!H:H,Month!$C:$C,$B102,Month!$A:$A,$A102)</f>
        <v>179.48000000000002</v>
      </c>
      <c r="H102" s="73">
        <f>SUMIFS(Month!I:I,Month!$C:$C,$B102,Month!$A:$A,$A102)</f>
        <v>1405.3899999999999</v>
      </c>
      <c r="I102" s="73">
        <f>SUMIFS(Month!J:J,Month!$C:$C,$B102,Month!$A:$A,$A102)</f>
        <v>54.71</v>
      </c>
      <c r="J102" s="73">
        <f>SUMIFS(Month!K:K,Month!$C:$C,$B102,Month!$A:$A,$A102)</f>
        <v>1050.7499999999998</v>
      </c>
      <c r="K102" s="73">
        <f>SUMIFS(Month!L:L,Month!$C:$C,$B102,Month!$A:$A,$A102)</f>
        <v>107.71999999999998</v>
      </c>
      <c r="L102" s="73">
        <f>SUMIFS(Month!M:M,Month!$C:$C,$B102,Month!$A:$A,$A102)</f>
        <v>116.97999999999999</v>
      </c>
      <c r="M102" s="73">
        <f>SUMIFS(Month!N:N,Month!$C:$C,$B102,Month!$A:$A,$A102)</f>
        <v>2921.4599999999996</v>
      </c>
      <c r="N102" s="74">
        <f>SUMIFS(Month!O:O,Month!$C:$C,$B102,Month!$A:$A,$A102)</f>
        <v>2921.4599999999996</v>
      </c>
    </row>
    <row r="103" spans="1:14" ht="15.5">
      <c r="A103" s="68">
        <v>2023</v>
      </c>
      <c r="B103" s="63" t="s">
        <v>74</v>
      </c>
      <c r="C103" s="72">
        <f>SUMIFS(Month!D:D,Month!$C:$C,$B103,Month!$A:$A,$A103)</f>
        <v>536.1</v>
      </c>
      <c r="D103" s="73">
        <f>SUMIFS(Month!E:E,Month!$C:$C,$B103,Month!$A:$A,$A103)</f>
        <v>43.01</v>
      </c>
      <c r="E103" s="73">
        <f>SUMIFS(Month!F:F,Month!$C:$C,$B103,Month!$A:$A,$A103)</f>
        <v>579.11000000000013</v>
      </c>
      <c r="F103" s="74">
        <f>SUMIFS(Month!G:G,Month!$C:$C,$B103,Month!$A:$A,$A103)</f>
        <v>0</v>
      </c>
      <c r="G103" s="73">
        <f>SUMIFS(Month!H:H,Month!$C:$C,$B103,Month!$A:$A,$A103)</f>
        <v>0</v>
      </c>
      <c r="H103" s="73">
        <f>SUMIFS(Month!I:I,Month!$C:$C,$B103,Month!$A:$A,$A103)</f>
        <v>0</v>
      </c>
      <c r="I103" s="73">
        <f>SUMIFS(Month!J:J,Month!$C:$C,$B103,Month!$A:$A,$A103)</f>
        <v>0</v>
      </c>
      <c r="J103" s="73">
        <f>SUMIFS(Month!K:K,Month!$C:$C,$B103,Month!$A:$A,$A103)</f>
        <v>0</v>
      </c>
      <c r="K103" s="73">
        <f>SUMIFS(Month!L:L,Month!$C:$C,$B103,Month!$A:$A,$A103)</f>
        <v>0</v>
      </c>
      <c r="L103" s="73">
        <f>SUMIFS(Month!M:M,Month!$C:$C,$B103,Month!$A:$A,$A103)</f>
        <v>24.419999999999998</v>
      </c>
      <c r="M103" s="73">
        <f>SUMIFS(Month!N:N,Month!$C:$C,$B103,Month!$A:$A,$A103)</f>
        <v>24.419999999999998</v>
      </c>
      <c r="N103" s="74">
        <f>SUMIFS(Month!O:O,Month!$C:$C,$B103,Month!$A:$A,$A103)</f>
        <v>603.53</v>
      </c>
    </row>
    <row r="104" spans="1:14" ht="15.5">
      <c r="A104" s="68">
        <v>2023</v>
      </c>
      <c r="B104" s="63" t="s">
        <v>73</v>
      </c>
      <c r="C104" s="72">
        <f>SUMIFS(Month!D:D,Month!$C:$C,$B104,Month!$A:$A,$A104)</f>
        <v>1069.6399999999999</v>
      </c>
      <c r="D104" s="73">
        <f>SUMIFS(Month!E:E,Month!$C:$C,$B104,Month!$A:$A,$A104)</f>
        <v>0</v>
      </c>
      <c r="E104" s="73">
        <f>SUMIFS(Month!F:F,Month!$C:$C,$B104,Month!$A:$A,$A104)</f>
        <v>1069.6399999999999</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0</v>
      </c>
      <c r="M104" s="73">
        <f>SUMIFS(Month!N:N,Month!$C:$C,$B104,Month!$A:$A,$A104)</f>
        <v>0</v>
      </c>
      <c r="N104" s="74">
        <f>SUMIFS(Month!O:O,Month!$C:$C,$B104,Month!$A:$A,$A104)</f>
        <v>1069.6399999999999</v>
      </c>
    </row>
    <row r="105" spans="1:14" ht="15.5">
      <c r="A105" s="68">
        <v>2023</v>
      </c>
      <c r="B105" s="63" t="s">
        <v>42</v>
      </c>
      <c r="C105" s="72">
        <f>SUMIFS(Month!D:D,Month!$C:$C,$B105,Month!$A:$A,$A105)</f>
        <v>11712.83</v>
      </c>
      <c r="D105" s="73">
        <f>SUMIFS(Month!E:E,Month!$C:$C,$B105,Month!$A:$A,$A105)</f>
        <v>1244.0000000000002</v>
      </c>
      <c r="E105" s="73">
        <f>SUMIFS(Month!F:F,Month!$C:$C,$B105,Month!$A:$A,$A105)</f>
        <v>12956.829999999998</v>
      </c>
      <c r="F105" s="74">
        <f>SUMIFS(Month!G:G,Month!$C:$C,$B105,Month!$A:$A,$A105)</f>
        <v>61.6</v>
      </c>
      <c r="G105" s="73">
        <f>SUMIFS(Month!H:H,Month!$C:$C,$B105,Month!$A:$A,$A105)</f>
        <v>2417</v>
      </c>
      <c r="H105" s="73">
        <f>SUMIFS(Month!I:I,Month!$C:$C,$B105,Month!$A:$A,$A105)</f>
        <v>0</v>
      </c>
      <c r="I105" s="73">
        <f>SUMIFS(Month!J:J,Month!$C:$C,$B105,Month!$A:$A,$A105)</f>
        <v>6.04</v>
      </c>
      <c r="J105" s="73">
        <f>SUMIFS(Month!K:K,Month!$C:$C,$B105,Month!$A:$A,$A105)</f>
        <v>53.870000000000005</v>
      </c>
      <c r="K105" s="73">
        <f>SUMIFS(Month!L:L,Month!$C:$C,$B105,Month!$A:$A,$A105)</f>
        <v>73.09</v>
      </c>
      <c r="L105" s="73">
        <f>SUMIFS(Month!M:M,Month!$C:$C,$B105,Month!$A:$A,$A105)</f>
        <v>2142.27</v>
      </c>
      <c r="M105" s="73">
        <f>SUMIFS(Month!N:N,Month!$C:$C,$B105,Month!$A:$A,$A105)</f>
        <v>4928.5999999999995</v>
      </c>
      <c r="N105" s="74">
        <f>SUMIFS(Month!O:O,Month!$C:$C,$B105,Month!$A:$A,$A105)</f>
        <v>17885.43</v>
      </c>
    </row>
    <row r="106" spans="1:14" ht="15.5">
      <c r="A106" s="68">
        <v>2023</v>
      </c>
      <c r="B106" s="63" t="s">
        <v>43</v>
      </c>
      <c r="C106" s="72">
        <f>SUMIFS(Month!D:D,Month!$C:$C,$B106,Month!$A:$A,$A106)</f>
        <v>144.98000000000002</v>
      </c>
      <c r="D106" s="73">
        <f>SUMIFS(Month!E:E,Month!$C:$C,$B106,Month!$A:$A,$A106)</f>
        <v>0</v>
      </c>
      <c r="E106" s="73">
        <f>SUMIFS(Month!F:F,Month!$C:$C,$B106,Month!$A:$A,$A106)</f>
        <v>144.98000000000002</v>
      </c>
      <c r="F106" s="74">
        <f>SUMIFS(Month!G:G,Month!$C:$C,$B106,Month!$A:$A,$A106)</f>
        <v>0</v>
      </c>
      <c r="G106" s="73">
        <f>SUMIFS(Month!H:H,Month!$C:$C,$B106,Month!$A:$A,$A106)</f>
        <v>43.3</v>
      </c>
      <c r="H106" s="73">
        <f>SUMIFS(Month!I:I,Month!$C:$C,$B106,Month!$A:$A,$A106)</f>
        <v>0</v>
      </c>
      <c r="I106" s="73">
        <f>SUMIFS(Month!J:J,Month!$C:$C,$B106,Month!$A:$A,$A106)</f>
        <v>0</v>
      </c>
      <c r="J106" s="73">
        <f>SUMIFS(Month!K:K,Month!$C:$C,$B106,Month!$A:$A,$A106)</f>
        <v>0</v>
      </c>
      <c r="K106" s="73">
        <f>SUMIFS(Month!L:L,Month!$C:$C,$B106,Month!$A:$A,$A106)</f>
        <v>0</v>
      </c>
      <c r="L106" s="73">
        <f>SUMIFS(Month!M:M,Month!$C:$C,$B106,Month!$A:$A,$A106)</f>
        <v>32.96</v>
      </c>
      <c r="M106" s="73">
        <f>SUMIFS(Month!N:N,Month!$C:$C,$B106,Month!$A:$A,$A106)</f>
        <v>382.57</v>
      </c>
      <c r="N106" s="74">
        <f>SUMIFS(Month!O:O,Month!$C:$C,$B106,Month!$A:$A,$A106)</f>
        <v>527.54999999999995</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0</v>
      </c>
      <c r="L107" s="73">
        <f>SUMIFS(Month!M:M,Month!$C:$C,$B107,Month!$A:$A,$A107)</f>
        <v>55.5</v>
      </c>
      <c r="M107" s="73">
        <f>SUMIFS(Month!N:N,Month!$C:$C,$B107,Month!$A:$A,$A107)</f>
        <v>1011.04</v>
      </c>
      <c r="N107" s="74">
        <f>SUMIFS(Month!O:O,Month!$C:$C,$B107,Month!$A:$A,$A107)</f>
        <v>1011.04</v>
      </c>
    </row>
    <row r="108" spans="1:14" ht="15.5">
      <c r="A108" s="68">
        <v>2023</v>
      </c>
      <c r="B108" s="63" t="s">
        <v>71</v>
      </c>
      <c r="C108" s="72">
        <f>SUMIFS(Month!D:D,Month!$C:$C,$B108,Month!$A:$A,$A108)</f>
        <v>404.59000000000003</v>
      </c>
      <c r="D108" s="73">
        <f>SUMIFS(Month!E:E,Month!$C:$C,$B108,Month!$A:$A,$A108)</f>
        <v>49.589999999999996</v>
      </c>
      <c r="E108" s="73">
        <f>SUMIFS(Month!F:F,Month!$C:$C,$B108,Month!$A:$A,$A108)</f>
        <v>454.18000000000006</v>
      </c>
      <c r="F108" s="74">
        <f>SUMIFS(Month!G:G,Month!$C:$C,$B108,Month!$A:$A,$A108)</f>
        <v>6.43</v>
      </c>
      <c r="G108" s="73">
        <f>SUMIFS(Month!H:H,Month!$C:$C,$B108,Month!$A:$A,$A108)</f>
        <v>63.129999999999995</v>
      </c>
      <c r="H108" s="73">
        <f>SUMIFS(Month!I:I,Month!$C:$C,$B108,Month!$A:$A,$A108)</f>
        <v>0</v>
      </c>
      <c r="I108" s="73">
        <f>SUMIFS(Month!J:J,Month!$C:$C,$B108,Month!$A:$A,$A108)</f>
        <v>0</v>
      </c>
      <c r="J108" s="73">
        <f>SUMIFS(Month!K:K,Month!$C:$C,$B108,Month!$A:$A,$A108)</f>
        <v>0</v>
      </c>
      <c r="K108" s="73">
        <f>SUMIFS(Month!L:L,Month!$C:$C,$B108,Month!$A:$A,$A108)</f>
        <v>20.329999999999998</v>
      </c>
      <c r="L108" s="73">
        <f>SUMIFS(Month!M:M,Month!$C:$C,$B108,Month!$A:$A,$A108)</f>
        <v>169.07000000000002</v>
      </c>
      <c r="M108" s="73">
        <f>SUMIFS(Month!N:N,Month!$C:$C,$B108,Month!$A:$A,$A108)</f>
        <v>350.28</v>
      </c>
      <c r="N108" s="74">
        <f>SUMIFS(Month!O:O,Month!$C:$C,$B108,Month!$A:$A,$A108)</f>
        <v>804.46</v>
      </c>
    </row>
    <row r="109" spans="1:14" ht="15.5">
      <c r="A109" s="68">
        <v>2023</v>
      </c>
      <c r="B109" s="63" t="s">
        <v>45</v>
      </c>
      <c r="C109" s="72">
        <f>SUMIFS(Month!D:D,Month!$C:$C,$B109,Month!$A:$A,$A109)</f>
        <v>1596.9199999999998</v>
      </c>
      <c r="D109" s="73">
        <f>SUMIFS(Month!E:E,Month!$C:$C,$B109,Month!$A:$A,$A109)</f>
        <v>13.84</v>
      </c>
      <c r="E109" s="73">
        <f>SUMIFS(Month!F:F,Month!$C:$C,$B109,Month!$A:$A,$A109)</f>
        <v>1610.76</v>
      </c>
      <c r="F109" s="74">
        <f>SUMIFS(Month!G:G,Month!$C:$C,$B109,Month!$A:$A,$A109)</f>
        <v>11.03</v>
      </c>
      <c r="G109" s="73">
        <f>SUMIFS(Month!H:H,Month!$C:$C,$B109,Month!$A:$A,$A109)</f>
        <v>0</v>
      </c>
      <c r="H109" s="73">
        <f>SUMIFS(Month!I:I,Month!$C:$C,$B109,Month!$A:$A,$A109)</f>
        <v>0</v>
      </c>
      <c r="I109" s="73">
        <f>SUMIFS(Month!J:J,Month!$C:$C,$B109,Month!$A:$A,$A109)</f>
        <v>0</v>
      </c>
      <c r="J109" s="73">
        <f>SUMIFS(Month!K:K,Month!$C:$C,$B109,Month!$A:$A,$A109)</f>
        <v>0</v>
      </c>
      <c r="K109" s="73">
        <f>SUMIFS(Month!L:L,Month!$C:$C,$B109,Month!$A:$A,$A109)</f>
        <v>0</v>
      </c>
      <c r="L109" s="73">
        <f>SUMIFS(Month!M:M,Month!$C:$C,$B109,Month!$A:$A,$A109)</f>
        <v>25.34</v>
      </c>
      <c r="M109" s="73">
        <f>SUMIFS(Month!N:N,Month!$C:$C,$B109,Month!$A:$A,$A109)</f>
        <v>51.910000000000004</v>
      </c>
      <c r="N109" s="74">
        <f>SUMIFS(Month!O:O,Month!$C:$C,$B109,Month!$A:$A,$A109)</f>
        <v>1662.6699999999998</v>
      </c>
    </row>
    <row r="110" spans="1:14" ht="15.5">
      <c r="A110" s="68">
        <v>2023</v>
      </c>
      <c r="B110" s="63" t="s">
        <v>46</v>
      </c>
      <c r="C110" s="72">
        <f>SUMIFS(Month!D:D,Month!$C:$C,$B110,Month!$A:$A,$A110)</f>
        <v>462.99</v>
      </c>
      <c r="D110" s="73">
        <f>SUMIFS(Month!E:E,Month!$C:$C,$B110,Month!$A:$A,$A110)</f>
        <v>0</v>
      </c>
      <c r="E110" s="73">
        <f>SUMIFS(Month!F:F,Month!$C:$C,$B110,Month!$A:$A,$A110)</f>
        <v>462.99</v>
      </c>
      <c r="F110" s="74">
        <f>SUMIFS(Month!G:G,Month!$C:$C,$B110,Month!$A:$A,$A110)</f>
        <v>0</v>
      </c>
      <c r="G110" s="73">
        <f>SUMIFS(Month!H:H,Month!$C:$C,$B110,Month!$A:$A,$A110)</f>
        <v>2613.0800000000004</v>
      </c>
      <c r="H110" s="73">
        <f>SUMIFS(Month!I:I,Month!$C:$C,$B110,Month!$A:$A,$A110)</f>
        <v>39.270000000000003</v>
      </c>
      <c r="I110" s="73">
        <f>SUMIFS(Month!J:J,Month!$C:$C,$B110,Month!$A:$A,$A110)</f>
        <v>7.43</v>
      </c>
      <c r="J110" s="73">
        <f>SUMIFS(Month!K:K,Month!$C:$C,$B110,Month!$A:$A,$A110)</f>
        <v>35.83</v>
      </c>
      <c r="K110" s="73">
        <f>SUMIFS(Month!L:L,Month!$C:$C,$B110,Month!$A:$A,$A110)</f>
        <v>0</v>
      </c>
      <c r="L110" s="73">
        <f>SUMIFS(Month!M:M,Month!$C:$C,$B110,Month!$A:$A,$A110)</f>
        <v>7.1899999999999995</v>
      </c>
      <c r="M110" s="73">
        <f>SUMIFS(Month!N:N,Month!$C:$C,$B110,Month!$A:$A,$A110)</f>
        <v>2702.8</v>
      </c>
      <c r="N110" s="74">
        <f>SUMIFS(Month!O:O,Month!$C:$C,$B110,Month!$A:$A,$A110)</f>
        <v>3165.7899999999995</v>
      </c>
    </row>
    <row r="111" spans="1:14" ht="15.5">
      <c r="A111" s="68">
        <v>2023</v>
      </c>
      <c r="B111" s="63" t="s">
        <v>44</v>
      </c>
      <c r="C111" s="72">
        <f>SUMIFS(Month!D:D,Month!$C:$C,$B111,Month!$A:$A,$A111)</f>
        <v>0</v>
      </c>
      <c r="D111" s="73">
        <f>SUMIFS(Month!E:E,Month!$C:$C,$B111,Month!$A:$A,$A111)</f>
        <v>0</v>
      </c>
      <c r="E111" s="73">
        <f>SUMIFS(Month!F:F,Month!$C:$C,$B111,Month!$A:$A,$A111)</f>
        <v>0</v>
      </c>
      <c r="F111" s="74">
        <f>SUMIFS(Month!G:G,Month!$C:$C,$B111,Month!$A:$A,$A111)</f>
        <v>0</v>
      </c>
      <c r="G111" s="73">
        <f>SUMIFS(Month!H:H,Month!$C:$C,$B111,Month!$A:$A,$A111)</f>
        <v>0</v>
      </c>
      <c r="H111" s="73">
        <f>SUMIFS(Month!I:I,Month!$C:$C,$B111,Month!$A:$A,$A111)</f>
        <v>0</v>
      </c>
      <c r="I111" s="73">
        <f>SUMIFS(Month!J:J,Month!$C:$C,$B111,Month!$A:$A,$A111)</f>
        <v>0</v>
      </c>
      <c r="J111" s="73">
        <f>SUMIFS(Month!K:K,Month!$C:$C,$B111,Month!$A:$A,$A111)</f>
        <v>0</v>
      </c>
      <c r="K111" s="73">
        <f>SUMIFS(Month!L:L,Month!$C:$C,$B111,Month!$A:$A,$A111)</f>
        <v>0</v>
      </c>
      <c r="L111" s="73">
        <f>SUMIFS(Month!M:M,Month!$C:$C,$B111,Month!$A:$A,$A111)</f>
        <v>0</v>
      </c>
      <c r="M111" s="73">
        <f>SUMIFS(Month!N:N,Month!$C:$C,$B111,Month!$A:$A,$A111)</f>
        <v>0</v>
      </c>
      <c r="N111" s="74">
        <f>SUMIFS(Month!O:O,Month!$C:$C,$B111,Month!$A:$A,$A111)</f>
        <v>0</v>
      </c>
    </row>
    <row r="112" spans="1:14" ht="15.5">
      <c r="A112" s="68">
        <v>2023</v>
      </c>
      <c r="B112" s="63" t="s">
        <v>62</v>
      </c>
      <c r="C112" s="72">
        <f>SUMIFS(Month!D:D,Month!$C:$C,$B112,Month!$A:$A,$A112)</f>
        <v>4704.6400000000003</v>
      </c>
      <c r="D112" s="73">
        <f>SUMIFS(Month!E:E,Month!$C:$C,$B112,Month!$A:$A,$A112)</f>
        <v>4.66</v>
      </c>
      <c r="E112" s="73">
        <f>SUMIFS(Month!F:F,Month!$C:$C,$B112,Month!$A:$A,$A112)</f>
        <v>4709.3</v>
      </c>
      <c r="F112" s="74">
        <f>SUMIFS(Month!G:G,Month!$C:$C,$B112,Month!$A:$A,$A112)</f>
        <v>152.35</v>
      </c>
      <c r="G112" s="73">
        <f>SUMIFS(Month!H:H,Month!$C:$C,$B112,Month!$A:$A,$A112)</f>
        <v>536.78</v>
      </c>
      <c r="H112" s="73">
        <f>SUMIFS(Month!I:I,Month!$C:$C,$B112,Month!$A:$A,$A112)</f>
        <v>3.08</v>
      </c>
      <c r="I112" s="73">
        <f>SUMIFS(Month!J:J,Month!$C:$C,$B112,Month!$A:$A,$A112)</f>
        <v>0</v>
      </c>
      <c r="J112" s="73">
        <f>SUMIFS(Month!K:K,Month!$C:$C,$B112,Month!$A:$A,$A112)</f>
        <v>0</v>
      </c>
      <c r="K112" s="73">
        <f>SUMIFS(Month!L:L,Month!$C:$C,$B112,Month!$A:$A,$A112)</f>
        <v>1809.03</v>
      </c>
      <c r="L112" s="73">
        <f>SUMIFS(Month!M:M,Month!$C:$C,$B112,Month!$A:$A,$A112)</f>
        <v>624.69000000000005</v>
      </c>
      <c r="M112" s="73">
        <f>SUMIFS(Month!N:N,Month!$C:$C,$B112,Month!$A:$A,$A112)</f>
        <v>1714.09</v>
      </c>
      <c r="N112" s="74">
        <f>SUMIFS(Month!O:O,Month!$C:$C,$B112,Month!$A:$A,$A112)</f>
        <v>6423.3899999999994</v>
      </c>
    </row>
    <row r="113" spans="1:15" ht="15.5">
      <c r="A113" s="66">
        <v>2023</v>
      </c>
      <c r="B113" s="66" t="s">
        <v>93</v>
      </c>
      <c r="C113" s="75">
        <f>SUMIFS(Month!D:D,Month!$C:$C,$B113,Month!$A:$A,$A113)</f>
        <v>25441.03</v>
      </c>
      <c r="D113" s="76">
        <f>SUMIFS(Month!E:E,Month!$C:$C,$B113,Month!$A:$A,$A113)</f>
        <v>2213.88</v>
      </c>
      <c r="E113" s="76">
        <f>SUMIFS(Month!F:F,Month!$C:$C,$B113,Month!$A:$A,$A113)</f>
        <v>27654.91</v>
      </c>
      <c r="F113" s="75">
        <f>SUMIFS(Month!G:G,Month!$C:$C,$B113,Month!$A:$A,$A113)</f>
        <v>413.61999999999995</v>
      </c>
      <c r="G113" s="76">
        <f>SUMIFS(Month!H:H,Month!$C:$C,$B113,Month!$A:$A,$A113)</f>
        <v>8813.7899999999991</v>
      </c>
      <c r="H113" s="76">
        <f>SUMIFS(Month!I:I,Month!$C:$C,$B113,Month!$A:$A,$A113)</f>
        <v>1447.7399999999998</v>
      </c>
      <c r="I113" s="76">
        <f>SUMIFS(Month!J:J,Month!$C:$C,$B113,Month!$A:$A,$A113)</f>
        <v>68.180000000000007</v>
      </c>
      <c r="J113" s="76">
        <f>SUMIFS(Month!K:K,Month!$C:$C,$B113,Month!$A:$A,$A113)</f>
        <v>1169.99</v>
      </c>
      <c r="K113" s="76">
        <f>SUMIFS(Month!L:L,Month!$C:$C,$B113,Month!$A:$A,$A113)</f>
        <v>2156.4399999999996</v>
      </c>
      <c r="L113" s="76">
        <f>SUMIFS(Month!M:M,Month!$C:$C,$B113,Month!$A:$A,$A113)</f>
        <v>4804.0999999999995</v>
      </c>
      <c r="M113" s="76">
        <f>SUMIFS(Month!N:N,Month!$C:$C,$B113,Month!$A:$A,$A113)</f>
        <v>18873.86</v>
      </c>
      <c r="N113" s="75">
        <f>SUMIFS(Month!O:O,Month!$C:$C,$B113,Month!$A:$A,$A113)</f>
        <v>46528.770000000004</v>
      </c>
    </row>
    <row r="115" spans="1:15">
      <c r="C115" s="19"/>
      <c r="D115" s="19"/>
      <c r="E115" s="19"/>
      <c r="F115" s="19"/>
      <c r="G115" s="19"/>
      <c r="H115" s="19"/>
      <c r="I115" s="19"/>
      <c r="J115" s="19"/>
      <c r="K115" s="19"/>
      <c r="L115" s="19"/>
      <c r="M115" s="19"/>
      <c r="N115" s="19"/>
    </row>
    <row r="116" spans="1:15">
      <c r="C116" s="102"/>
      <c r="D116" s="102"/>
      <c r="E116" s="102"/>
      <c r="F116" s="102"/>
      <c r="G116" s="102"/>
      <c r="H116" s="102"/>
      <c r="I116" s="102"/>
      <c r="J116" s="102"/>
      <c r="K116" s="102"/>
      <c r="L116" s="102"/>
      <c r="M116" s="102"/>
      <c r="N116" s="102"/>
      <c r="O116" s="84"/>
    </row>
    <row r="117" spans="1:15">
      <c r="C117" s="84"/>
      <c r="D117" s="84"/>
      <c r="E117" s="84"/>
      <c r="F117" s="84"/>
      <c r="G117" s="84"/>
      <c r="H117" s="84"/>
      <c r="I117" s="84"/>
      <c r="J117" s="84"/>
      <c r="K117" s="84"/>
      <c r="L117" s="84"/>
      <c r="M117" s="84"/>
      <c r="N117" s="84"/>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473"/>
  <sheetViews>
    <sheetView showGridLines="0" workbookViewId="0">
      <pane ySplit="5" topLeftCell="A456" activePane="bottomLeft" state="frozen"/>
      <selection pane="bottomLeft" activeCell="A456" sqref="A456"/>
    </sheetView>
  </sheetViews>
  <sheetFormatPr defaultRowHeight="14.5"/>
  <cols>
    <col min="1" max="1" width="10.54296875" style="20" customWidth="1"/>
    <col min="2" max="2" width="10.453125" style="20" customWidth="1"/>
    <col min="3" max="3" width="28.26953125" customWidth="1"/>
    <col min="4" max="7" width="13.81640625" customWidth="1"/>
    <col min="8" max="8" width="11.1796875" customWidth="1"/>
    <col min="9" max="9" width="13.81640625" customWidth="1"/>
    <col min="10" max="10" width="11.453125" customWidth="1"/>
    <col min="11" max="12" width="11.1796875" customWidth="1"/>
    <col min="13" max="13" width="14.81640625" customWidth="1"/>
    <col min="14" max="14" width="13.81640625" customWidth="1"/>
    <col min="15" max="15" width="14.17968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125</v>
      </c>
      <c r="L5" s="52" t="s">
        <v>126</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91.38</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739.95</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0</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0</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18.11</v>
      </c>
    </row>
    <row r="226" spans="1:15" s="15" customFormat="1" ht="15.5">
      <c r="A226" s="68">
        <v>2021</v>
      </c>
      <c r="B226" s="77">
        <v>1</v>
      </c>
      <c r="C226" s="63" t="s">
        <v>40</v>
      </c>
      <c r="D226" s="73">
        <f>SUMIFS(CALCULATION_quarterly_data!D:D,CALCULATION_quarterly_data!$A:$A,Quarter!$A226,CALCULATION_quarterly_data!$P:$P,Quarter!$B226,CALCULATION_quarterly_data!$C:$C,Quarter!$C226)</f>
        <v>42.72</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42.72</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193.94</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0.75</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0.75</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40.26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651.29</v>
      </c>
      <c r="O228" s="81">
        <f>SUMIFS(CALCULATION_quarterly_data!O:O,CALCULATION_quarterly_data!$A:$A,Quarter!$A228,CALCULATION_quarterly_data!$P:$P,Quarter!$B228,CALCULATION_quarterly_data!$C:$C,Quarter!$C228)</f>
        <v>652.04</v>
      </c>
    </row>
    <row r="229" spans="1:15" s="15" customFormat="1" ht="15.5">
      <c r="A229" s="68">
        <v>2021</v>
      </c>
      <c r="B229" s="77">
        <v>1</v>
      </c>
      <c r="C229" s="63" t="s">
        <v>74</v>
      </c>
      <c r="D229" s="73">
        <f>SUMIFS(CALCULATION_quarterly_data!D:D,CALCULATION_quarterly_data!$A:$A,Quarter!$A229,CALCULATION_quarterly_data!$P:$P,Quarter!$B229,CALCULATION_quarterly_data!$C:$C,Quarter!$C229)</f>
        <v>80.34</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86.9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93.259999999999991</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3753.65</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3915.6299999999997</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5022.8499999999995</v>
      </c>
    </row>
    <row r="232" spans="1:15" s="15" customFormat="1" ht="15.5">
      <c r="A232" s="68">
        <v>2021</v>
      </c>
      <c r="B232" s="77">
        <v>1</v>
      </c>
      <c r="C232" s="63" t="s">
        <v>43</v>
      </c>
      <c r="D232" s="73">
        <f>SUMIFS(CALCULATION_quarterly_data!D:D,CALCULATION_quarterly_data!$A:$A,Quarter!$A232,CALCULATION_quarterly_data!$P:$P,Quarter!$B232,CALCULATION_quarterly_data!$C:$C,Quarter!$C232)</f>
        <v>232.20999999999998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232.20999999999998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248.48</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0</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26.16</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85.26</v>
      </c>
    </row>
    <row r="235" spans="1:15" s="15" customFormat="1" ht="15.5">
      <c r="A235" s="68">
        <v>2021</v>
      </c>
      <c r="B235" s="77">
        <v>1</v>
      </c>
      <c r="C235" s="63" t="s">
        <v>45</v>
      </c>
      <c r="D235" s="73">
        <f>SUMIFS(CALCULATION_quarterly_data!D:D,CALCULATION_quarterly_data!$A:$A,Quarter!$A235,CALCULATION_quarterly_data!$P:$P,Quarter!$B235,CALCULATION_quarterly_data!$C:$C,Quarter!$C235)</f>
        <v>55.8</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55.8</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55.940000000000005</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1024.1099999999999</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1033.22</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1460.6200000000001</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8938.86</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9244.58</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497.43</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3907.03</v>
      </c>
      <c r="O239" s="76">
        <f>SUMIFS(CALCULATION_quarterly_data!O:O,CALCULATION_quarterly_data!$A:$A,Quarter!$A239,CALCULATION_quarterly_data!$P:$P,Quarter!$B239,CALCULATION_quarterly_data!$C:$C,Quarter!$C239)</f>
        <v>13151.609999999999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105.21000000000001</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1041.5800000000002</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442.45000000000005</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442.45000000000005</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497.27</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0</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0</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578.41000000000008</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3749.65</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3933.54</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5106</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332.79</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332.79</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354.72</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406.31</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470.15</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815.73000000000013</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7007.2800000000007</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7549.2199999999993</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11734.35</v>
      </c>
    </row>
    <row r="258" spans="1:15" s="15" customFormat="1" ht="15.5">
      <c r="A258" s="67">
        <v>2021</v>
      </c>
      <c r="B258" s="77">
        <v>3</v>
      </c>
      <c r="C258" s="62" t="s">
        <v>37</v>
      </c>
      <c r="D258" s="70">
        <f>SUMIFS(CALCULATION_quarterly_data!D:D,CALCULATION_quarterly_data!$A:$A,Quarter!$A258,CALCULATION_quarterly_data!$P:$P,Quarter!$B258,CALCULATION_quarterly_data!$C:$C,Quarter!$C258)</f>
        <v>0</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77.359999999999985</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1196.95</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467.64</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467.64</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605.84</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685.71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3876.15</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4111.22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5044.12</v>
      </c>
    </row>
    <row r="268" spans="1:15" s="15" customFormat="1" ht="15.5">
      <c r="A268" s="68">
        <v>2021</v>
      </c>
      <c r="B268" s="77">
        <v>3</v>
      </c>
      <c r="C268" s="63" t="s">
        <v>43</v>
      </c>
      <c r="D268" s="73">
        <f>SUMIFS(CALCULATION_quarterly_data!D:D,CALCULATION_quarterly_data!$A:$A,Quarter!$A268,CALCULATION_quarterly_data!$P:$P,Quarter!$B268,CALCULATION_quarterly_data!$C:$C,Quarter!$C268)</f>
        <v>0</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0</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57.210000000000008</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171.1</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171.1</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259.53000000000003</v>
      </c>
    </row>
    <row r="271" spans="1:15" s="15" customFormat="1" ht="15.5">
      <c r="A271" s="68">
        <v>2021</v>
      </c>
      <c r="B271" s="77">
        <v>3</v>
      </c>
      <c r="C271" s="63" t="s">
        <v>45</v>
      </c>
      <c r="D271" s="73">
        <f>SUMIFS(CALCULATION_quarterly_data!D:D,CALCULATION_quarterly_data!$A:$A,Quarter!$A271,CALCULATION_quarterly_data!$P:$P,Quarter!$B271,CALCULATION_quarterly_data!$C:$C,Quarter!$C271)</f>
        <v>0</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0</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15.04</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785.76</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823.52</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1279.31</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8095.42</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8458.86</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13461.550000000001</v>
      </c>
    </row>
    <row r="276" spans="1:15" s="15" customFormat="1" ht="15.5">
      <c r="A276" s="67">
        <v>2021</v>
      </c>
      <c r="B276" s="77">
        <v>4</v>
      </c>
      <c r="C276" s="62" t="s">
        <v>37</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205.20000000000002</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1530.9299999999998</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266.8</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266.8</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350.8</v>
      </c>
    </row>
    <row r="281" spans="1:15" s="15" customFormat="1" ht="15.5">
      <c r="A281" s="68">
        <v>2021</v>
      </c>
      <c r="B281" s="77">
        <v>4</v>
      </c>
      <c r="C281" s="63" t="s">
        <v>41</v>
      </c>
      <c r="D281" s="73">
        <f>SUMIFS(CALCULATION_quarterly_data!D:D,CALCULATION_quarterly_data!$A:$A,Quarter!$A281,CALCULATION_quarterly_data!$P:$P,Quarter!$B281,CALCULATION_quarterly_data!$C:$C,Quarter!$C281)</f>
        <v>678.42</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678.42</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691.85</v>
      </c>
    </row>
    <row r="282" spans="1:15" s="15" customFormat="1" ht="15.5">
      <c r="A282" s="68">
        <v>2021</v>
      </c>
      <c r="B282" s="77">
        <v>4</v>
      </c>
      <c r="C282" s="63" t="s">
        <v>70</v>
      </c>
      <c r="D282" s="73">
        <f>SUMIFS(CALCULATION_quarterly_data!D:D,CALCULATION_quarterly_data!$A:$A,Quarter!$A282,CALCULATION_quarterly_data!$P:$P,Quarter!$B282,CALCULATION_quarterly_data!$C:$C,Quarter!$C282)</f>
        <v>0</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0</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759.64</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4088.4300000000003</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4411.3999999999996</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5628.8</v>
      </c>
    </row>
    <row r="286" spans="1:15" s="15" customFormat="1" ht="15.5">
      <c r="A286" s="68">
        <v>2021</v>
      </c>
      <c r="B286" s="77">
        <v>4</v>
      </c>
      <c r="C286" s="63" t="s">
        <v>43</v>
      </c>
      <c r="D286" s="73">
        <f>SUMIFS(CALCULATION_quarterly_data!D:D,CALCULATION_quarterly_data!$A:$A,Quarter!$A286,CALCULATION_quarterly_data!$P:$P,Quarter!$B286,CALCULATION_quarterly_data!$C:$C,Quarter!$C286)</f>
        <v>0</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0</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8</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71.09</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87.88000000000001</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293.54000000000002</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171.28</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171.28</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1033.28</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703.6</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734.36</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1040.47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8643.66</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9228.83</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14352.51</v>
      </c>
    </row>
    <row r="294" spans="1:15" s="15" customFormat="1" ht="15.5">
      <c r="A294" s="67">
        <v>2022</v>
      </c>
      <c r="B294" s="77">
        <v>1</v>
      </c>
      <c r="C294" s="62" t="s">
        <v>37</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136.94</v>
      </c>
      <c r="G294" s="70">
        <f>SUMIFS(CALCULATION_quarterly_data!G:G,CALCULATION_quarterly_data!$A:$A,Quarter!$A294,CALCULATION_quarterly_data!$P:$P,Quarter!$B294,CALCULATION_quarterly_data!$C:$C,Quarter!$C294)</f>
        <v>8.1199999999999992</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0</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1416.02</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159.30000000000001</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159.30000000000001</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0</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258.01</v>
      </c>
    </row>
    <row r="299" spans="1:15" s="15" customFormat="1" ht="15.5">
      <c r="A299" s="68">
        <v>2022</v>
      </c>
      <c r="B299" s="77">
        <v>1</v>
      </c>
      <c r="C299" s="63" t="s">
        <v>41</v>
      </c>
      <c r="D299" s="73">
        <f>SUMIFS(CALCULATION_quarterly_data!D:D,CALCULATION_quarterly_data!$A:$A,Quarter!$A299,CALCULATION_quarterly_data!$P:$P,Quarter!$B299,CALCULATION_quarterly_data!$C:$C,Quarter!$C299)</f>
        <v>853.44</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853.44</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874.06</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0</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75.78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790.29</v>
      </c>
      <c r="O300" s="81">
        <f>SUMIFS(CALCULATION_quarterly_data!O:O,CALCULATION_quarterly_data!$A:$A,Quarter!$A300,CALCULATION_quarterly_data!$P:$P,Quarter!$B300,CALCULATION_quarterly_data!$C:$C,Quarter!$C300)</f>
        <v>790.29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181.94</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185.94</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193.07</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3550.4700000000003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3841.62</v>
      </c>
      <c r="G303" s="73">
        <f>SUMIFS(CALCULATION_quarterly_data!G:G,CALCULATION_quarterly_data!$A:$A,Quarter!$A303,CALCULATION_quarterly_data!$P:$P,Quarter!$B303,CALCULATION_quarterly_data!$C:$C,Quarter!$C303)</f>
        <v>11.56</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37.94</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5013.1899999999996</v>
      </c>
    </row>
    <row r="304" spans="1:15" s="15" customFormat="1" ht="15.5">
      <c r="A304" s="68">
        <v>2022</v>
      </c>
      <c r="B304" s="77">
        <v>1</v>
      </c>
      <c r="C304" s="63" t="s">
        <v>43</v>
      </c>
      <c r="D304" s="73">
        <f>SUMIFS(CALCULATION_quarterly_data!D:D,CALCULATION_quarterly_data!$A:$A,Quarter!$A304,CALCULATION_quarterly_data!$P:$P,Quarter!$B304,CALCULATION_quarterly_data!$C:$C,Quarter!$C304)</f>
        <v>0</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0</v>
      </c>
      <c r="G304" s="73">
        <f>SUMIFS(CALCULATION_quarterly_data!G:G,CALCULATION_quarterly_data!$A:$A,Quarter!$A304,CALCULATION_quarterly_data!$P:$P,Quarter!$B304,CALCULATION_quarterly_data!$C:$C,Quarter!$C304)</f>
        <v>0</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27.47</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247.56</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253.43</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0</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429.17</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1016.3100000000001</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1032.1200000000001</v>
      </c>
      <c r="G310" s="73">
        <f>SUMIFS(CALCULATION_quarterly_data!G:G,CALCULATION_quarterly_data!$A:$A,Quarter!$A310,CALCULATION_quarterly_data!$P:$P,Quarter!$B310,CALCULATION_quarterly_data!$C:$C,Quarter!$C310)</f>
        <v>68.760000000000005</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549.89</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1860.2400000000002</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75.78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5284.88</v>
      </c>
      <c r="O311" s="76">
        <f>SUMIFS(CALCULATION_quarterly_data!O:O,CALCULATION_quarterly_data!$A:$A,Quarter!$A311,CALCULATION_quarterly_data!$P:$P,Quarter!$B311,CALCULATION_quarterly_data!$C:$C,Quarter!$C311)</f>
        <v>13912.86</v>
      </c>
    </row>
    <row r="312" spans="1:15" ht="15.5">
      <c r="A312" s="67">
        <v>2022</v>
      </c>
      <c r="B312" s="77">
        <v>2</v>
      </c>
      <c r="C312" s="62" t="s">
        <v>37</v>
      </c>
      <c r="D312" s="70">
        <f>SUMIFS(CALCULATION_quarterly_data!D:D,CALCULATION_quarterly_data!$A:$A,Quarter!$A312,CALCULATION_quarterly_data!$P:$P,Quarter!$B312,CALCULATION_quarterly_data!$C:$C,Quarter!$C312)</f>
        <v>0</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44.45</v>
      </c>
      <c r="G312" s="70">
        <f>SUMIFS(CALCULATION_quarterly_data!G:G,CALCULATION_quarterly_data!$A:$A,Quarter!$A312,CALCULATION_quarterly_data!$P:$P,Quarter!$B312,CALCULATION_quarterly_data!$C:$C,Quarter!$C312)</f>
        <v>12.55</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30.43</v>
      </c>
      <c r="M312" s="70">
        <f>SUMIFS(CALCULATION_quarterly_data!M:M,CALCULATION_quarterly_data!$A:$A,Quarter!$A312,CALCULATION_quarterly_data!$P:$P,Quarter!$B312,CALCULATION_quarterly_data!$C:$C,Quarter!$C312)</f>
        <v>350.31</v>
      </c>
      <c r="N312" s="71">
        <f>SUMIFS(CALCULATION_quarterly_data!N:N,CALCULATION_quarterly_data!$A:$A,Quarter!$A312,CALCULATION_quarterly_data!$P:$P,Quarter!$B312,CALCULATION_quarterly_data!$C:$C,Quarter!$C312)</f>
        <v>717.24</v>
      </c>
      <c r="O312" s="80">
        <f>SUMIFS(CALCULATION_quarterly_data!O:O,CALCULATION_quarterly_data!$A:$A,Quarter!$A312,CALCULATION_quarterly_data!$P:$P,Quarter!$B312,CALCULATION_quarterly_data!$C:$C,Quarter!$C312)</f>
        <v>761.69</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555.79</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555.79</v>
      </c>
      <c r="G316" s="73">
        <f>SUMIFS(CALCULATION_quarterly_data!G:G,CALCULATION_quarterly_data!$A:$A,Quarter!$A316,CALCULATION_quarterly_data!$P:$P,Quarter!$B316,CALCULATION_quarterly_data!$C:$C,Quarter!$C316)</f>
        <v>40.61</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0</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647.98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0</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0</v>
      </c>
      <c r="G318" s="73">
        <f>SUMIFS(CALCULATION_quarterly_data!G:G,CALCULATION_quarterly_data!$A:$A,Quarter!$A318,CALCULATION_quarterly_data!$P:$P,Quarter!$B318,CALCULATION_quarterly_data!$C:$C,Quarter!$C318)</f>
        <v>0</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980.37000000000012</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3477.55</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3732.4</v>
      </c>
      <c r="G321" s="73">
        <f>SUMIFS(CALCULATION_quarterly_data!G:G,CALCULATION_quarterly_data!$A:$A,Quarter!$A321,CALCULATION_quarterly_data!$P:$P,Quarter!$B321,CALCULATION_quarterly_data!$C:$C,Quarter!$C321)</f>
        <v>21.029999999999998</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14.9</v>
      </c>
      <c r="M321" s="73">
        <f>SUMIFS(CALCULATION_quarterly_data!M:M,CALCULATION_quarterly_data!$A:$A,Quarter!$A321,CALCULATION_quarterly_data!$P:$P,Quarter!$B321,CALCULATION_quarterly_data!$C:$C,Quarter!$C321)</f>
        <v>461.11</v>
      </c>
      <c r="N321" s="74">
        <f>SUMIFS(CALCULATION_quarterly_data!N:N,CALCULATION_quarterly_data!$A:$A,Quarter!$A321,CALCULATION_quarterly_data!$P:$P,Quarter!$B321,CALCULATION_quarterly_data!$C:$C,Quarter!$C321)</f>
        <v>1324.08</v>
      </c>
      <c r="O321" s="81">
        <f>SUMIFS(CALCULATION_quarterly_data!O:O,CALCULATION_quarterly_data!$A:$A,Quarter!$A321,CALCULATION_quarterly_data!$P:$P,Quarter!$B321,CALCULATION_quarterly_data!$C:$C,Quarter!$C321)</f>
        <v>5056.4799999999996</v>
      </c>
    </row>
    <row r="322" spans="1:15" ht="15.5">
      <c r="A322" s="68">
        <v>2022</v>
      </c>
      <c r="B322" s="77">
        <v>2</v>
      </c>
      <c r="C322" s="63" t="s">
        <v>43</v>
      </c>
      <c r="D322" s="73">
        <f>SUMIFS(CALCULATION_quarterly_data!D:D,CALCULATION_quarterly_data!$A:$A,Quarter!$A322,CALCULATION_quarterly_data!$P:$P,Quarter!$B322,CALCULATION_quarterly_data!$C:$C,Quarter!$C322)</f>
        <v>0</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0</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95.54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0</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176.76</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0</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381.27</v>
      </c>
    </row>
    <row r="325" spans="1:15" ht="15.5">
      <c r="A325" s="68">
        <v>2022</v>
      </c>
      <c r="B325" s="77">
        <v>2</v>
      </c>
      <c r="C325" s="63" t="s">
        <v>45</v>
      </c>
      <c r="D325" s="73">
        <f>SUMIFS(CALCULATION_quarterly_data!D:D,CALCULATION_quarterly_data!$A:$A,Quarter!$A325,CALCULATION_quarterly_data!$P:$P,Quarter!$B325,CALCULATION_quarterly_data!$C:$C,Quarter!$C325)</f>
        <v>384.07000000000005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398.25</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407.13</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1141.3899999999999</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1155.9100000000001</v>
      </c>
      <c r="G328" s="73">
        <f>SUMIFS(CALCULATION_quarterly_data!G:G,CALCULATION_quarterly_data!$A:$A,Quarter!$A328,CALCULATION_quarterly_data!$P:$P,Quarter!$B328,CALCULATION_quarterly_data!$C:$C,Quarter!$C328)</f>
        <v>93.990000000000009</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575.02</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1662</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1258.9099999999999</v>
      </c>
      <c r="N329" s="75">
        <f>SUMIFS(CALCULATION_quarterly_data!N:N,CALCULATION_quarterly_data!$A:$A,Quarter!$A329,CALCULATION_quarterly_data!$P:$P,Quarter!$B329,CALCULATION_quarterly_data!$C:$C,Quarter!$C329)</f>
        <v>5241.8499999999995</v>
      </c>
      <c r="O329" s="76">
        <f>SUMIFS(CALCULATION_quarterly_data!O:O,CALCULATION_quarterly_data!$A:$A,Quarter!$A329,CALCULATION_quarterly_data!$P:$P,Quarter!$B329,CALCULATION_quarterly_data!$C:$C,Quarter!$C329)</f>
        <v>12597.220000000001</v>
      </c>
    </row>
    <row r="330" spans="1:15" ht="15.5">
      <c r="A330" s="67">
        <v>2022</v>
      </c>
      <c r="B330" s="77">
        <v>3</v>
      </c>
      <c r="C330" s="62" t="s">
        <v>37</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62.96</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3.99</v>
      </c>
      <c r="M330" s="70">
        <f>SUMIFS(CALCULATION_quarterly_data!M:M,CALCULATION_quarterly_data!$A:$A,Quarter!$A330,CALCULATION_quarterly_data!$P:$P,Quarter!$B330,CALCULATION_quarterly_data!$C:$C,Quarter!$C330)</f>
        <v>350.47</v>
      </c>
      <c r="N330" s="71">
        <f>SUMIFS(CALCULATION_quarterly_data!N:N,CALCULATION_quarterly_data!$A:$A,Quarter!$A330,CALCULATION_quarterly_data!$P:$P,Quarter!$B330,CALCULATION_quarterly_data!$C:$C,Quarter!$C330)</f>
        <v>892.1099999999999</v>
      </c>
      <c r="O330" s="80">
        <f>SUMIFS(CALCULATION_quarterly_data!O:O,CALCULATION_quarterly_data!$A:$A,Quarter!$A330,CALCULATION_quarterly_data!$P:$P,Quarter!$B330,CALCULATION_quarterly_data!$C:$C,Quarter!$C330)</f>
        <v>955.07</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0</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6.59</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0</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94.79</v>
      </c>
    </row>
    <row r="334" spans="1:15" ht="15.5">
      <c r="A334" s="68">
        <v>2022</v>
      </c>
      <c r="B334" s="77">
        <v>3</v>
      </c>
      <c r="C334" s="63" t="s">
        <v>40</v>
      </c>
      <c r="D334" s="73">
        <f>SUMIFS(CALCULATION_quarterly_data!D:D,CALCULATION_quarterly_data!$A:$A,Quarter!$A334,CALCULATION_quarterly_data!$P:$P,Quarter!$B334,CALCULATION_quarterly_data!$C:$C,Quarter!$C334)</f>
        <v>172.85</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172.85</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0</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272.88</v>
      </c>
    </row>
    <row r="335" spans="1:15" ht="15.5">
      <c r="A335" s="68">
        <v>2022</v>
      </c>
      <c r="B335" s="77">
        <v>3</v>
      </c>
      <c r="C335" s="63" t="s">
        <v>41</v>
      </c>
      <c r="D335" s="73">
        <f>SUMIFS(CALCULATION_quarterly_data!D:D,CALCULATION_quarterly_data!$A:$A,Quarter!$A335,CALCULATION_quarterly_data!$P:$P,Quarter!$B335,CALCULATION_quarterly_data!$C:$C,Quarter!$C335)</f>
        <v>705.26</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715.31000000000006</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19.5</v>
      </c>
      <c r="N335" s="74">
        <f>SUMIFS(CALCULATION_quarterly_data!N:N,CALCULATION_quarterly_data!$A:$A,Quarter!$A335,CALCULATION_quarterly_data!$P:$P,Quarter!$B335,CALCULATION_quarterly_data!$C:$C,Quarter!$C335)</f>
        <v>19.5</v>
      </c>
      <c r="O335" s="81">
        <f>SUMIFS(CALCULATION_quarterly_data!O:O,CALCULATION_quarterly_data!$A:$A,Quarter!$A335,CALCULATION_quarterly_data!$P:$P,Quarter!$B335,CALCULATION_quarterly_data!$C:$C,Quarter!$C335)</f>
        <v>734.81</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0</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603.83999999999992</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1145.58</v>
      </c>
      <c r="O336" s="81">
        <f>SUMIFS(CALCULATION_quarterly_data!O:O,CALCULATION_quarterly_data!$A:$A,Quarter!$A336,CALCULATION_quarterly_data!$P:$P,Quarter!$B336,CALCULATION_quarterly_data!$C:$C,Quarter!$C336)</f>
        <v>1145.58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2401.14</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2677.2400000000002</v>
      </c>
      <c r="G339" s="73">
        <f>SUMIFS(CALCULATION_quarterly_data!G:G,CALCULATION_quarterly_data!$A:$A,Quarter!$A339,CALCULATION_quarterly_data!$P:$P,Quarter!$B339,CALCULATION_quarterly_data!$C:$C,Quarter!$C339)</f>
        <v>6.37</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15.36</v>
      </c>
      <c r="M339" s="73">
        <f>SUMIFS(CALCULATION_quarterly_data!M:M,CALCULATION_quarterly_data!$A:$A,Quarter!$A339,CALCULATION_quarterly_data!$P:$P,Quarter!$B339,CALCULATION_quarterly_data!$C:$C,Quarter!$C339)</f>
        <v>510.38</v>
      </c>
      <c r="N339" s="74">
        <f>SUMIFS(CALCULATION_quarterly_data!N:N,CALCULATION_quarterly_data!$A:$A,Quarter!$A339,CALCULATION_quarterly_data!$P:$P,Quarter!$B339,CALCULATION_quarterly_data!$C:$C,Quarter!$C339)</f>
        <v>1280.8400000000001</v>
      </c>
      <c r="O339" s="81">
        <f>SUMIFS(CALCULATION_quarterly_data!O:O,CALCULATION_quarterly_data!$A:$A,Quarter!$A339,CALCULATION_quarterly_data!$P:$P,Quarter!$B339,CALCULATION_quarterly_data!$C:$C,Quarter!$C339)</f>
        <v>3958.0800000000004</v>
      </c>
    </row>
    <row r="340" spans="1:15" ht="15.5">
      <c r="A340" s="68">
        <v>2022</v>
      </c>
      <c r="B340" s="77">
        <v>3</v>
      </c>
      <c r="C340" s="63" t="s">
        <v>43</v>
      </c>
      <c r="D340" s="73">
        <f>SUMIFS(CALCULATION_quarterly_data!D:D,CALCULATION_quarterly_data!$A:$A,Quarter!$A340,CALCULATION_quarterly_data!$P:$P,Quarter!$B340,CALCULATION_quarterly_data!$C:$C,Quarter!$C340)</f>
        <v>0</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0</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52.57</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0</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8</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0</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169.54999999999998</v>
      </c>
    </row>
    <row r="343" spans="1:15" ht="15.5">
      <c r="A343" s="68">
        <v>2022</v>
      </c>
      <c r="B343" s="77">
        <v>3</v>
      </c>
      <c r="C343" s="63" t="s">
        <v>45</v>
      </c>
      <c r="D343" s="73">
        <f>SUMIFS(CALCULATION_quarterly_data!D:D,CALCULATION_quarterly_data!$A:$A,Quarter!$A343,CALCULATION_quarterly_data!$P:$P,Quarter!$B343,CALCULATION_quarterly_data!$C:$C,Quarter!$C343)</f>
        <v>425.38</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436.14</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491.53</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1561.8300000000002</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1616.27</v>
      </c>
      <c r="G346" s="73">
        <f>SUMIFS(CALCULATION_quarterly_data!G:G,CALCULATION_quarterly_data!$A:$A,Quarter!$A346,CALCULATION_quarterly_data!$P:$P,Quarter!$B346,CALCULATION_quarterly_data!$C:$C,Quarter!$C346)</f>
        <v>74.02</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606.06999999999994</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2076.8200000000002</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638.93000000000006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1279.52</v>
      </c>
      <c r="N347" s="75">
        <f>SUMIFS(CALCULATION_quarterly_data!N:N,CALCULATION_quarterly_data!$A:$A,Quarter!$A347,CALCULATION_quarterly_data!$P:$P,Quarter!$B347,CALCULATION_quarterly_data!$C:$C,Quarter!$C347)</f>
        <v>5313.43</v>
      </c>
      <c r="O347" s="76">
        <f>SUMIFS(CALCULATION_quarterly_data!O:O,CALCULATION_quarterly_data!$A:$A,Quarter!$A347,CALCULATION_quarterly_data!$P:$P,Quarter!$B347,CALCULATION_quarterly_data!$C:$C,Quarter!$C347)</f>
        <v>11957.42</v>
      </c>
    </row>
    <row r="348" spans="1:15" ht="15.5">
      <c r="A348" s="67">
        <v>2022</v>
      </c>
      <c r="B348" s="77">
        <v>4</v>
      </c>
      <c r="C348" s="62" t="s">
        <v>37</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23.84</v>
      </c>
      <c r="G348" s="70">
        <f>SUMIFS(CALCULATION_quarterly_data!G:G,CALCULATION_quarterly_data!$A:$A,Quarter!$A348,CALCULATION_quarterly_data!$P:$P,Quarter!$B348,CALCULATION_quarterly_data!$C:$C,Quarter!$C348)</f>
        <v>5.59</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12.54</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255.56</v>
      </c>
      <c r="N348" s="71">
        <f>SUMIFS(CALCULATION_quarterly_data!N:N,CALCULATION_quarterly_data!$A:$A,Quarter!$A348,CALCULATION_quarterly_data!$P:$P,Quarter!$B348,CALCULATION_quarterly_data!$C:$C,Quarter!$C348)</f>
        <v>532.33000000000004</v>
      </c>
      <c r="O348" s="80">
        <f>SUMIFS(CALCULATION_quarterly_data!O:O,CALCULATION_quarterly_data!$A:$A,Quarter!$A348,CALCULATION_quarterly_data!$P:$P,Quarter!$B348,CALCULATION_quarterly_data!$C:$C,Quarter!$C348)</f>
        <v>556.16999999999996</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79.52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124.94</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164.01000000000002</v>
      </c>
    </row>
    <row r="352" spans="1:15" ht="15.5">
      <c r="A352" s="68">
        <v>2022</v>
      </c>
      <c r="B352" s="77">
        <v>4</v>
      </c>
      <c r="C352" s="63" t="s">
        <v>40</v>
      </c>
      <c r="D352" s="73">
        <f>SUMIFS(CALCULATION_quarterly_data!D:D,CALCULATION_quarterly_data!$A:$A,Quarter!$A352,CALCULATION_quarterly_data!$P:$P,Quarter!$B352,CALCULATION_quarterly_data!$C:$C,Quarter!$C352)</f>
        <v>201.18</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202.18</v>
      </c>
      <c r="G352" s="73">
        <f>SUMIFS(CALCULATION_quarterly_data!G:G,CALCULATION_quarterly_data!$A:$A,Quarter!$A352,CALCULATION_quarterly_data!$P:$P,Quarter!$B352,CALCULATION_quarterly_data!$C:$C,Quarter!$C352)</f>
        <v>35.89</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0</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383.08</v>
      </c>
    </row>
    <row r="353" spans="1:28" ht="15.5">
      <c r="A353" s="68">
        <v>2022</v>
      </c>
      <c r="B353" s="77">
        <v>4</v>
      </c>
      <c r="C353" s="63" t="s">
        <v>41</v>
      </c>
      <c r="D353" s="73">
        <f>SUMIFS(CALCULATION_quarterly_data!D:D,CALCULATION_quarterly_data!$A:$A,Quarter!$A353,CALCULATION_quarterly_data!$P:$P,Quarter!$B353,CALCULATION_quarterly_data!$C:$C,Quarter!$C353)</f>
        <v>439.81</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492.83000000000004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503.95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0</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755.95</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1206.75</v>
      </c>
      <c r="O354" s="81">
        <f>SUMIFS(CALCULATION_quarterly_data!O:O,CALCULATION_quarterly_data!$A:$A,Quarter!$A354,CALCULATION_quarterly_data!$P:$P,Quarter!$B354,CALCULATION_quarterly_data!$C:$C,Quarter!$C354)</f>
        <v>1276.8</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3456.85</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4008.2400000000002</v>
      </c>
      <c r="G357" s="73">
        <f>SUMIFS(CALCULATION_quarterly_data!G:G,CALCULATION_quarterly_data!$A:$A,Quarter!$A357,CALCULATION_quarterly_data!$P:$P,Quarter!$B357,CALCULATION_quarterly_data!$C:$C,Quarter!$C357)</f>
        <v>5.89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4</v>
      </c>
      <c r="M357" s="73">
        <f>SUMIFS(CALCULATION_quarterly_data!M:M,CALCULATION_quarterly_data!$A:$A,Quarter!$A357,CALCULATION_quarterly_data!$P:$P,Quarter!$B357,CALCULATION_quarterly_data!$C:$C,Quarter!$C357)</f>
        <v>628.16</v>
      </c>
      <c r="N357" s="74">
        <f>SUMIFS(CALCULATION_quarterly_data!N:N,CALCULATION_quarterly_data!$A:$A,Quarter!$A357,CALCULATION_quarterly_data!$P:$P,Quarter!$B357,CALCULATION_quarterly_data!$C:$C,Quarter!$C357)</f>
        <v>1519.65</v>
      </c>
      <c r="O357" s="81">
        <f>SUMIFS(CALCULATION_quarterly_data!O:O,CALCULATION_quarterly_data!$A:$A,Quarter!$A357,CALCULATION_quarterly_data!$P:$P,Quarter!$B357,CALCULATION_quarterly_data!$C:$C,Quarter!$C357)</f>
        <v>5527.8899999999994</v>
      </c>
    </row>
    <row r="358" spans="1:28" ht="15.5">
      <c r="A358" s="68">
        <v>2022</v>
      </c>
      <c r="B358" s="77">
        <v>4</v>
      </c>
      <c r="C358" s="63" t="s">
        <v>43</v>
      </c>
      <c r="D358" s="73">
        <f>SUMIFS(CALCULATION_quarterly_data!D:D,CALCULATION_quarterly_data!$A:$A,Quarter!$A358,CALCULATION_quarterly_data!$P:$P,Quarter!$B358,CALCULATION_quarterly_data!$C:$C,Quarter!$C358)</f>
        <v>0</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0</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0</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73.36</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0</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252.85</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260.86</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0</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335.11</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56.98</v>
      </c>
      <c r="N362" s="74">
        <f>SUMIFS(CALCULATION_quarterly_data!N:N,CALCULATION_quarterly_data!$A:$A,Quarter!$A362,CALCULATION_quarterly_data!$P:$P,Quarter!$B362,CALCULATION_quarterly_data!$C:$C,Quarter!$C362)</f>
        <v>643.08999999999992</v>
      </c>
      <c r="O362" s="81">
        <f>SUMIFS(CALCULATION_quarterly_data!O:O,CALCULATION_quarterly_data!$A:$A,Quarter!$A362,CALCULATION_quarterly_data!$P:$P,Quarter!$B362,CALCULATION_quarterly_data!$C:$C,Quarter!$C362)</f>
        <v>810.79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1490.31</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1673.83</v>
      </c>
      <c r="G364" s="73">
        <f>SUMIFS(CALCULATION_quarterly_data!G:G,CALCULATION_quarterly_data!$A:$A,Quarter!$A364,CALCULATION_quarterly_data!$P:$P,Quarter!$B364,CALCULATION_quarterly_data!$C:$C,Quarter!$C364)</f>
        <v>28.39</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493.35</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2255.3000000000002</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830.77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1307.6299999999999</v>
      </c>
      <c r="N365" s="75">
        <f>SUMIFS(CALCULATION_quarterly_data!N:N,CALCULATION_quarterly_data!$A:$A,Quarter!$A365,CALCULATION_quarterly_data!$P:$P,Quarter!$B365,CALCULATION_quarterly_data!$C:$C,Quarter!$C365)</f>
        <v>5230.67</v>
      </c>
      <c r="O365" s="76">
        <f>SUMIFS(CALCULATION_quarterly_data!O:O,CALCULATION_quarterly_data!$A:$A,Quarter!$A365,CALCULATION_quarterly_data!$P:$P,Quarter!$B365,CALCULATION_quarterly_data!$C:$C,Quarter!$C365)</f>
        <v>13532.51</v>
      </c>
    </row>
    <row r="366" spans="1:28" ht="15.5">
      <c r="A366" s="67">
        <v>2023</v>
      </c>
      <c r="B366" s="77">
        <v>1</v>
      </c>
      <c r="C366" s="62" t="s">
        <v>37</v>
      </c>
      <c r="D366" s="70">
        <f>SUMIFS(CALCULATION_quarterly_data!D:D,CALCULATION_quarterly_data!$A:$A,Quarter!$A366,CALCULATION_quarterly_data!$P:$P,Quarter!$B366,CALCULATION_quarterly_data!$C:$C,Quarter!$C366)</f>
        <v>0</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70.13</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54.46</v>
      </c>
      <c r="M366" s="70">
        <f>SUMIFS(CALCULATION_quarterly_data!M:M,CALCULATION_quarterly_data!$A:$A,Quarter!$A366,CALCULATION_quarterly_data!$P:$P,Quarter!$B366,CALCULATION_quarterly_data!$C:$C,Quarter!$C366)</f>
        <v>296.28000000000003</v>
      </c>
      <c r="N366" s="71">
        <f>SUMIFS(CALCULATION_quarterly_data!N:N,CALCULATION_quarterly_data!$A:$A,Quarter!$A366,CALCULATION_quarterly_data!$P:$P,Quarter!$B366,CALCULATION_quarterly_data!$C:$C,Quarter!$C366)</f>
        <v>876</v>
      </c>
      <c r="O366" s="80">
        <f>SUMIFS(CALCULATION_quarterly_data!O:O,CALCULATION_quarterly_data!$A:$A,Quarter!$A366,CALCULATION_quarterly_data!$P:$P,Quarter!$B366,CALCULATION_quarterly_data!$C:$C,Quarter!$C366)</f>
        <v>946.12999999999988</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40</v>
      </c>
      <c r="D370" s="73">
        <f>SUMIFS(CALCULATION_quarterly_data!D:D,CALCULATION_quarterly_data!$A:$A,Quarter!$A370,CALCULATION_quarterly_data!$P:$P,Quarter!$B370,CALCULATION_quarterly_data!$C:$C,Quarter!$C370)</f>
        <v>150.85</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150.85</v>
      </c>
      <c r="G370" s="73">
        <f>SUMIFS(CALCULATION_quarterly_data!G:G,CALCULATION_quarterly_data!$A:$A,Quarter!$A370,CALCULATION_quarterly_data!$P:$P,Quarter!$B370,CALCULATION_quarterly_data!$C:$C,Quarter!$C370)</f>
        <v>30.43</v>
      </c>
      <c r="H370" s="73">
        <f>SUMIFS(CALCULATION_quarterly_data!H:H,CALCULATION_quarterly_data!$A:$A,Quarter!$A370,CALCULATION_quarterly_data!$P:$P,Quarter!$B370,CALCULATION_quarterly_data!$C:$C,Quarter!$C370)</f>
        <v>13.4</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15.24</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11.31</v>
      </c>
      <c r="N370" s="74">
        <f>SUMIFS(CALCULATION_quarterly_data!N:N,CALCULATION_quarterly_data!$A:$A,Quarter!$A370,CALCULATION_quarterly_data!$P:$P,Quarter!$B370,CALCULATION_quarterly_data!$C:$C,Quarter!$C370)</f>
        <v>112.38</v>
      </c>
      <c r="O370" s="81">
        <f>SUMIFS(CALCULATION_quarterly_data!O:O,CALCULATION_quarterly_data!$A:$A,Quarter!$A370,CALCULATION_quarterly_data!$P:$P,Quarter!$B370,CALCULATION_quarterly_data!$C:$C,Quarter!$C370)</f>
        <v>263.23</v>
      </c>
      <c r="Q370" s="84"/>
      <c r="R370" s="84"/>
      <c r="S370" s="84"/>
      <c r="T370" s="84"/>
      <c r="U370" s="84"/>
      <c r="V370" s="84"/>
      <c r="W370" s="84"/>
      <c r="X370" s="84"/>
      <c r="Y370" s="84"/>
      <c r="Z370" s="84"/>
      <c r="AA370" s="84"/>
      <c r="AB370" s="84"/>
    </row>
    <row r="371" spans="1:28" ht="15.5">
      <c r="A371" s="68">
        <v>2023</v>
      </c>
      <c r="B371" s="77">
        <v>1</v>
      </c>
      <c r="C371" s="63" t="s">
        <v>41</v>
      </c>
      <c r="D371" s="73">
        <f>SUMIFS(CALCULATION_quarterly_data!D:D,CALCULATION_quarterly_data!$A:$A,Quarter!$A371,CALCULATION_quarterly_data!$P:$P,Quarter!$B371,CALCULATION_quarterly_data!$C:$C,Quarter!$C371)</f>
        <v>738.94999999999993</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738.94999999999993</v>
      </c>
      <c r="G371" s="73">
        <f>SUMIFS(CALCULATION_quarterly_data!G:G,CALCULATION_quarterly_data!$A:$A,Quarter!$A371,CALCULATION_quarterly_data!$P:$P,Quarter!$B371,CALCULATION_quarterly_data!$C:$C,Quarter!$C371)</f>
        <v>0</v>
      </c>
      <c r="H371" s="73">
        <f>SUMIFS(CALCULATION_quarterly_data!H:H,CALCULATION_quarterly_data!$A:$A,Quarter!$A371,CALCULATION_quarterly_data!$P:$P,Quarter!$B371,CALCULATION_quarterly_data!$C:$C,Quarter!$C371)</f>
        <v>0</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0</v>
      </c>
      <c r="L371" s="73">
        <f>SUMIFS(CALCULATION_quarterly_data!L:L,CALCULATION_quarterly_data!$A:$A,Quarter!$A371,CALCULATION_quarterly_data!$P:$P,Quarter!$B371,CALCULATION_quarterly_data!$C:$C,Quarter!$C371)</f>
        <v>0</v>
      </c>
      <c r="M371" s="73">
        <f>SUMIFS(CALCULATION_quarterly_data!M:M,CALCULATION_quarterly_data!$A:$A,Quarter!$A371,CALCULATION_quarterly_data!$P:$P,Quarter!$B371,CALCULATION_quarterly_data!$C:$C,Quarter!$C371)</f>
        <v>8.36</v>
      </c>
      <c r="N371" s="74">
        <f>SUMIFS(CALCULATION_quarterly_data!N:N,CALCULATION_quarterly_data!$A:$A,Quarter!$A371,CALCULATION_quarterly_data!$P:$P,Quarter!$B371,CALCULATION_quarterly_data!$C:$C,Quarter!$C371)</f>
        <v>9.36</v>
      </c>
      <c r="O371" s="81">
        <f>SUMIFS(CALCULATION_quarterly_data!O:O,CALCULATION_quarterly_data!$A:$A,Quarter!$A371,CALCULATION_quarterly_data!$P:$P,Quarter!$B371,CALCULATION_quarterly_data!$C:$C,Quarter!$C371)</f>
        <v>748.31</v>
      </c>
      <c r="Q371" s="84"/>
      <c r="R371" s="84"/>
      <c r="S371" s="84"/>
      <c r="T371" s="84"/>
      <c r="U371" s="84"/>
      <c r="V371" s="84"/>
      <c r="W371" s="84"/>
      <c r="X371" s="84"/>
      <c r="Y371" s="84"/>
      <c r="Z371" s="84"/>
      <c r="AA371" s="84"/>
      <c r="AB371" s="84"/>
    </row>
    <row r="372" spans="1:28" ht="15.5">
      <c r="A372" s="68">
        <v>2023</v>
      </c>
      <c r="B372" s="77">
        <v>1</v>
      </c>
      <c r="C372" s="63" t="s">
        <v>70</v>
      </c>
      <c r="D372" s="73">
        <f>SUMIFS(CALCULATION_quarterly_data!D:D,CALCULATION_quarterly_data!$A:$A,Quarter!$A372,CALCULATION_quarterly_data!$P:$P,Quarter!$B372,CALCULATION_quarterly_data!$C:$C,Quarter!$C372)</f>
        <v>0</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0</v>
      </c>
      <c r="G372" s="73">
        <f>SUMIFS(CALCULATION_quarterly_data!G:G,CALCULATION_quarterly_data!$A:$A,Quarter!$A372,CALCULATION_quarterly_data!$P:$P,Quarter!$B372,CALCULATION_quarterly_data!$C:$C,Quarter!$C372)</f>
        <v>0.5</v>
      </c>
      <c r="H372" s="73">
        <f>SUMIFS(CALCULATION_quarterly_data!H:H,CALCULATION_quarterly_data!$A:$A,Quarter!$A372,CALCULATION_quarterly_data!$P:$P,Quarter!$B372,CALCULATION_quarterly_data!$C:$C,Quarter!$C372)</f>
        <v>43.96</v>
      </c>
      <c r="I372" s="73">
        <f>SUMIFS(CALCULATION_quarterly_data!I:I,CALCULATION_quarterly_data!$A:$A,Quarter!$A372,CALCULATION_quarterly_data!$P:$P,Quarter!$B372,CALCULATION_quarterly_data!$C:$C,Quarter!$C372)</f>
        <v>328.21</v>
      </c>
      <c r="J372" s="73">
        <f>SUMIFS(CALCULATION_quarterly_data!J:J,CALCULATION_quarterly_data!$A:$A,Quarter!$A372,CALCULATION_quarterly_data!$P:$P,Quarter!$B372,CALCULATION_quarterly_data!$C:$C,Quarter!$C372)</f>
        <v>24.16</v>
      </c>
      <c r="K372" s="73">
        <f>SUMIFS(CALCULATION_quarterly_data!K:K,CALCULATION_quarterly_data!$A:$A,Quarter!$A372,CALCULATION_quarterly_data!$P:$P,Quarter!$B372,CALCULATION_quarterly_data!$C:$C,Quarter!$C372)</f>
        <v>332.63000000000005</v>
      </c>
      <c r="L372" s="73">
        <f>SUMIFS(CALCULATION_quarterly_data!L:L,CALCULATION_quarterly_data!$A:$A,Quarter!$A372,CALCULATION_quarterly_data!$P:$P,Quarter!$B372,CALCULATION_quarterly_data!$C:$C,Quarter!$C372)</f>
        <v>13.49</v>
      </c>
      <c r="M372" s="73">
        <f>SUMIFS(CALCULATION_quarterly_data!M:M,CALCULATION_quarterly_data!$A:$A,Quarter!$A372,CALCULATION_quarterly_data!$P:$P,Quarter!$B372,CALCULATION_quarterly_data!$C:$C,Quarter!$C372)</f>
        <v>17.439999999999998</v>
      </c>
      <c r="N372" s="74">
        <f>SUMIFS(CALCULATION_quarterly_data!N:N,CALCULATION_quarterly_data!$A:$A,Quarter!$A372,CALCULATION_quarterly_data!$P:$P,Quarter!$B372,CALCULATION_quarterly_data!$C:$C,Quarter!$C372)</f>
        <v>760.39</v>
      </c>
      <c r="O372" s="81">
        <f>SUMIFS(CALCULATION_quarterly_data!O:O,CALCULATION_quarterly_data!$A:$A,Quarter!$A372,CALCULATION_quarterly_data!$P:$P,Quarter!$B372,CALCULATION_quarterly_data!$C:$C,Quarter!$C372)</f>
        <v>760.39</v>
      </c>
      <c r="Q372" s="84"/>
      <c r="R372" s="84"/>
      <c r="S372" s="84"/>
      <c r="T372" s="84"/>
      <c r="U372" s="84"/>
      <c r="V372" s="84"/>
      <c r="W372" s="84"/>
      <c r="X372" s="84"/>
      <c r="Y372" s="84"/>
      <c r="Z372" s="84"/>
      <c r="AA372" s="84"/>
      <c r="AB372" s="84"/>
    </row>
    <row r="373" spans="1:28" ht="15.5">
      <c r="A373" s="68">
        <v>2023</v>
      </c>
      <c r="B373" s="77">
        <v>1</v>
      </c>
      <c r="C373" s="63" t="s">
        <v>74</v>
      </c>
      <c r="D373" s="73">
        <f>SUMIFS(CALCULATION_quarterly_data!D:D,CALCULATION_quarterly_data!$A:$A,Quarter!$A373,CALCULATION_quarterly_data!$P:$P,Quarter!$B373,CALCULATION_quarterly_data!$C:$C,Quarter!$C373)</f>
        <v>168.41000000000003</v>
      </c>
      <c r="E373" s="73">
        <f>SUMIFS(CALCULATION_quarterly_data!E:E,CALCULATION_quarterly_data!$A:$A,Quarter!$A373,CALCULATION_quarterly_data!$P:$P,Quarter!$B373,CALCULATION_quarterly_data!$C:$C,Quarter!$C373)</f>
        <v>10</v>
      </c>
      <c r="F373" s="74">
        <f>SUMIFS(CALCULATION_quarterly_data!F:F,CALCULATION_quarterly_data!$A:$A,Quarter!$A373,CALCULATION_quarterly_data!$P:$P,Quarter!$B373,CALCULATION_quarterly_data!$C:$C,Quarter!$C373)</f>
        <v>178.41000000000003</v>
      </c>
      <c r="G373" s="73">
        <f>SUMIFS(CALCULATION_quarterly_data!G:G,CALCULATION_quarterly_data!$A:$A,Quarter!$A373,CALCULATION_quarterly_data!$P:$P,Quarter!$B373,CALCULATION_quarterly_data!$C:$C,Quarter!$C373)</f>
        <v>0</v>
      </c>
      <c r="H373" s="73">
        <f>SUMIFS(CALCULATION_quarterly_data!H:H,CALCULATION_quarterly_data!$A:$A,Quarter!$A373,CALCULATION_quarterly_data!$P:$P,Quarter!$B373,CALCULATION_quarterly_data!$C:$C,Quarter!$C373)</f>
        <v>0</v>
      </c>
      <c r="I373" s="73">
        <f>SUMIFS(CALCULATION_quarterly_data!I:I,CALCULATION_quarterly_data!$A:$A,Quarter!$A373,CALCULATION_quarterly_data!$P:$P,Quarter!$B373,CALCULATION_quarterly_data!$C:$C,Quarter!$C373)</f>
        <v>0</v>
      </c>
      <c r="J373" s="73">
        <f>SUMIFS(CALCULATION_quarterly_data!J:J,CALCULATION_quarterly_data!$A:$A,Quarter!$A373,CALCULATION_quarterly_data!$P:$P,Quarter!$B373,CALCULATION_quarterly_data!$C:$C,Quarter!$C373)</f>
        <v>0</v>
      </c>
      <c r="K373" s="73">
        <f>SUMIFS(CALCULATION_quarterly_data!K:K,CALCULATION_quarterly_data!$A:$A,Quarter!$A373,CALCULATION_quarterly_data!$P:$P,Quarter!$B373,CALCULATION_quarterly_data!$C:$C,Quarter!$C373)</f>
        <v>0</v>
      </c>
      <c r="L373" s="73">
        <f>SUMIFS(CALCULATION_quarterly_data!L:L,CALCULATION_quarterly_data!$A:$A,Quarter!$A373,CALCULATION_quarterly_data!$P:$P,Quarter!$B373,CALCULATION_quarterly_data!$C:$C,Quarter!$C373)</f>
        <v>0</v>
      </c>
      <c r="M373" s="73">
        <f>SUMIFS(CALCULATION_quarterly_data!M:M,CALCULATION_quarterly_data!$A:$A,Quarter!$A373,CALCULATION_quarterly_data!$P:$P,Quarter!$B373,CALCULATION_quarterly_data!$C:$C,Quarter!$C373)</f>
        <v>10.199999999999999</v>
      </c>
      <c r="N373" s="74">
        <f>SUMIFS(CALCULATION_quarterly_data!N:N,CALCULATION_quarterly_data!$A:$A,Quarter!$A373,CALCULATION_quarterly_data!$P:$P,Quarter!$B373,CALCULATION_quarterly_data!$C:$C,Quarter!$C373)</f>
        <v>10.199999999999999</v>
      </c>
      <c r="O373" s="81">
        <f>SUMIFS(CALCULATION_quarterly_data!O:O,CALCULATION_quarterly_data!$A:$A,Quarter!$A373,CALCULATION_quarterly_data!$P:$P,Quarter!$B373,CALCULATION_quarterly_data!$C:$C,Quarter!$C373)</f>
        <v>188.61</v>
      </c>
      <c r="Q373" s="84"/>
      <c r="R373" s="84"/>
      <c r="S373" s="84"/>
      <c r="T373" s="84"/>
      <c r="U373" s="84"/>
      <c r="V373" s="84"/>
      <c r="W373" s="84"/>
      <c r="X373" s="84"/>
      <c r="Y373" s="84"/>
      <c r="Z373" s="84"/>
      <c r="AA373" s="84"/>
      <c r="AB373" s="84"/>
    </row>
    <row r="374" spans="1:28" ht="15.5">
      <c r="A374" s="68">
        <v>2023</v>
      </c>
      <c r="B374" s="77">
        <v>1</v>
      </c>
      <c r="C374" s="63" t="s">
        <v>73</v>
      </c>
      <c r="D374" s="73">
        <f>SUMIFS(CALCULATION_quarterly_data!D:D,CALCULATION_quarterly_data!$A:$A,Quarter!$A374,CALCULATION_quarterly_data!$P:$P,Quarter!$B374,CALCULATION_quarterly_data!$C:$C,Quarter!$C374)</f>
        <v>0</v>
      </c>
      <c r="E374" s="73">
        <f>SUMIFS(CALCULATION_quarterly_data!E:E,CALCULATION_quarterly_data!$A:$A,Quarter!$A374,CALCULATION_quarterly_data!$P:$P,Quarter!$B374,CALCULATION_quarterly_data!$C:$C,Quarter!$C374)</f>
        <v>0</v>
      </c>
      <c r="F374" s="74">
        <f>SUMIFS(CALCULATION_quarterly_data!F:F,CALCULATION_quarterly_data!$A:$A,Quarter!$A374,CALCULATION_quarterly_data!$P:$P,Quarter!$B374,CALCULATION_quarterly_data!$C:$C,Quarter!$C374)</f>
        <v>0</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0</v>
      </c>
      <c r="N374" s="74">
        <f>SUMIFS(CALCULATION_quarterly_data!N:N,CALCULATION_quarterly_data!$A:$A,Quarter!$A374,CALCULATION_quarterly_data!$P:$P,Quarter!$B374,CALCULATION_quarterly_data!$C:$C,Quarter!$C374)</f>
        <v>0</v>
      </c>
      <c r="O374" s="81">
        <f>SUMIFS(CALCULATION_quarterly_data!O:O,CALCULATION_quarterly_data!$A:$A,Quarter!$A374,CALCULATION_quarterly_data!$P:$P,Quarter!$B374,CALCULATION_quarterly_data!$C:$C,Quarter!$C374)</f>
        <v>0</v>
      </c>
      <c r="Q374" s="84"/>
      <c r="R374" s="84"/>
      <c r="S374" s="84"/>
      <c r="T374" s="84"/>
      <c r="U374" s="84"/>
      <c r="V374" s="84"/>
      <c r="W374" s="84"/>
      <c r="X374" s="84"/>
      <c r="Y374" s="84"/>
      <c r="Z374" s="84"/>
      <c r="AA374" s="84"/>
      <c r="AB374" s="84"/>
    </row>
    <row r="375" spans="1:28" ht="15.5">
      <c r="A375" s="68">
        <v>2023</v>
      </c>
      <c r="B375" s="77">
        <v>1</v>
      </c>
      <c r="C375" s="63" t="s">
        <v>42</v>
      </c>
      <c r="D375" s="73">
        <f>SUMIFS(CALCULATION_quarterly_data!D:D,CALCULATION_quarterly_data!$A:$A,Quarter!$A375,CALCULATION_quarterly_data!$P:$P,Quarter!$B375,CALCULATION_quarterly_data!$C:$C,Quarter!$C375)</f>
        <v>3608.58</v>
      </c>
      <c r="E375" s="73">
        <f>SUMIFS(CALCULATION_quarterly_data!E:E,CALCULATION_quarterly_data!$A:$A,Quarter!$A375,CALCULATION_quarterly_data!$P:$P,Quarter!$B375,CALCULATION_quarterly_data!$C:$C,Quarter!$C375)</f>
        <v>217.64000000000001</v>
      </c>
      <c r="F375" s="74">
        <f>SUMIFS(CALCULATION_quarterly_data!F:F,CALCULATION_quarterly_data!$A:$A,Quarter!$A375,CALCULATION_quarterly_data!$P:$P,Quarter!$B375,CALCULATION_quarterly_data!$C:$C,Quarter!$C375)</f>
        <v>3826.22</v>
      </c>
      <c r="G375" s="73">
        <f>SUMIFS(CALCULATION_quarterly_data!G:G,CALCULATION_quarterly_data!$A:$A,Quarter!$A375,CALCULATION_quarterly_data!$P:$P,Quarter!$B375,CALCULATION_quarterly_data!$C:$C,Quarter!$C375)</f>
        <v>9.7899999999999991</v>
      </c>
      <c r="H375" s="73">
        <f>SUMIFS(CALCULATION_quarterly_data!H:H,CALCULATION_quarterly_data!$A:$A,Quarter!$A375,CALCULATION_quarterly_data!$P:$P,Quarter!$B375,CALCULATION_quarterly_data!$C:$C,Quarter!$C375)</f>
        <v>677</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0.09</v>
      </c>
      <c r="L375" s="73">
        <f>SUMIFS(CALCULATION_quarterly_data!L:L,CALCULATION_quarterly_data!$A:$A,Quarter!$A375,CALCULATION_quarterly_data!$P:$P,Quarter!$B375,CALCULATION_quarterly_data!$C:$C,Quarter!$C375)</f>
        <v>23.53</v>
      </c>
      <c r="M375" s="73">
        <f>SUMIFS(CALCULATION_quarterly_data!M:M,CALCULATION_quarterly_data!$A:$A,Quarter!$A375,CALCULATION_quarterly_data!$P:$P,Quarter!$B375,CALCULATION_quarterly_data!$C:$C,Quarter!$C375)</f>
        <v>682.33999999999992</v>
      </c>
      <c r="N375" s="74">
        <f>SUMIFS(CALCULATION_quarterly_data!N:N,CALCULATION_quarterly_data!$A:$A,Quarter!$A375,CALCULATION_quarterly_data!$P:$P,Quarter!$B375,CALCULATION_quarterly_data!$C:$C,Quarter!$C375)</f>
        <v>1470.49</v>
      </c>
      <c r="O375" s="81">
        <f>SUMIFS(CALCULATION_quarterly_data!O:O,CALCULATION_quarterly_data!$A:$A,Quarter!$A375,CALCULATION_quarterly_data!$P:$P,Quarter!$B375,CALCULATION_quarterly_data!$C:$C,Quarter!$C375)</f>
        <v>5296.71</v>
      </c>
      <c r="Q375" s="84"/>
      <c r="R375" s="84"/>
      <c r="S375" s="84"/>
      <c r="T375" s="84"/>
      <c r="U375" s="84"/>
      <c r="V375" s="84"/>
      <c r="W375" s="84"/>
      <c r="X375" s="84"/>
      <c r="Y375" s="84"/>
      <c r="Z375" s="84"/>
      <c r="AA375" s="84"/>
      <c r="AB375" s="84"/>
    </row>
    <row r="376" spans="1:28" ht="15.5">
      <c r="A376" s="68">
        <v>2023</v>
      </c>
      <c r="B376" s="77">
        <v>1</v>
      </c>
      <c r="C376" s="63" t="s">
        <v>43</v>
      </c>
      <c r="D376" s="73">
        <f>SUMIFS(CALCULATION_quarterly_data!D:D,CALCULATION_quarterly_data!$A:$A,Quarter!$A376,CALCULATION_quarterly_data!$P:$P,Quarter!$B376,CALCULATION_quarterly_data!$C:$C,Quarter!$C376)</f>
        <v>71.34</v>
      </c>
      <c r="E376" s="73">
        <f>SUMIFS(CALCULATION_quarterly_data!E:E,CALCULATION_quarterly_data!$A:$A,Quarter!$A376,CALCULATION_quarterly_data!$P:$P,Quarter!$B376,CALCULATION_quarterly_data!$C:$C,Quarter!$C376)</f>
        <v>0</v>
      </c>
      <c r="F376" s="74">
        <f>SUMIFS(CALCULATION_quarterly_data!F:F,CALCULATION_quarterly_data!$A:$A,Quarter!$A376,CALCULATION_quarterly_data!$P:$P,Quarter!$B376,CALCULATION_quarterly_data!$C:$C,Quarter!$C376)</f>
        <v>71.34</v>
      </c>
      <c r="G376" s="73">
        <f>SUMIFS(CALCULATION_quarterly_data!G:G,CALCULATION_quarterly_data!$A:$A,Quarter!$A376,CALCULATION_quarterly_data!$P:$P,Quarter!$B376,CALCULATION_quarterly_data!$C:$C,Quarter!$C376)</f>
        <v>0</v>
      </c>
      <c r="H376" s="73">
        <f>SUMIFS(CALCULATION_quarterly_data!H:H,CALCULATION_quarterly_data!$A:$A,Quarter!$A376,CALCULATION_quarterly_data!$P:$P,Quarter!$B376,CALCULATION_quarterly_data!$C:$C,Quarter!$C376)</f>
        <v>13.91</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v>
      </c>
      <c r="L376" s="73">
        <f>SUMIFS(CALCULATION_quarterly_data!L:L,CALCULATION_quarterly_data!$A:$A,Quarter!$A376,CALCULATION_quarterly_data!$P:$P,Quarter!$B376,CALCULATION_quarterly_data!$C:$C,Quarter!$C376)</f>
        <v>0</v>
      </c>
      <c r="M376" s="73">
        <f>SUMIFS(CALCULATION_quarterly_data!M:M,CALCULATION_quarterly_data!$A:$A,Quarter!$A376,CALCULATION_quarterly_data!$P:$P,Quarter!$B376,CALCULATION_quarterly_data!$C:$C,Quarter!$C376)</f>
        <v>6.43</v>
      </c>
      <c r="N376" s="74">
        <f>SUMIFS(CALCULATION_quarterly_data!N:N,CALCULATION_quarterly_data!$A:$A,Quarter!$A376,CALCULATION_quarterly_data!$P:$P,Quarter!$B376,CALCULATION_quarterly_data!$C:$C,Quarter!$C376)</f>
        <v>115.96</v>
      </c>
      <c r="O376" s="81">
        <f>SUMIFS(CALCULATION_quarterly_data!O:O,CALCULATION_quarterly_data!$A:$A,Quarter!$A376,CALCULATION_quarterly_data!$P:$P,Quarter!$B376,CALCULATION_quarterly_data!$C:$C,Quarter!$C376)</f>
        <v>187.3</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0</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71</v>
      </c>
      <c r="D378" s="73">
        <f>SUMIFS(CALCULATION_quarterly_data!D:D,CALCULATION_quarterly_data!$A:$A,Quarter!$A378,CALCULATION_quarterly_data!$P:$P,Quarter!$B378,CALCULATION_quarterly_data!$C:$C,Quarter!$C378)</f>
        <v>242.29000000000002</v>
      </c>
      <c r="E378" s="73">
        <f>SUMIFS(CALCULATION_quarterly_data!E:E,CALCULATION_quarterly_data!$A:$A,Quarter!$A378,CALCULATION_quarterly_data!$P:$P,Quarter!$B378,CALCULATION_quarterly_data!$C:$C,Quarter!$C378)</f>
        <v>16.489999999999998</v>
      </c>
      <c r="F378" s="74">
        <f>SUMIFS(CALCULATION_quarterly_data!F:F,CALCULATION_quarterly_data!$A:$A,Quarter!$A378,CALCULATION_quarterly_data!$P:$P,Quarter!$B378,CALCULATION_quarterly_data!$C:$C,Quarter!$C378)</f>
        <v>258.78000000000003</v>
      </c>
      <c r="G378" s="73">
        <f>SUMIFS(CALCULATION_quarterly_data!G:G,CALCULATION_quarterly_data!$A:$A,Quarter!$A378,CALCULATION_quarterly_data!$P:$P,Quarter!$B378,CALCULATION_quarterly_data!$C:$C,Quarter!$C378)</f>
        <v>2.09</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50.85</v>
      </c>
      <c r="N378" s="74">
        <f>SUMIFS(CALCULATION_quarterly_data!N:N,CALCULATION_quarterly_data!$A:$A,Quarter!$A378,CALCULATION_quarterly_data!$P:$P,Quarter!$B378,CALCULATION_quarterly_data!$C:$C,Quarter!$C378)</f>
        <v>123.27999999999999</v>
      </c>
      <c r="O378" s="81">
        <f>SUMIFS(CALCULATION_quarterly_data!O:O,CALCULATION_quarterly_data!$A:$A,Quarter!$A378,CALCULATION_quarterly_data!$P:$P,Quarter!$B378,CALCULATION_quarterly_data!$C:$C,Quarter!$C378)</f>
        <v>382.06</v>
      </c>
      <c r="Q378" s="84"/>
      <c r="R378" s="84"/>
      <c r="S378" s="84"/>
      <c r="T378" s="84"/>
      <c r="U378" s="84"/>
      <c r="V378" s="84"/>
      <c r="W378" s="84"/>
      <c r="X378" s="84"/>
      <c r="Y378" s="84"/>
      <c r="Z378" s="84"/>
      <c r="AA378" s="84"/>
      <c r="AB378" s="84"/>
    </row>
    <row r="379" spans="1:28" ht="15.5">
      <c r="A379" s="68">
        <v>2023</v>
      </c>
      <c r="B379" s="77">
        <v>1</v>
      </c>
      <c r="C379" s="63" t="s">
        <v>45</v>
      </c>
      <c r="D379" s="73">
        <f>SUMIFS(CALCULATION_quarterly_data!D:D,CALCULATION_quarterly_data!$A:$A,Quarter!$A379,CALCULATION_quarterly_data!$P:$P,Quarter!$B379,CALCULATION_quarterly_data!$C:$C,Quarter!$C379)</f>
        <v>278.61</v>
      </c>
      <c r="E379" s="73">
        <f>SUMIFS(CALCULATION_quarterly_data!E:E,CALCULATION_quarterly_data!$A:$A,Quarter!$A379,CALCULATION_quarterly_data!$P:$P,Quarter!$B379,CALCULATION_quarterly_data!$C:$C,Quarter!$C379)</f>
        <v>13.84</v>
      </c>
      <c r="F379" s="74">
        <f>SUMIFS(CALCULATION_quarterly_data!F:F,CALCULATION_quarterly_data!$A:$A,Quarter!$A379,CALCULATION_quarterly_data!$P:$P,Quarter!$B379,CALCULATION_quarterly_data!$C:$C,Quarter!$C379)</f>
        <v>292.45</v>
      </c>
      <c r="G379" s="73">
        <f>SUMIFS(CALCULATION_quarterly_data!G:G,CALCULATION_quarterly_data!$A:$A,Quarter!$A379,CALCULATION_quarterly_data!$P:$P,Quarter!$B379,CALCULATION_quarterly_data!$C:$C,Quarter!$C379)</f>
        <v>0</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0</v>
      </c>
      <c r="M379" s="73">
        <f>SUMIFS(CALCULATION_quarterly_data!M:M,CALCULATION_quarterly_data!$A:$A,Quarter!$A379,CALCULATION_quarterly_data!$P:$P,Quarter!$B379,CALCULATION_quarterly_data!$C:$C,Quarter!$C379)</f>
        <v>0.09</v>
      </c>
      <c r="N379" s="74">
        <f>SUMIFS(CALCULATION_quarterly_data!N:N,CALCULATION_quarterly_data!$A:$A,Quarter!$A379,CALCULATION_quarterly_data!$P:$P,Quarter!$B379,CALCULATION_quarterly_data!$C:$C,Quarter!$C379)</f>
        <v>0.09</v>
      </c>
      <c r="O379" s="81">
        <f>SUMIFS(CALCULATION_quarterly_data!O:O,CALCULATION_quarterly_data!$A:$A,Quarter!$A379,CALCULATION_quarterly_data!$P:$P,Quarter!$B379,CALCULATION_quarterly_data!$C:$C,Quarter!$C379)</f>
        <v>292.53999999999996</v>
      </c>
      <c r="Q379" s="84"/>
      <c r="R379" s="84"/>
      <c r="S379" s="84"/>
      <c r="T379" s="84"/>
      <c r="U379" s="84"/>
      <c r="V379" s="84"/>
      <c r="W379" s="84"/>
      <c r="X379" s="84"/>
      <c r="Y379" s="84"/>
      <c r="Z379" s="84"/>
      <c r="AA379" s="84"/>
      <c r="AB379" s="84"/>
    </row>
    <row r="380" spans="1:28" ht="15.5">
      <c r="A380" s="68">
        <v>2023</v>
      </c>
      <c r="B380" s="77">
        <v>1</v>
      </c>
      <c r="C380" s="63" t="s">
        <v>46</v>
      </c>
      <c r="D380" s="73">
        <f>SUMIFS(CALCULATION_quarterly_data!D:D,CALCULATION_quarterly_data!$A:$A,Quarter!$A380,CALCULATION_quarterly_data!$P:$P,Quarter!$B380,CALCULATION_quarterly_data!$C:$C,Quarter!$C380)</f>
        <v>306.81</v>
      </c>
      <c r="E380" s="73">
        <f>SUMIFS(CALCULATION_quarterly_data!E:E,CALCULATION_quarterly_data!$A:$A,Quarter!$A380,CALCULATION_quarterly_data!$P:$P,Quarter!$B380,CALCULATION_quarterly_data!$C:$C,Quarter!$C380)</f>
        <v>0</v>
      </c>
      <c r="F380" s="74">
        <f>SUMIFS(CALCULATION_quarterly_data!F:F,CALCULATION_quarterly_data!$A:$A,Quarter!$A380,CALCULATION_quarterly_data!$P:$P,Quarter!$B380,CALCULATION_quarterly_data!$C:$C,Quarter!$C380)</f>
        <v>306.81</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573.79999999999995</v>
      </c>
      <c r="I380" s="73">
        <f>SUMIFS(CALCULATION_quarterly_data!I:I,CALCULATION_quarterly_data!$A:$A,Quarter!$A380,CALCULATION_quarterly_data!$P:$P,Quarter!$B380,CALCULATION_quarterly_data!$C:$C,Quarter!$C380)</f>
        <v>39.270000000000003</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1.2400000000000002</v>
      </c>
      <c r="N380" s="74">
        <f>SUMIFS(CALCULATION_quarterly_data!N:N,CALCULATION_quarterly_data!$A:$A,Quarter!$A380,CALCULATION_quarterly_data!$P:$P,Quarter!$B380,CALCULATION_quarterly_data!$C:$C,Quarter!$C380)</f>
        <v>614.30999999999995</v>
      </c>
      <c r="O380" s="81">
        <f>SUMIFS(CALCULATION_quarterly_data!O:O,CALCULATION_quarterly_data!$A:$A,Quarter!$A380,CALCULATION_quarterly_data!$P:$P,Quarter!$B380,CALCULATION_quarterly_data!$C:$C,Quarter!$C380)</f>
        <v>921.11999999999989</v>
      </c>
      <c r="Q380" s="84"/>
      <c r="R380" s="84"/>
      <c r="S380" s="84"/>
      <c r="T380" s="84"/>
      <c r="U380" s="84"/>
      <c r="V380" s="84"/>
      <c r="W380" s="84"/>
      <c r="X380" s="84"/>
      <c r="Y380" s="84"/>
      <c r="Z380" s="84"/>
      <c r="AA380" s="84"/>
      <c r="AB380" s="84"/>
    </row>
    <row r="381" spans="1:28" ht="15.5">
      <c r="A381" s="68">
        <v>2023</v>
      </c>
      <c r="B381" s="77">
        <v>1</v>
      </c>
      <c r="C381" s="63" t="s">
        <v>44</v>
      </c>
      <c r="D381" s="73">
        <f>SUMIFS(CALCULATION_quarterly_data!D:D,CALCULATION_quarterly_data!$A:$A,Quarter!$A381,CALCULATION_quarterly_data!$P:$P,Quarter!$B381,CALCULATION_quarterly_data!$C:$C,Quarter!$C381)</f>
        <v>0</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0</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0</v>
      </c>
      <c r="I381" s="73">
        <f>SUMIFS(CALCULATION_quarterly_data!I:I,CALCULATION_quarterly_data!$A:$A,Quarter!$A381,CALCULATION_quarterly_data!$P:$P,Quarter!$B381,CALCULATION_quarterly_data!$C:$C,Quarter!$C381)</f>
        <v>0</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0</v>
      </c>
      <c r="N381" s="74">
        <f>SUMIFS(CALCULATION_quarterly_data!N:N,CALCULATION_quarterly_data!$A:$A,Quarter!$A381,CALCULATION_quarterly_data!$P:$P,Quarter!$B381,CALCULATION_quarterly_data!$C:$C,Quarter!$C381)</f>
        <v>0</v>
      </c>
      <c r="O381" s="81">
        <f>SUMIFS(CALCULATION_quarterly_data!O:O,CALCULATION_quarterly_data!$A:$A,Quarter!$A381,CALCULATION_quarterly_data!$P:$P,Quarter!$B381,CALCULATION_quarterly_data!$C:$C,Quarter!$C381)</f>
        <v>0</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1234.68</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1239.3400000000001</v>
      </c>
      <c r="G382" s="73">
        <f>SUMIFS(CALCULATION_quarterly_data!G:G,CALCULATION_quarterly_data!$A:$A,Quarter!$A382,CALCULATION_quarterly_data!$P:$P,Quarter!$B382,CALCULATION_quarterly_data!$C:$C,Quarter!$C382)</f>
        <v>29.060000000000002</v>
      </c>
      <c r="H382" s="73">
        <f>SUMIFS(CALCULATION_quarterly_data!H:H,CALCULATION_quarterly_data!$A:$A,Quarter!$A382,CALCULATION_quarterly_data!$P:$P,Quarter!$B382,CALCULATION_quarterly_data!$C:$C,Quarter!$C382)</f>
        <v>376.83</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579.44000000000005</v>
      </c>
      <c r="M382" s="73">
        <f>SUMIFS(CALCULATION_quarterly_data!M:M,CALCULATION_quarterly_data!$A:$A,Quarter!$A382,CALCULATION_quarterly_data!$P:$P,Quarter!$B382,CALCULATION_quarterly_data!$C:$C,Quarter!$C382)</f>
        <v>178.35000000000002</v>
      </c>
      <c r="N382" s="74">
        <f>SUMIFS(CALCULATION_quarterly_data!N:N,CALCULATION_quarterly_data!$A:$A,Quarter!$A382,CALCULATION_quarterly_data!$P:$P,Quarter!$B382,CALCULATION_quarterly_data!$C:$C,Quarter!$C382)</f>
        <v>701.44</v>
      </c>
      <c r="O382" s="81">
        <f>SUMIFS(CALCULATION_quarterly_data!O:O,CALCULATION_quarterly_data!$A:$A,Quarter!$A382,CALCULATION_quarterly_data!$P:$P,Quarter!$B382,CALCULATION_quarterly_data!$C:$C,Quarter!$C382)</f>
        <v>1940.7799999999997</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6973.8899999999994</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7317.8099999999995</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1319.21</v>
      </c>
      <c r="N383" s="75">
        <f>SUMIFS(CALCULATION_quarterly_data!N:N,CALCULATION_quarterly_data!$A:$A,Quarter!$A383,CALCULATION_quarterly_data!$P:$P,Quarter!$B383,CALCULATION_quarterly_data!$C:$C,Quarter!$C383)</f>
        <v>5089.26</v>
      </c>
      <c r="O383" s="76">
        <f>SUMIFS(CALCULATION_quarterly_data!O:O,CALCULATION_quarterly_data!$A:$A,Quarter!$A383,CALCULATION_quarterly_data!$P:$P,Quarter!$B383,CALCULATION_quarterly_data!$C:$C,Quarter!$C383)</f>
        <v>12407.07</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157.94999999999999</v>
      </c>
      <c r="G384" s="70">
        <f>SUMIFS(CALCULATION_quarterly_data!G:G,CALCULATION_quarterly_data!$A:$A,Quarter!$A384,CALCULATION_quarterly_data!$P:$P,Quarter!$B384,CALCULATION_quarterly_data!$C:$C,Quarter!$C384)</f>
        <v>2.39</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19.38</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701.66</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40</v>
      </c>
      <c r="D388" s="73">
        <f>SUMIFS(CALCULATION_quarterly_data!D:D,CALCULATION_quarterly_data!$A:$A,Quarter!$A388,CALCULATION_quarterly_data!$P:$P,Quarter!$B388,CALCULATION_quarterly_data!$C:$C,Quarter!$C388)</f>
        <v>229.14999999999998</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229.14999999999998</v>
      </c>
      <c r="G388" s="73">
        <f>SUMIFS(CALCULATION_quarterly_data!G:G,CALCULATION_quarterly_data!$A:$A,Quarter!$A388,CALCULATION_quarterly_data!$P:$P,Quarter!$B388,CALCULATION_quarterly_data!$C:$C,Quarter!$C388)</f>
        <v>56.620000000000005</v>
      </c>
      <c r="H388" s="73">
        <f>SUMIFS(CALCULATION_quarterly_data!H:H,CALCULATION_quarterly_data!$A:$A,Quarter!$A388,CALCULATION_quarterly_data!$P:$P,Quarter!$B388,CALCULATION_quarterly_data!$C:$C,Quarter!$C388)</f>
        <v>17</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13.34</v>
      </c>
      <c r="N388" s="74">
        <f>SUMIFS(CALCULATION_quarterly_data!N:N,CALCULATION_quarterly_data!$A:$A,Quarter!$A388,CALCULATION_quarterly_data!$P:$P,Quarter!$B388,CALCULATION_quarterly_data!$C:$C,Quarter!$C388)</f>
        <v>112</v>
      </c>
      <c r="O388" s="81">
        <f>SUMIFS(CALCULATION_quarterly_data!O:O,CALCULATION_quarterly_data!$A:$A,Quarter!$A388,CALCULATION_quarterly_data!$P:$P,Quarter!$B388,CALCULATION_quarterly_data!$C:$C,Quarter!$C388)</f>
        <v>341.15</v>
      </c>
    </row>
    <row r="389" spans="1:15" ht="15.5">
      <c r="A389" s="68">
        <v>2023</v>
      </c>
      <c r="B389" s="77">
        <v>2</v>
      </c>
      <c r="C389" s="63" t="s">
        <v>41</v>
      </c>
      <c r="D389" s="73">
        <f>SUMIFS(CALCULATION_quarterly_data!D:D,CALCULATION_quarterly_data!$A:$A,Quarter!$A389,CALCULATION_quarterly_data!$P:$P,Quarter!$B389,CALCULATION_quarterly_data!$C:$C,Quarter!$C389)</f>
        <v>705.67</v>
      </c>
      <c r="E389" s="73">
        <f>SUMIFS(CALCULATION_quarterly_data!E:E,CALCULATION_quarterly_data!$A:$A,Quarter!$A389,CALCULATION_quarterly_data!$P:$P,Quarter!$B389,CALCULATION_quarterly_data!$C:$C,Quarter!$C389)</f>
        <v>11.85</v>
      </c>
      <c r="F389" s="74">
        <f>SUMIFS(CALCULATION_quarterly_data!F:F,CALCULATION_quarterly_data!$A:$A,Quarter!$A389,CALCULATION_quarterly_data!$P:$P,Quarter!$B389,CALCULATION_quarterly_data!$C:$C,Quarter!$C389)</f>
        <v>717.52</v>
      </c>
      <c r="G389" s="73">
        <f>SUMIFS(CALCULATION_quarterly_data!G:G,CALCULATION_quarterly_data!$A:$A,Quarter!$A389,CALCULATION_quarterly_data!$P:$P,Quarter!$B389,CALCULATION_quarterly_data!$C:$C,Quarter!$C389)</f>
        <v>0</v>
      </c>
      <c r="H389" s="73">
        <f>SUMIFS(CALCULATION_quarterly_data!H:H,CALCULATION_quarterly_data!$A:$A,Quarter!$A389,CALCULATION_quarterly_data!$P:$P,Quarter!$B389,CALCULATION_quarterly_data!$C:$C,Quarter!$C389)</f>
        <v>0</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0</v>
      </c>
      <c r="M389" s="73">
        <f>SUMIFS(CALCULATION_quarterly_data!M:M,CALCULATION_quarterly_data!$A:$A,Quarter!$A389,CALCULATION_quarterly_data!$P:$P,Quarter!$B389,CALCULATION_quarterly_data!$C:$C,Quarter!$C389)</f>
        <v>14.27</v>
      </c>
      <c r="N389" s="74">
        <f>SUMIFS(CALCULATION_quarterly_data!N:N,CALCULATION_quarterly_data!$A:$A,Quarter!$A389,CALCULATION_quarterly_data!$P:$P,Quarter!$B389,CALCULATION_quarterly_data!$C:$C,Quarter!$C389)</f>
        <v>14.27</v>
      </c>
      <c r="O389" s="81">
        <f>SUMIFS(CALCULATION_quarterly_data!O:O,CALCULATION_quarterly_data!$A:$A,Quarter!$A389,CALCULATION_quarterly_data!$P:$P,Quarter!$B389,CALCULATION_quarterly_data!$C:$C,Quarter!$C389)</f>
        <v>731.79</v>
      </c>
    </row>
    <row r="390" spans="1:15" ht="15.5">
      <c r="A390" s="68">
        <v>2023</v>
      </c>
      <c r="B390" s="77">
        <v>2</v>
      </c>
      <c r="C390" s="63" t="s">
        <v>70</v>
      </c>
      <c r="D390" s="73">
        <f>SUMIFS(CALCULATION_quarterly_data!D:D,CALCULATION_quarterly_data!$A:$A,Quarter!$A390,CALCULATION_quarterly_data!$P:$P,Quarter!$B390,CALCULATION_quarterly_data!$C:$C,Quarter!$C390)</f>
        <v>0</v>
      </c>
      <c r="E390" s="73">
        <f>SUMIFS(CALCULATION_quarterly_data!E:E,CALCULATION_quarterly_data!$A:$A,Quarter!$A390,CALCULATION_quarterly_data!$P:$P,Quarter!$B390,CALCULATION_quarterly_data!$C:$C,Quarter!$C390)</f>
        <v>0</v>
      </c>
      <c r="F390" s="74">
        <f>SUMIFS(CALCULATION_quarterly_data!F:F,CALCULATION_quarterly_data!$A:$A,Quarter!$A390,CALCULATION_quarterly_data!$P:$P,Quarter!$B390,CALCULATION_quarterly_data!$C:$C,Quarter!$C390)</f>
        <v>0</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42.39</v>
      </c>
      <c r="I390" s="73">
        <f>SUMIFS(CALCULATION_quarterly_data!I:I,CALCULATION_quarterly_data!$A:$A,Quarter!$A390,CALCULATION_quarterly_data!$P:$P,Quarter!$B390,CALCULATION_quarterly_data!$C:$C,Quarter!$C390)</f>
        <v>337.12</v>
      </c>
      <c r="J390" s="73">
        <f>SUMIFS(CALCULATION_quarterly_data!J:J,CALCULATION_quarterly_data!$A:$A,Quarter!$A390,CALCULATION_quarterly_data!$P:$P,Quarter!$B390,CALCULATION_quarterly_data!$C:$C,Quarter!$C390)</f>
        <v>6.08</v>
      </c>
      <c r="K390" s="73">
        <f>SUMIFS(CALCULATION_quarterly_data!K:K,CALCULATION_quarterly_data!$A:$A,Quarter!$A390,CALCULATION_quarterly_data!$P:$P,Quarter!$B390,CALCULATION_quarterly_data!$C:$C,Quarter!$C390)</f>
        <v>258.61</v>
      </c>
      <c r="L390" s="73">
        <f>SUMIFS(CALCULATION_quarterly_data!L:L,CALCULATION_quarterly_data!$A:$A,Quarter!$A390,CALCULATION_quarterly_data!$P:$P,Quarter!$B390,CALCULATION_quarterly_data!$C:$C,Quarter!$C390)</f>
        <v>37.549999999999997</v>
      </c>
      <c r="M390" s="73">
        <f>SUMIFS(CALCULATION_quarterly_data!M:M,CALCULATION_quarterly_data!$A:$A,Quarter!$A390,CALCULATION_quarterly_data!$P:$P,Quarter!$B390,CALCULATION_quarterly_data!$C:$C,Quarter!$C390)</f>
        <v>33.94</v>
      </c>
      <c r="N390" s="74">
        <f>SUMIFS(CALCULATION_quarterly_data!N:N,CALCULATION_quarterly_data!$A:$A,Quarter!$A390,CALCULATION_quarterly_data!$P:$P,Quarter!$B390,CALCULATION_quarterly_data!$C:$C,Quarter!$C390)</f>
        <v>715.69</v>
      </c>
      <c r="O390" s="81">
        <f>SUMIFS(CALCULATION_quarterly_data!O:O,CALCULATION_quarterly_data!$A:$A,Quarter!$A390,CALCULATION_quarterly_data!$P:$P,Quarter!$B390,CALCULATION_quarterly_data!$C:$C,Quarter!$C390)</f>
        <v>715.69</v>
      </c>
    </row>
    <row r="391" spans="1:15" ht="15.5">
      <c r="A391" s="68">
        <v>2023</v>
      </c>
      <c r="B391" s="77">
        <v>2</v>
      </c>
      <c r="C391" s="63" t="s">
        <v>74</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21.98</v>
      </c>
      <c r="F391" s="74">
        <f>SUMIFS(CALCULATION_quarterly_data!F:F,CALCULATION_quarterly_data!$A:$A,Quarter!$A391,CALCULATION_quarterly_data!$P:$P,Quarter!$B391,CALCULATION_quarterly_data!$C:$C,Quarter!$C391)</f>
        <v>21.98</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0</v>
      </c>
      <c r="I391" s="73">
        <f>SUMIFS(CALCULATION_quarterly_data!I:I,CALCULATION_quarterly_data!$A:$A,Quarter!$A391,CALCULATION_quarterly_data!$P:$P,Quarter!$B391,CALCULATION_quarterly_data!$C:$C,Quarter!$C391)</f>
        <v>0</v>
      </c>
      <c r="J391" s="73">
        <f>SUMIFS(CALCULATION_quarterly_data!J:J,CALCULATION_quarterly_data!$A:$A,Quarter!$A391,CALCULATION_quarterly_data!$P:$P,Quarter!$B391,CALCULATION_quarterly_data!$C:$C,Quarter!$C391)</f>
        <v>0</v>
      </c>
      <c r="K391" s="73">
        <f>SUMIFS(CALCULATION_quarterly_data!K:K,CALCULATION_quarterly_data!$A:$A,Quarter!$A391,CALCULATION_quarterly_data!$P:$P,Quarter!$B391,CALCULATION_quarterly_data!$C:$C,Quarter!$C391)</f>
        <v>0</v>
      </c>
      <c r="L391" s="73">
        <f>SUMIFS(CALCULATION_quarterly_data!L:L,CALCULATION_quarterly_data!$A:$A,Quarter!$A391,CALCULATION_quarterly_data!$P:$P,Quarter!$B391,CALCULATION_quarterly_data!$C:$C,Quarter!$C391)</f>
        <v>0</v>
      </c>
      <c r="M391" s="73">
        <f>SUMIFS(CALCULATION_quarterly_data!M:M,CALCULATION_quarterly_data!$A:$A,Quarter!$A391,CALCULATION_quarterly_data!$P:$P,Quarter!$B391,CALCULATION_quarterly_data!$C:$C,Quarter!$C391)</f>
        <v>5.3</v>
      </c>
      <c r="N391" s="74">
        <f>SUMIFS(CALCULATION_quarterly_data!N:N,CALCULATION_quarterly_data!$A:$A,Quarter!$A391,CALCULATION_quarterly_data!$P:$P,Quarter!$B391,CALCULATION_quarterly_data!$C:$C,Quarter!$C391)</f>
        <v>5.3</v>
      </c>
      <c r="O391" s="81">
        <f>SUMIFS(CALCULATION_quarterly_data!O:O,CALCULATION_quarterly_data!$A:$A,Quarter!$A391,CALCULATION_quarterly_data!$P:$P,Quarter!$B391,CALCULATION_quarterly_data!$C:$C,Quarter!$C391)</f>
        <v>27.28</v>
      </c>
    </row>
    <row r="392" spans="1:15" ht="15.5">
      <c r="A392" s="68">
        <v>2023</v>
      </c>
      <c r="B392" s="77">
        <v>2</v>
      </c>
      <c r="C392" s="63" t="s">
        <v>73</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0</v>
      </c>
      <c r="F392" s="74">
        <f>SUMIFS(CALCULATION_quarterly_data!F:F,CALCULATION_quarterly_data!$A:$A,Quarter!$A392,CALCULATION_quarterly_data!$P:$P,Quarter!$B392,CALCULATION_quarterly_data!$C:$C,Quarter!$C392)</f>
        <v>0</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0</v>
      </c>
      <c r="N392" s="74">
        <f>SUMIFS(CALCULATION_quarterly_data!N:N,CALCULATION_quarterly_data!$A:$A,Quarter!$A392,CALCULATION_quarterly_data!$P:$P,Quarter!$B392,CALCULATION_quarterly_data!$C:$C,Quarter!$C392)</f>
        <v>0</v>
      </c>
      <c r="O392" s="81">
        <f>SUMIFS(CALCULATION_quarterly_data!O:O,CALCULATION_quarterly_data!$A:$A,Quarter!$A392,CALCULATION_quarterly_data!$P:$P,Quarter!$B392,CALCULATION_quarterly_data!$C:$C,Quarter!$C392)</f>
        <v>0</v>
      </c>
    </row>
    <row r="393" spans="1:15" ht="15.5">
      <c r="A393" s="68">
        <v>2023</v>
      </c>
      <c r="B393" s="77">
        <v>2</v>
      </c>
      <c r="C393" s="63" t="s">
        <v>42</v>
      </c>
      <c r="D393" s="73">
        <f>SUMIFS(CALCULATION_quarterly_data!D:D,CALCULATION_quarterly_data!$A:$A,Quarter!$A393,CALCULATION_quarterly_data!$P:$P,Quarter!$B393,CALCULATION_quarterly_data!$C:$C,Quarter!$C393)</f>
        <v>2492.81</v>
      </c>
      <c r="E393" s="73">
        <f>SUMIFS(CALCULATION_quarterly_data!E:E,CALCULATION_quarterly_data!$A:$A,Quarter!$A393,CALCULATION_quarterly_data!$P:$P,Quarter!$B393,CALCULATION_quarterly_data!$C:$C,Quarter!$C393)</f>
        <v>438.06000000000006</v>
      </c>
      <c r="F393" s="74">
        <f>SUMIFS(CALCULATION_quarterly_data!F:F,CALCULATION_quarterly_data!$A:$A,Quarter!$A393,CALCULATION_quarterly_data!$P:$P,Quarter!$B393,CALCULATION_quarterly_data!$C:$C,Quarter!$C393)</f>
        <v>2930.87</v>
      </c>
      <c r="G393" s="73">
        <f>SUMIFS(CALCULATION_quarterly_data!G:G,CALCULATION_quarterly_data!$A:$A,Quarter!$A393,CALCULATION_quarterly_data!$P:$P,Quarter!$B393,CALCULATION_quarterly_data!$C:$C,Quarter!$C393)</f>
        <v>33.69</v>
      </c>
      <c r="H393" s="73">
        <f>SUMIFS(CALCULATION_quarterly_data!H:H,CALCULATION_quarterly_data!$A:$A,Quarter!$A393,CALCULATION_quarterly_data!$P:$P,Quarter!$B393,CALCULATION_quarterly_data!$C:$C,Quarter!$C393)</f>
        <v>698</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2.04</v>
      </c>
      <c r="K393" s="73">
        <f>SUMIFS(CALCULATION_quarterly_data!K:K,CALCULATION_quarterly_data!$A:$A,Quarter!$A393,CALCULATION_quarterly_data!$P:$P,Quarter!$B393,CALCULATION_quarterly_data!$C:$C,Quarter!$C393)</f>
        <v>53.78</v>
      </c>
      <c r="L393" s="73">
        <f>SUMIFS(CALCULATION_quarterly_data!L:L,CALCULATION_quarterly_data!$A:$A,Quarter!$A393,CALCULATION_quarterly_data!$P:$P,Quarter!$B393,CALCULATION_quarterly_data!$C:$C,Quarter!$C393)</f>
        <v>15.420000000000002</v>
      </c>
      <c r="M393" s="73">
        <f>SUMIFS(CALCULATION_quarterly_data!M:M,CALCULATION_quarterly_data!$A:$A,Quarter!$A393,CALCULATION_quarterly_data!$P:$P,Quarter!$B393,CALCULATION_quarterly_data!$C:$C,Quarter!$C393)</f>
        <v>641.31999999999994</v>
      </c>
      <c r="N393" s="74">
        <f>SUMIFS(CALCULATION_quarterly_data!N:N,CALCULATION_quarterly_data!$A:$A,Quarter!$A393,CALCULATION_quarterly_data!$P:$P,Quarter!$B393,CALCULATION_quarterly_data!$C:$C,Quarter!$C393)</f>
        <v>1474.8400000000001</v>
      </c>
      <c r="O393" s="81">
        <f>SUMIFS(CALCULATION_quarterly_data!O:O,CALCULATION_quarterly_data!$A:$A,Quarter!$A393,CALCULATION_quarterly_data!$P:$P,Quarter!$B393,CALCULATION_quarterly_data!$C:$C,Quarter!$C393)</f>
        <v>4405.71</v>
      </c>
    </row>
    <row r="394" spans="1:15" ht="15.5">
      <c r="A394" s="68">
        <v>2023</v>
      </c>
      <c r="B394" s="77">
        <v>2</v>
      </c>
      <c r="C394" s="63" t="s">
        <v>43</v>
      </c>
      <c r="D394" s="73">
        <f>SUMIFS(CALCULATION_quarterly_data!D:D,CALCULATION_quarterly_data!$A:$A,Quarter!$A394,CALCULATION_quarterly_data!$P:$P,Quarter!$B394,CALCULATION_quarterly_data!$C:$C,Quarter!$C394)</f>
        <v>73.64</v>
      </c>
      <c r="E394" s="73">
        <f>SUMIFS(CALCULATION_quarterly_data!E:E,CALCULATION_quarterly_data!$A:$A,Quarter!$A394,CALCULATION_quarterly_data!$P:$P,Quarter!$B394,CALCULATION_quarterly_data!$C:$C,Quarter!$C394)</f>
        <v>0</v>
      </c>
      <c r="F394" s="74">
        <f>SUMIFS(CALCULATION_quarterly_data!F:F,CALCULATION_quarterly_data!$A:$A,Quarter!$A394,CALCULATION_quarterly_data!$P:$P,Quarter!$B394,CALCULATION_quarterly_data!$C:$C,Quarter!$C394)</f>
        <v>73.64</v>
      </c>
      <c r="G394" s="73">
        <f>SUMIFS(CALCULATION_quarterly_data!G:G,CALCULATION_quarterly_data!$A:$A,Quarter!$A394,CALCULATION_quarterly_data!$P:$P,Quarter!$B394,CALCULATION_quarterly_data!$C:$C,Quarter!$C394)</f>
        <v>0</v>
      </c>
      <c r="H394" s="73">
        <f>SUMIFS(CALCULATION_quarterly_data!H:H,CALCULATION_quarterly_data!$A:$A,Quarter!$A394,CALCULATION_quarterly_data!$P:$P,Quarter!$B394,CALCULATION_quarterly_data!$C:$C,Quarter!$C394)</f>
        <v>0</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0</v>
      </c>
      <c r="K394" s="73">
        <f>SUMIFS(CALCULATION_quarterly_data!K:K,CALCULATION_quarterly_data!$A:$A,Quarter!$A394,CALCULATION_quarterly_data!$P:$P,Quarter!$B394,CALCULATION_quarterly_data!$C:$C,Quarter!$C394)</f>
        <v>0</v>
      </c>
      <c r="L394" s="73">
        <f>SUMIFS(CALCULATION_quarterly_data!L:L,CALCULATION_quarterly_data!$A:$A,Quarter!$A394,CALCULATION_quarterly_data!$P:$P,Quarter!$B394,CALCULATION_quarterly_data!$C:$C,Quarter!$C394)</f>
        <v>0</v>
      </c>
      <c r="M394" s="73">
        <f>SUMIFS(CALCULATION_quarterly_data!M:M,CALCULATION_quarterly_data!$A:$A,Quarter!$A394,CALCULATION_quarterly_data!$P:$P,Quarter!$B394,CALCULATION_quarterly_data!$C:$C,Quarter!$C394)</f>
        <v>13.1</v>
      </c>
      <c r="N394" s="74">
        <f>SUMIFS(CALCULATION_quarterly_data!N:N,CALCULATION_quarterly_data!$A:$A,Quarter!$A394,CALCULATION_quarterly_data!$P:$P,Quarter!$B394,CALCULATION_quarterly_data!$C:$C,Quarter!$C394)</f>
        <v>108.38</v>
      </c>
      <c r="O394" s="81">
        <f>SUMIFS(CALCULATION_quarterly_data!O:O,CALCULATION_quarterly_data!$A:$A,Quarter!$A394,CALCULATION_quarterly_data!$P:$P,Quarter!$B394,CALCULATION_quarterly_data!$C:$C,Quarter!$C394)</f>
        <v>182.01999999999998</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71</v>
      </c>
      <c r="D396" s="73">
        <f>SUMIFS(CALCULATION_quarterly_data!D:D,CALCULATION_quarterly_data!$A:$A,Quarter!$A396,CALCULATION_quarterly_data!$P:$P,Quarter!$B396,CALCULATION_quarterly_data!$C:$C,Quarter!$C396)</f>
        <v>71.27</v>
      </c>
      <c r="E396" s="73">
        <f>SUMIFS(CALCULATION_quarterly_data!E:E,CALCULATION_quarterly_data!$A:$A,Quarter!$A396,CALCULATION_quarterly_data!$P:$P,Quarter!$B396,CALCULATION_quarterly_data!$C:$C,Quarter!$C396)</f>
        <v>33.1</v>
      </c>
      <c r="F396" s="74">
        <f>SUMIFS(CALCULATION_quarterly_data!F:F,CALCULATION_quarterly_data!$A:$A,Quarter!$A396,CALCULATION_quarterly_data!$P:$P,Quarter!$B396,CALCULATION_quarterly_data!$C:$C,Quarter!$C396)</f>
        <v>104.37</v>
      </c>
      <c r="G396" s="73">
        <f>SUMIFS(CALCULATION_quarterly_data!G:G,CALCULATION_quarterly_data!$A:$A,Quarter!$A396,CALCULATION_quarterly_data!$P:$P,Quarter!$B396,CALCULATION_quarterly_data!$C:$C,Quarter!$C396)</f>
        <v>1.66</v>
      </c>
      <c r="H396" s="73">
        <f>SUMIFS(CALCULATION_quarterly_data!H:H,CALCULATION_quarterly_data!$A:$A,Quarter!$A396,CALCULATION_quarterly_data!$P:$P,Quarter!$B396,CALCULATION_quarterly_data!$C:$C,Quarter!$C396)</f>
        <v>25.83</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67.41</v>
      </c>
      <c r="N396" s="74">
        <f>SUMIFS(CALCULATION_quarterly_data!N:N,CALCULATION_quarterly_data!$A:$A,Quarter!$A396,CALCULATION_quarterly_data!$P:$P,Quarter!$B396,CALCULATION_quarterly_data!$C:$C,Quarter!$C396)</f>
        <v>115.88</v>
      </c>
      <c r="O396" s="81">
        <f>SUMIFS(CALCULATION_quarterly_data!O:O,CALCULATION_quarterly_data!$A:$A,Quarter!$A396,CALCULATION_quarterly_data!$P:$P,Quarter!$B396,CALCULATION_quarterly_data!$C:$C,Quarter!$C396)</f>
        <v>220.24999999999997</v>
      </c>
    </row>
    <row r="397" spans="1:15" ht="15.5">
      <c r="A397" s="68">
        <v>2023</v>
      </c>
      <c r="B397" s="77">
        <v>2</v>
      </c>
      <c r="C397" s="63" t="s">
        <v>45</v>
      </c>
      <c r="D397" s="73">
        <f>SUMIFS(CALCULATION_quarterly_data!D:D,CALCULATION_quarterly_data!$A:$A,Quarter!$A397,CALCULATION_quarterly_data!$P:$P,Quarter!$B397,CALCULATION_quarterly_data!$C:$C,Quarter!$C397)</f>
        <v>423.02</v>
      </c>
      <c r="E397" s="73">
        <f>SUMIFS(CALCULATION_quarterly_data!E:E,CALCULATION_quarterly_data!$A:$A,Quarter!$A397,CALCULATION_quarterly_data!$P:$P,Quarter!$B397,CALCULATION_quarterly_data!$C:$C,Quarter!$C397)</f>
        <v>0</v>
      </c>
      <c r="F397" s="74">
        <f>SUMIFS(CALCULATION_quarterly_data!F:F,CALCULATION_quarterly_data!$A:$A,Quarter!$A397,CALCULATION_quarterly_data!$P:$P,Quarter!$B397,CALCULATION_quarterly_data!$C:$C,Quarter!$C397)</f>
        <v>423.02</v>
      </c>
      <c r="G397" s="73">
        <f>SUMIFS(CALCULATION_quarterly_data!G:G,CALCULATION_quarterly_data!$A:$A,Quarter!$A397,CALCULATION_quarterly_data!$P:$P,Quarter!$B397,CALCULATION_quarterly_data!$C:$C,Quarter!$C397)</f>
        <v>11.03</v>
      </c>
      <c r="H397" s="73">
        <f>SUMIFS(CALCULATION_quarterly_data!H:H,CALCULATION_quarterly_data!$A:$A,Quarter!$A397,CALCULATION_quarterly_data!$P:$P,Quarter!$B397,CALCULATION_quarterly_data!$C:$C,Quarter!$C397)</f>
        <v>0</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0</v>
      </c>
      <c r="M397" s="73">
        <f>SUMIFS(CALCULATION_quarterly_data!M:M,CALCULATION_quarterly_data!$A:$A,Quarter!$A397,CALCULATION_quarterly_data!$P:$P,Quarter!$B397,CALCULATION_quarterly_data!$C:$C,Quarter!$C397)</f>
        <v>2.06</v>
      </c>
      <c r="N397" s="74">
        <f>SUMIFS(CALCULATION_quarterly_data!N:N,CALCULATION_quarterly_data!$A:$A,Quarter!$A397,CALCULATION_quarterly_data!$P:$P,Quarter!$B397,CALCULATION_quarterly_data!$C:$C,Quarter!$C397)</f>
        <v>13.09</v>
      </c>
      <c r="O397" s="81">
        <f>SUMIFS(CALCULATION_quarterly_data!O:O,CALCULATION_quarterly_data!$A:$A,Quarter!$A397,CALCULATION_quarterly_data!$P:$P,Quarter!$B397,CALCULATION_quarterly_data!$C:$C,Quarter!$C397)</f>
        <v>436.11</v>
      </c>
    </row>
    <row r="398" spans="1:15" ht="15.5">
      <c r="A398" s="68">
        <v>2023</v>
      </c>
      <c r="B398" s="77">
        <v>2</v>
      </c>
      <c r="C398" s="63" t="s">
        <v>46</v>
      </c>
      <c r="D398" s="73">
        <f>SUMIFS(CALCULATION_quarterly_data!D:D,CALCULATION_quarterly_data!$A:$A,Quarter!$A398,CALCULATION_quarterly_data!$P:$P,Quarter!$B398,CALCULATION_quarterly_data!$C:$C,Quarter!$C398)</f>
        <v>84.33</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84.33</v>
      </c>
      <c r="G398" s="73">
        <f>SUMIFS(CALCULATION_quarterly_data!G:G,CALCULATION_quarterly_data!$A:$A,Quarter!$A398,CALCULATION_quarterly_data!$P:$P,Quarter!$B398,CALCULATION_quarterly_data!$C:$C,Quarter!$C398)</f>
        <v>0</v>
      </c>
      <c r="H398" s="73">
        <f>SUMIFS(CALCULATION_quarterly_data!H:H,CALCULATION_quarterly_data!$A:$A,Quarter!$A398,CALCULATION_quarterly_data!$P:$P,Quarter!$B398,CALCULATION_quarterly_data!$C:$C,Quarter!$C398)</f>
        <v>713.06000000000006</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0.12</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2.15</v>
      </c>
      <c r="N398" s="74">
        <f>SUMIFS(CALCULATION_quarterly_data!N:N,CALCULATION_quarterly_data!$A:$A,Quarter!$A398,CALCULATION_quarterly_data!$P:$P,Quarter!$B398,CALCULATION_quarterly_data!$C:$C,Quarter!$C398)</f>
        <v>715.33</v>
      </c>
      <c r="O398" s="81">
        <f>SUMIFS(CALCULATION_quarterly_data!O:O,CALCULATION_quarterly_data!$A:$A,Quarter!$A398,CALCULATION_quarterly_data!$P:$P,Quarter!$B398,CALCULATION_quarterly_data!$C:$C,Quarter!$C398)</f>
        <v>799.66000000000008</v>
      </c>
    </row>
    <row r="399" spans="1:15" ht="15.5">
      <c r="A399" s="68">
        <v>2023</v>
      </c>
      <c r="B399" s="77">
        <v>2</v>
      </c>
      <c r="C399" s="63" t="s">
        <v>44</v>
      </c>
      <c r="D399" s="73">
        <f>SUMIFS(CALCULATION_quarterly_data!D:D,CALCULATION_quarterly_data!$A:$A,Quarter!$A399,CALCULATION_quarterly_data!$P:$P,Quarter!$B399,CALCULATION_quarterly_data!$C:$C,Quarter!$C399)</f>
        <v>0</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0</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0</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0</v>
      </c>
      <c r="N399" s="74">
        <f>SUMIFS(CALCULATION_quarterly_data!N:N,CALCULATION_quarterly_data!$A:$A,Quarter!$A399,CALCULATION_quarterly_data!$P:$P,Quarter!$B399,CALCULATION_quarterly_data!$C:$C,Quarter!$C399)</f>
        <v>0</v>
      </c>
      <c r="O399" s="81">
        <f>SUMIFS(CALCULATION_quarterly_data!O:O,CALCULATION_quarterly_data!$A:$A,Quarter!$A399,CALCULATION_quarterly_data!$P:$P,Quarter!$B399,CALCULATION_quarterly_data!$C:$C,Quarter!$C399)</f>
        <v>0</v>
      </c>
    </row>
    <row r="400" spans="1:15" ht="15.5">
      <c r="A400" s="68">
        <v>2023</v>
      </c>
      <c r="B400" s="77">
        <v>2</v>
      </c>
      <c r="C400" s="63" t="s">
        <v>62</v>
      </c>
      <c r="D400" s="73">
        <f>SUMIFS(CALCULATION_quarterly_data!D:D,CALCULATION_quarterly_data!$A:$A,Quarter!$A400,CALCULATION_quarterly_data!$P:$P,Quarter!$B400,CALCULATION_quarterly_data!$C:$C,Quarter!$C400)</f>
        <v>1295.3200000000002</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1295.3200000000002</v>
      </c>
      <c r="G400" s="73">
        <f>SUMIFS(CALCULATION_quarterly_data!G:G,CALCULATION_quarterly_data!$A:$A,Quarter!$A400,CALCULATION_quarterly_data!$P:$P,Quarter!$B400,CALCULATION_quarterly_data!$C:$C,Quarter!$C400)</f>
        <v>47.26</v>
      </c>
      <c r="H400" s="73">
        <f>SUMIFS(CALCULATION_quarterly_data!H:H,CALCULATION_quarterly_data!$A:$A,Quarter!$A400,CALCULATION_quarterly_data!$P:$P,Quarter!$B400,CALCULATION_quarterly_data!$C:$C,Quarter!$C400)</f>
        <v>47.04</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345.7</v>
      </c>
      <c r="M400" s="73">
        <f>SUMIFS(CALCULATION_quarterly_data!M:M,CALCULATION_quarterly_data!$A:$A,Quarter!$A400,CALCULATION_quarterly_data!$P:$P,Quarter!$B400,CALCULATION_quarterly_data!$C:$C,Quarter!$C400)</f>
        <v>124.11</v>
      </c>
      <c r="N400" s="74">
        <f>SUMIFS(CALCULATION_quarterly_data!N:N,CALCULATION_quarterly_data!$A:$A,Quarter!$A400,CALCULATION_quarterly_data!$P:$P,Quarter!$B400,CALCULATION_quarterly_data!$C:$C,Quarter!$C400)</f>
        <v>321.51</v>
      </c>
      <c r="O400" s="81">
        <f>SUMIFS(CALCULATION_quarterly_data!O:O,CALCULATION_quarterly_data!$A:$A,Quarter!$A400,CALCULATION_quarterly_data!$P:$P,Quarter!$B400,CALCULATION_quarterly_data!$C:$C,Quarter!$C400)</f>
        <v>1616.83</v>
      </c>
    </row>
    <row r="401" spans="1:15" ht="15.5">
      <c r="A401" s="66">
        <v>2023</v>
      </c>
      <c r="B401" s="78">
        <v>2</v>
      </c>
      <c r="C401" s="64" t="s">
        <v>93</v>
      </c>
      <c r="D401" s="76">
        <f>SUMIFS(CALCULATION_quarterly_data!D:D,CALCULATION_quarterly_data!$A:$A,Quarter!$A401,CALCULATION_quarterly_data!$P:$P,Quarter!$B401,CALCULATION_quarterly_data!$C:$C,Quarter!$C401)</f>
        <v>5990.46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6663.13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1164.4299999999998</v>
      </c>
      <c r="N401" s="75">
        <f>SUMIFS(CALCULATION_quarterly_data!N:N,CALCULATION_quarterly_data!$A:$A,Quarter!$A401,CALCULATION_quarterly_data!$P:$P,Quarter!$B401,CALCULATION_quarterly_data!$C:$C,Quarter!$C401)</f>
        <v>4541.7700000000004</v>
      </c>
      <c r="O401" s="76">
        <f>SUMIFS(CALCULATION_quarterly_data!O:O,CALCULATION_quarterly_data!$A:$A,Quarter!$A401,CALCULATION_quarterly_data!$P:$P,Quarter!$B401,CALCULATION_quarterly_data!$C:$C,Quarter!$C401)</f>
        <v>11204.900000000001</v>
      </c>
    </row>
    <row r="402" spans="1:15" ht="15.5">
      <c r="A402" s="67">
        <v>2023</v>
      </c>
      <c r="B402" s="77">
        <v>3</v>
      </c>
      <c r="C402" s="62" t="s">
        <v>37</v>
      </c>
      <c r="D402" s="70">
        <f>SUMIFS(CALCULATION_quarterly_data!D:D,CALCULATION_quarterly_data!$A:$A,Quarter!$A402,CALCULATION_quarterly_data!$P:$P,Quarter!$B402,CALCULATION_quarterly_data!$C:$C,Quarter!$C402)</f>
        <v>0</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292.69</v>
      </c>
      <c r="G402" s="70">
        <f>SUMIFS(CALCULATION_quarterly_data!G:G,CALCULATION_quarterly_data!$A:$A,Quarter!$A402,CALCULATION_quarterly_data!$P:$P,Quarter!$B402,CALCULATION_quarterly_data!$C:$C,Quarter!$C402)</f>
        <v>1.9</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35.82</v>
      </c>
      <c r="M402" s="70">
        <f>SUMIFS(CALCULATION_quarterly_data!M:M,CALCULATION_quarterly_data!$A:$A,Quarter!$A402,CALCULATION_quarterly_data!$P:$P,Quarter!$B402,CALCULATION_quarterly_data!$C:$C,Quarter!$C402)</f>
        <v>408.55</v>
      </c>
      <c r="N402" s="71">
        <f>SUMIFS(CALCULATION_quarterly_data!N:N,CALCULATION_quarterly_data!$A:$A,Quarter!$A402,CALCULATION_quarterly_data!$P:$P,Quarter!$B402,CALCULATION_quarterly_data!$C:$C,Quarter!$C402)</f>
        <v>1272.5700000000002</v>
      </c>
      <c r="O402" s="80">
        <f>SUMIFS(CALCULATION_quarterly_data!O:O,CALCULATION_quarterly_data!$A:$A,Quarter!$A402,CALCULATION_quarterly_data!$P:$P,Quarter!$B402,CALCULATION_quarterly_data!$C:$C,Quarter!$C402)</f>
        <v>1565.26</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40</v>
      </c>
      <c r="D406" s="73">
        <f>SUMIFS(CALCULATION_quarterly_data!D:D,CALCULATION_quarterly_data!$A:$A,Quarter!$A406,CALCULATION_quarterly_data!$P:$P,Quarter!$B406,CALCULATION_quarterly_data!$C:$C,Quarter!$C406)</f>
        <v>0.19</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0.19</v>
      </c>
      <c r="G406" s="73">
        <f>SUMIFS(CALCULATION_quarterly_data!G:G,CALCULATION_quarterly_data!$A:$A,Quarter!$A406,CALCULATION_quarterly_data!$P:$P,Quarter!$B406,CALCULATION_quarterly_data!$C:$C,Quarter!$C406)</f>
        <v>57.050000000000004</v>
      </c>
      <c r="H406" s="73">
        <f>SUMIFS(CALCULATION_quarterly_data!H:H,CALCULATION_quarterly_data!$A:$A,Quarter!$A406,CALCULATION_quarterly_data!$P:$P,Quarter!$B406,CALCULATION_quarterly_data!$C:$C,Quarter!$C406)</f>
        <v>11.8</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10.74</v>
      </c>
      <c r="N406" s="74">
        <f>SUMIFS(CALCULATION_quarterly_data!N:N,CALCULATION_quarterly_data!$A:$A,Quarter!$A406,CALCULATION_quarterly_data!$P:$P,Quarter!$B406,CALCULATION_quarterly_data!$C:$C,Quarter!$C406)</f>
        <v>79.59</v>
      </c>
      <c r="O406" s="81">
        <f>SUMIFS(CALCULATION_quarterly_data!O:O,CALCULATION_quarterly_data!$A:$A,Quarter!$A406,CALCULATION_quarterly_data!$P:$P,Quarter!$B406,CALCULATION_quarterly_data!$C:$C,Quarter!$C406)</f>
        <v>79.78</v>
      </c>
    </row>
    <row r="407" spans="1:15" ht="15.5">
      <c r="A407" s="68">
        <v>2023</v>
      </c>
      <c r="B407" s="77">
        <v>3</v>
      </c>
      <c r="C407" s="63" t="s">
        <v>41</v>
      </c>
      <c r="D407" s="73">
        <f>SUMIFS(CALCULATION_quarterly_data!D:D,CALCULATION_quarterly_data!$A:$A,Quarter!$A407,CALCULATION_quarterly_data!$P:$P,Quarter!$B407,CALCULATION_quarterly_data!$C:$C,Quarter!$C407)</f>
        <v>843.18999999999994</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843.18999999999994</v>
      </c>
      <c r="G407" s="73">
        <f>SUMIFS(CALCULATION_quarterly_data!G:G,CALCULATION_quarterly_data!$A:$A,Quarter!$A407,CALCULATION_quarterly_data!$P:$P,Quarter!$B407,CALCULATION_quarterly_data!$C:$C,Quarter!$C407)</f>
        <v>0</v>
      </c>
      <c r="H407" s="73">
        <f>SUMIFS(CALCULATION_quarterly_data!H:H,CALCULATION_quarterly_data!$A:$A,Quarter!$A407,CALCULATION_quarterly_data!$P:$P,Quarter!$B407,CALCULATION_quarterly_data!$C:$C,Quarter!$C407)</f>
        <v>0</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4.05</v>
      </c>
      <c r="N407" s="74">
        <f>SUMIFS(CALCULATION_quarterly_data!N:N,CALCULATION_quarterly_data!$A:$A,Quarter!$A407,CALCULATION_quarterly_data!$P:$P,Quarter!$B407,CALCULATION_quarterly_data!$C:$C,Quarter!$C407)</f>
        <v>4.05</v>
      </c>
      <c r="O407" s="81">
        <f>SUMIFS(CALCULATION_quarterly_data!O:O,CALCULATION_quarterly_data!$A:$A,Quarter!$A407,CALCULATION_quarterly_data!$P:$P,Quarter!$B407,CALCULATION_quarterly_data!$C:$C,Quarter!$C407)</f>
        <v>847.24000000000012</v>
      </c>
    </row>
    <row r="408" spans="1:15" ht="15.5">
      <c r="A408" s="68">
        <v>2023</v>
      </c>
      <c r="B408" s="77">
        <v>3</v>
      </c>
      <c r="C408" s="63" t="s">
        <v>70</v>
      </c>
      <c r="D408" s="73">
        <f>SUMIFS(CALCULATION_quarterly_data!D:D,CALCULATION_quarterly_data!$A:$A,Quarter!$A408,CALCULATION_quarterly_data!$P:$P,Quarter!$B408,CALCULATION_quarterly_data!$C:$C,Quarter!$C408)</f>
        <v>0</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0</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52.8</v>
      </c>
      <c r="I408" s="73">
        <f>SUMIFS(CALCULATION_quarterly_data!I:I,CALCULATION_quarterly_data!$A:$A,Quarter!$A408,CALCULATION_quarterly_data!$P:$P,Quarter!$B408,CALCULATION_quarterly_data!$C:$C,Quarter!$C408)</f>
        <v>366.01</v>
      </c>
      <c r="J408" s="73">
        <f>SUMIFS(CALCULATION_quarterly_data!J:J,CALCULATION_quarterly_data!$A:$A,Quarter!$A408,CALCULATION_quarterly_data!$P:$P,Quarter!$B408,CALCULATION_quarterly_data!$C:$C,Quarter!$C408)</f>
        <v>6.02</v>
      </c>
      <c r="K408" s="73">
        <f>SUMIFS(CALCULATION_quarterly_data!K:K,CALCULATION_quarterly_data!$A:$A,Quarter!$A408,CALCULATION_quarterly_data!$P:$P,Quarter!$B408,CALCULATION_quarterly_data!$C:$C,Quarter!$C408)</f>
        <v>255.9</v>
      </c>
      <c r="L408" s="73">
        <f>SUMIFS(CALCULATION_quarterly_data!L:L,CALCULATION_quarterly_data!$A:$A,Quarter!$A408,CALCULATION_quarterly_data!$P:$P,Quarter!$B408,CALCULATION_quarterly_data!$C:$C,Quarter!$C408)</f>
        <v>36.01</v>
      </c>
      <c r="M408" s="73">
        <f>SUMIFS(CALCULATION_quarterly_data!M:M,CALCULATION_quarterly_data!$A:$A,Quarter!$A408,CALCULATION_quarterly_data!$P:$P,Quarter!$B408,CALCULATION_quarterly_data!$C:$C,Quarter!$C408)</f>
        <v>43.5</v>
      </c>
      <c r="N408" s="74">
        <f>SUMIFS(CALCULATION_quarterly_data!N:N,CALCULATION_quarterly_data!$A:$A,Quarter!$A408,CALCULATION_quarterly_data!$P:$P,Quarter!$B408,CALCULATION_quarterly_data!$C:$C,Quarter!$C408)</f>
        <v>763.18000000000006</v>
      </c>
      <c r="O408" s="81">
        <f>SUMIFS(CALCULATION_quarterly_data!O:O,CALCULATION_quarterly_data!$A:$A,Quarter!$A408,CALCULATION_quarterly_data!$P:$P,Quarter!$B408,CALCULATION_quarterly_data!$C:$C,Quarter!$C408)</f>
        <v>763.18000000000006</v>
      </c>
    </row>
    <row r="409" spans="1:15" ht="15.5">
      <c r="A409" s="68">
        <v>2023</v>
      </c>
      <c r="B409" s="77">
        <v>3</v>
      </c>
      <c r="C409" s="63" t="s">
        <v>74</v>
      </c>
      <c r="D409" s="73">
        <f>SUMIFS(CALCULATION_quarterly_data!D:D,CALCULATION_quarterly_data!$A:$A,Quarter!$A409,CALCULATION_quarterly_data!$P:$P,Quarter!$B409,CALCULATION_quarterly_data!$C:$C,Quarter!$C409)</f>
        <v>181.28</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181.28</v>
      </c>
      <c r="G409" s="73">
        <f>SUMIFS(CALCULATION_quarterly_data!G:G,CALCULATION_quarterly_data!$A:$A,Quarter!$A409,CALCULATION_quarterly_data!$P:$P,Quarter!$B409,CALCULATION_quarterly_data!$C:$C,Quarter!$C409)</f>
        <v>0</v>
      </c>
      <c r="H409" s="73">
        <f>SUMIFS(CALCULATION_quarterly_data!H:H,CALCULATION_quarterly_data!$A:$A,Quarter!$A409,CALCULATION_quarterly_data!$P:$P,Quarter!$B409,CALCULATION_quarterly_data!$C:$C,Quarter!$C409)</f>
        <v>0</v>
      </c>
      <c r="I409" s="73">
        <f>SUMIFS(CALCULATION_quarterly_data!I:I,CALCULATION_quarterly_data!$A:$A,Quarter!$A409,CALCULATION_quarterly_data!$P:$P,Quarter!$B409,CALCULATION_quarterly_data!$C:$C,Quarter!$C409)</f>
        <v>0</v>
      </c>
      <c r="J409" s="73">
        <f>SUMIFS(CALCULATION_quarterly_data!J:J,CALCULATION_quarterly_data!$A:$A,Quarter!$A409,CALCULATION_quarterly_data!$P:$P,Quarter!$B409,CALCULATION_quarterly_data!$C:$C,Quarter!$C409)</f>
        <v>0</v>
      </c>
      <c r="K409" s="73">
        <f>SUMIFS(CALCULATION_quarterly_data!K:K,CALCULATION_quarterly_data!$A:$A,Quarter!$A409,CALCULATION_quarterly_data!$P:$P,Quarter!$B409,CALCULATION_quarterly_data!$C:$C,Quarter!$C409)</f>
        <v>0</v>
      </c>
      <c r="L409" s="73">
        <f>SUMIFS(CALCULATION_quarterly_data!L:L,CALCULATION_quarterly_data!$A:$A,Quarter!$A409,CALCULATION_quarterly_data!$P:$P,Quarter!$B409,CALCULATION_quarterly_data!$C:$C,Quarter!$C409)</f>
        <v>0</v>
      </c>
      <c r="M409" s="73">
        <f>SUMIFS(CALCULATION_quarterly_data!M:M,CALCULATION_quarterly_data!$A:$A,Quarter!$A409,CALCULATION_quarterly_data!$P:$P,Quarter!$B409,CALCULATION_quarterly_data!$C:$C,Quarter!$C409)</f>
        <v>8.7899999999999991</v>
      </c>
      <c r="N409" s="74">
        <f>SUMIFS(CALCULATION_quarterly_data!N:N,CALCULATION_quarterly_data!$A:$A,Quarter!$A409,CALCULATION_quarterly_data!$P:$P,Quarter!$B409,CALCULATION_quarterly_data!$C:$C,Quarter!$C409)</f>
        <v>8.7899999999999991</v>
      </c>
      <c r="O409" s="81">
        <f>SUMIFS(CALCULATION_quarterly_data!O:O,CALCULATION_quarterly_data!$A:$A,Quarter!$A409,CALCULATION_quarterly_data!$P:$P,Quarter!$B409,CALCULATION_quarterly_data!$C:$C,Quarter!$C409)</f>
        <v>190.07</v>
      </c>
    </row>
    <row r="410" spans="1:15" ht="15.5">
      <c r="A410" s="68">
        <v>2023</v>
      </c>
      <c r="B410" s="77">
        <v>3</v>
      </c>
      <c r="C410" s="63" t="s">
        <v>73</v>
      </c>
      <c r="D410" s="73">
        <f>SUMIFS(CALCULATION_quarterly_data!D:D,CALCULATION_quarterly_data!$A:$A,Quarter!$A410,CALCULATION_quarterly_data!$P:$P,Quarter!$B410,CALCULATION_quarterly_data!$C:$C,Quarter!$C410)</f>
        <v>279.68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279.68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0</v>
      </c>
      <c r="N410" s="74">
        <f>SUMIFS(CALCULATION_quarterly_data!N:N,CALCULATION_quarterly_data!$A:$A,Quarter!$A410,CALCULATION_quarterly_data!$P:$P,Quarter!$B410,CALCULATION_quarterly_data!$C:$C,Quarter!$C410)</f>
        <v>0</v>
      </c>
      <c r="O410" s="81">
        <f>SUMIFS(CALCULATION_quarterly_data!O:O,CALCULATION_quarterly_data!$A:$A,Quarter!$A410,CALCULATION_quarterly_data!$P:$P,Quarter!$B410,CALCULATION_quarterly_data!$C:$C,Quarter!$C410)</f>
        <v>279.68</v>
      </c>
    </row>
    <row r="411" spans="1:15" ht="15.5">
      <c r="A411" s="68">
        <v>2023</v>
      </c>
      <c r="B411" s="77">
        <v>3</v>
      </c>
      <c r="C411" s="63" t="s">
        <v>42</v>
      </c>
      <c r="D411" s="73">
        <f>SUMIFS(CALCULATION_quarterly_data!D:D,CALCULATION_quarterly_data!$A:$A,Quarter!$A411,CALCULATION_quarterly_data!$P:$P,Quarter!$B411,CALCULATION_quarterly_data!$C:$C,Quarter!$C411)</f>
        <v>3102.56</v>
      </c>
      <c r="E411" s="73">
        <f>SUMIFS(CALCULATION_quarterly_data!E:E,CALCULATION_quarterly_data!$A:$A,Quarter!$A411,CALCULATION_quarterly_data!$P:$P,Quarter!$B411,CALCULATION_quarterly_data!$C:$C,Quarter!$C411)</f>
        <v>383.61</v>
      </c>
      <c r="F411" s="74">
        <f>SUMIFS(CALCULATION_quarterly_data!F:F,CALCULATION_quarterly_data!$A:$A,Quarter!$A411,CALCULATION_quarterly_data!$P:$P,Quarter!$B411,CALCULATION_quarterly_data!$C:$C,Quarter!$C411)</f>
        <v>3486.17</v>
      </c>
      <c r="G411" s="73">
        <f>SUMIFS(CALCULATION_quarterly_data!G:G,CALCULATION_quarterly_data!$A:$A,Quarter!$A411,CALCULATION_quarterly_data!$P:$P,Quarter!$B411,CALCULATION_quarterly_data!$C:$C,Quarter!$C411)</f>
        <v>9.6000000000000014</v>
      </c>
      <c r="H411" s="73">
        <f>SUMIFS(CALCULATION_quarterly_data!H:H,CALCULATION_quarterly_data!$A:$A,Quarter!$A411,CALCULATION_quarterly_data!$P:$P,Quarter!$B411,CALCULATION_quarterly_data!$C:$C,Quarter!$C411)</f>
        <v>504</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4</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8.86</v>
      </c>
      <c r="M411" s="73">
        <f>SUMIFS(CALCULATION_quarterly_data!M:M,CALCULATION_quarterly_data!$A:$A,Quarter!$A411,CALCULATION_quarterly_data!$P:$P,Quarter!$B411,CALCULATION_quarterly_data!$C:$C,Quarter!$C411)</f>
        <v>423.39</v>
      </c>
      <c r="N411" s="74">
        <f>SUMIFS(CALCULATION_quarterly_data!N:N,CALCULATION_quarterly_data!$A:$A,Quarter!$A411,CALCULATION_quarterly_data!$P:$P,Quarter!$B411,CALCULATION_quarterly_data!$C:$C,Quarter!$C411)</f>
        <v>967.69</v>
      </c>
      <c r="O411" s="81">
        <f>SUMIFS(CALCULATION_quarterly_data!O:O,CALCULATION_quarterly_data!$A:$A,Quarter!$A411,CALCULATION_quarterly_data!$P:$P,Quarter!$B411,CALCULATION_quarterly_data!$C:$C,Quarter!$C411)</f>
        <v>4453.8600000000006</v>
      </c>
    </row>
    <row r="412" spans="1:15" ht="15.5">
      <c r="A412" s="68">
        <v>2023</v>
      </c>
      <c r="B412" s="77">
        <v>3</v>
      </c>
      <c r="C412" s="63" t="s">
        <v>43</v>
      </c>
      <c r="D412" s="73">
        <f>SUMIFS(CALCULATION_quarterly_data!D:D,CALCULATION_quarterly_data!$A:$A,Quarter!$A412,CALCULATION_quarterly_data!$P:$P,Quarter!$B412,CALCULATION_quarterly_data!$C:$C,Quarter!$C412)</f>
        <v>0</v>
      </c>
      <c r="E412" s="73">
        <f>SUMIFS(CALCULATION_quarterly_data!E:E,CALCULATION_quarterly_data!$A:$A,Quarter!$A412,CALCULATION_quarterly_data!$P:$P,Quarter!$B412,CALCULATION_quarterly_data!$C:$C,Quarter!$C412)</f>
        <v>0</v>
      </c>
      <c r="F412" s="74">
        <f>SUMIFS(CALCULATION_quarterly_data!F:F,CALCULATION_quarterly_data!$A:$A,Quarter!$A412,CALCULATION_quarterly_data!$P:$P,Quarter!$B412,CALCULATION_quarterly_data!$C:$C,Quarter!$C412)</f>
        <v>0</v>
      </c>
      <c r="G412" s="73">
        <f>SUMIFS(CALCULATION_quarterly_data!G:G,CALCULATION_quarterly_data!$A:$A,Quarter!$A412,CALCULATION_quarterly_data!$P:$P,Quarter!$B412,CALCULATION_quarterly_data!$C:$C,Quarter!$C412)</f>
        <v>0</v>
      </c>
      <c r="H412" s="73">
        <f>SUMIFS(CALCULATION_quarterly_data!H:H,CALCULATION_quarterly_data!$A:$A,Quarter!$A412,CALCULATION_quarterly_data!$P:$P,Quarter!$B412,CALCULATION_quarterly_data!$C:$C,Quarter!$C412)</f>
        <v>13.68</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0</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0</v>
      </c>
      <c r="M412" s="73">
        <f>SUMIFS(CALCULATION_quarterly_data!M:M,CALCULATION_quarterly_data!$A:$A,Quarter!$A412,CALCULATION_quarterly_data!$P:$P,Quarter!$B412,CALCULATION_quarterly_data!$C:$C,Quarter!$C412)</f>
        <v>9.93</v>
      </c>
      <c r="N412" s="74">
        <f>SUMIFS(CALCULATION_quarterly_data!N:N,CALCULATION_quarterly_data!$A:$A,Quarter!$A412,CALCULATION_quarterly_data!$P:$P,Quarter!$B412,CALCULATION_quarterly_data!$C:$C,Quarter!$C412)</f>
        <v>122.78999999999999</v>
      </c>
      <c r="O412" s="81">
        <f>SUMIFS(CALCULATION_quarterly_data!O:O,CALCULATION_quarterly_data!$A:$A,Quarter!$A412,CALCULATION_quarterly_data!$P:$P,Quarter!$B412,CALCULATION_quarterly_data!$C:$C,Quarter!$C412)</f>
        <v>122.78999999999999</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71</v>
      </c>
      <c r="D414" s="73">
        <f>SUMIFS(CALCULATION_quarterly_data!D:D,CALCULATION_quarterly_data!$A:$A,Quarter!$A414,CALCULATION_quarterly_data!$P:$P,Quarter!$B414,CALCULATION_quarterly_data!$C:$C,Quarter!$C414)</f>
        <v>0</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0</v>
      </c>
      <c r="G414" s="73">
        <f>SUMIFS(CALCULATION_quarterly_data!G:G,CALCULATION_quarterly_data!$A:$A,Quarter!$A414,CALCULATION_quarterly_data!$P:$P,Quarter!$B414,CALCULATION_quarterly_data!$C:$C,Quarter!$C414)</f>
        <v>2.68</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20.329999999999998</v>
      </c>
      <c r="M414" s="73">
        <f>SUMIFS(CALCULATION_quarterly_data!M:M,CALCULATION_quarterly_data!$A:$A,Quarter!$A414,CALCULATION_quarterly_data!$P:$P,Quarter!$B414,CALCULATION_quarterly_data!$C:$C,Quarter!$C414)</f>
        <v>47.269999999999996</v>
      </c>
      <c r="N414" s="74">
        <f>SUMIFS(CALCULATION_quarterly_data!N:N,CALCULATION_quarterly_data!$A:$A,Quarter!$A414,CALCULATION_quarterly_data!$P:$P,Quarter!$B414,CALCULATION_quarterly_data!$C:$C,Quarter!$C414)</f>
        <v>70.28</v>
      </c>
      <c r="O414" s="81">
        <f>SUMIFS(CALCULATION_quarterly_data!O:O,CALCULATION_quarterly_data!$A:$A,Quarter!$A414,CALCULATION_quarterly_data!$P:$P,Quarter!$B414,CALCULATION_quarterly_data!$C:$C,Quarter!$C414)</f>
        <v>70.28</v>
      </c>
    </row>
    <row r="415" spans="1:15" ht="15.5">
      <c r="A415" s="68">
        <v>2023</v>
      </c>
      <c r="B415" s="77">
        <v>3</v>
      </c>
      <c r="C415" s="63" t="s">
        <v>45</v>
      </c>
      <c r="D415" s="73">
        <f>SUMIFS(CALCULATION_quarterly_data!D:D,CALCULATION_quarterly_data!$A:$A,Quarter!$A415,CALCULATION_quarterly_data!$P:$P,Quarter!$B415,CALCULATION_quarterly_data!$C:$C,Quarter!$C415)</f>
        <v>330.26</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330.26</v>
      </c>
      <c r="G415" s="73">
        <f>SUMIFS(CALCULATION_quarterly_data!G:G,CALCULATION_quarterly_data!$A:$A,Quarter!$A415,CALCULATION_quarterly_data!$P:$P,Quarter!$B415,CALCULATION_quarterly_data!$C:$C,Quarter!$C415)</f>
        <v>0</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0</v>
      </c>
      <c r="M415" s="73">
        <f>SUMIFS(CALCULATION_quarterly_data!M:M,CALCULATION_quarterly_data!$A:$A,Quarter!$A415,CALCULATION_quarterly_data!$P:$P,Quarter!$B415,CALCULATION_quarterly_data!$C:$C,Quarter!$C415)</f>
        <v>15.3</v>
      </c>
      <c r="N415" s="74">
        <f>SUMIFS(CALCULATION_quarterly_data!N:N,CALCULATION_quarterly_data!$A:$A,Quarter!$A415,CALCULATION_quarterly_data!$P:$P,Quarter!$B415,CALCULATION_quarterly_data!$C:$C,Quarter!$C415)</f>
        <v>15.3</v>
      </c>
      <c r="O415" s="81">
        <f>SUMIFS(CALCULATION_quarterly_data!O:O,CALCULATION_quarterly_data!$A:$A,Quarter!$A415,CALCULATION_quarterly_data!$P:$P,Quarter!$B415,CALCULATION_quarterly_data!$C:$C,Quarter!$C415)</f>
        <v>345.56</v>
      </c>
    </row>
    <row r="416" spans="1:15" ht="15.5">
      <c r="A416" s="68">
        <v>2023</v>
      </c>
      <c r="B416" s="77">
        <v>3</v>
      </c>
      <c r="C416" s="63" t="s">
        <v>46</v>
      </c>
      <c r="D416" s="73">
        <f>SUMIFS(CALCULATION_quarterly_data!D:D,CALCULATION_quarterly_data!$A:$A,Quarter!$A416,CALCULATION_quarterly_data!$P:$P,Quarter!$B416,CALCULATION_quarterly_data!$C:$C,Quarter!$C416)</f>
        <v>0</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0</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714.53</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7.43</v>
      </c>
      <c r="K416" s="73">
        <f>SUMIFS(CALCULATION_quarterly_data!K:K,CALCULATION_quarterly_data!$A:$A,Quarter!$A416,CALCULATION_quarterly_data!$P:$P,Quarter!$B416,CALCULATION_quarterly_data!$C:$C,Quarter!$C416)</f>
        <v>35.44</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2.5199999999999996</v>
      </c>
      <c r="N416" s="74">
        <f>SUMIFS(CALCULATION_quarterly_data!N:N,CALCULATION_quarterly_data!$A:$A,Quarter!$A416,CALCULATION_quarterly_data!$P:$P,Quarter!$B416,CALCULATION_quarterly_data!$C:$C,Quarter!$C416)</f>
        <v>759.92000000000007</v>
      </c>
      <c r="O416" s="81">
        <f>SUMIFS(CALCULATION_quarterly_data!O:O,CALCULATION_quarterly_data!$A:$A,Quarter!$A416,CALCULATION_quarterly_data!$P:$P,Quarter!$B416,CALCULATION_quarterly_data!$C:$C,Quarter!$C416)</f>
        <v>759.92000000000007</v>
      </c>
    </row>
    <row r="417" spans="1:15" ht="15.5">
      <c r="A417" s="68">
        <v>2023</v>
      </c>
      <c r="B417" s="77">
        <v>3</v>
      </c>
      <c r="C417" s="63" t="s">
        <v>44</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0</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0</v>
      </c>
      <c r="K417" s="73">
        <f>SUMIFS(CALCULATION_quarterly_data!K:K,CALCULATION_quarterly_data!$A:$A,Quarter!$A417,CALCULATION_quarterly_data!$P:$P,Quarter!$B417,CALCULATION_quarterly_data!$C:$C,Quarter!$C417)</f>
        <v>0</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0</v>
      </c>
      <c r="N417" s="74">
        <f>SUMIFS(CALCULATION_quarterly_data!N:N,CALCULATION_quarterly_data!$A:$A,Quarter!$A417,CALCULATION_quarterly_data!$P:$P,Quarter!$B417,CALCULATION_quarterly_data!$C:$C,Quarter!$C417)</f>
        <v>0</v>
      </c>
      <c r="O417" s="81">
        <f>SUMIFS(CALCULATION_quarterly_data!O:O,CALCULATION_quarterly_data!$A:$A,Quarter!$A417,CALCULATION_quarterly_data!$P:$P,Quarter!$B417,CALCULATION_quarterly_data!$C:$C,Quarter!$C417)</f>
        <v>0</v>
      </c>
    </row>
    <row r="418" spans="1:15" ht="15.5">
      <c r="A418" s="68">
        <v>2023</v>
      </c>
      <c r="B418" s="77">
        <v>3</v>
      </c>
      <c r="C418" s="63" t="s">
        <v>62</v>
      </c>
      <c r="D418" s="73">
        <f>SUMIFS(CALCULATION_quarterly_data!D:D,CALCULATION_quarterly_data!$A:$A,Quarter!$A418,CALCULATION_quarterly_data!$P:$P,Quarter!$B418,CALCULATION_quarterly_data!$C:$C,Quarter!$C418)</f>
        <v>1134.8399999999999</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1134.8399999999999</v>
      </c>
      <c r="G418" s="73">
        <f>SUMIFS(CALCULATION_quarterly_data!G:G,CALCULATION_quarterly_data!$A:$A,Quarter!$A418,CALCULATION_quarterly_data!$P:$P,Quarter!$B418,CALCULATION_quarterly_data!$C:$C,Quarter!$C418)</f>
        <v>34.71</v>
      </c>
      <c r="H418" s="73">
        <f>SUMIFS(CALCULATION_quarterly_data!H:H,CALCULATION_quarterly_data!$A:$A,Quarter!$A418,CALCULATION_quarterly_data!$P:$P,Quarter!$B418,CALCULATION_quarterly_data!$C:$C,Quarter!$C418)</f>
        <v>3</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429.92999999999995</v>
      </c>
      <c r="M418" s="73">
        <f>SUMIFS(CALCULATION_quarterly_data!M:M,CALCULATION_quarterly_data!$A:$A,Quarter!$A418,CALCULATION_quarterly_data!$P:$P,Quarter!$B418,CALCULATION_quarterly_data!$C:$C,Quarter!$C418)</f>
        <v>130.58000000000001</v>
      </c>
      <c r="N418" s="74">
        <f>SUMIFS(CALCULATION_quarterly_data!N:N,CALCULATION_quarterly_data!$A:$A,Quarter!$A418,CALCULATION_quarterly_data!$P:$P,Quarter!$B418,CALCULATION_quarterly_data!$C:$C,Quarter!$C418)</f>
        <v>270.89</v>
      </c>
      <c r="O418" s="81">
        <f>SUMIFS(CALCULATION_quarterly_data!O:O,CALCULATION_quarterly_data!$A:$A,Quarter!$A418,CALCULATION_quarterly_data!$P:$P,Quarter!$B418,CALCULATION_quarterly_data!$C:$C,Quarter!$C418)</f>
        <v>1405.73</v>
      </c>
    </row>
    <row r="419" spans="1:15" ht="15.5">
      <c r="A419" s="66">
        <v>2023</v>
      </c>
      <c r="B419" s="78">
        <v>3</v>
      </c>
      <c r="C419" s="64" t="s">
        <v>93</v>
      </c>
      <c r="D419" s="76">
        <f>SUMIFS(CALCULATION_quarterly_data!D:D,CALCULATION_quarterly_data!$A:$A,Quarter!$A419,CALCULATION_quarterly_data!$P:$P,Quarter!$B419,CALCULATION_quarterly_data!$C:$C,Quarter!$C419)</f>
        <v>6127.0599999999995</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6803.3600000000006</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366.01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1200.17</v>
      </c>
      <c r="N419" s="75">
        <f>SUMIFS(CALCULATION_quarterly_data!N:N,CALCULATION_quarterly_data!$A:$A,Quarter!$A419,CALCULATION_quarterly_data!$P:$P,Quarter!$B419,CALCULATION_quarterly_data!$C:$C,Quarter!$C419)</f>
        <v>4734.92</v>
      </c>
      <c r="O419" s="76">
        <f>SUMIFS(CALCULATION_quarterly_data!O:O,CALCULATION_quarterly_data!$A:$A,Quarter!$A419,CALCULATION_quarterly_data!$P:$P,Quarter!$B419,CALCULATION_quarterly_data!$C:$C,Quarter!$C419)</f>
        <v>11538.28</v>
      </c>
    </row>
    <row r="420" spans="1:15" ht="15.5">
      <c r="A420" s="67">
        <v>2023</v>
      </c>
      <c r="B420" s="77">
        <v>4</v>
      </c>
      <c r="C420" s="62" t="s">
        <v>37</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295.15000000000003</v>
      </c>
      <c r="G420" s="70">
        <f>SUMIFS(CALCULATION_quarterly_data!G:G,CALCULATION_quarterly_data!$A:$A,Quarter!$A420,CALCULATION_quarterly_data!$P:$P,Quarter!$B420,CALCULATION_quarterly_data!$C:$C,Quarter!$C420)</f>
        <v>1.52</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22.53</v>
      </c>
      <c r="M420" s="70">
        <f>SUMIFS(CALCULATION_quarterly_data!M:M,CALCULATION_quarterly_data!$A:$A,Quarter!$A420,CALCULATION_quarterly_data!$P:$P,Quarter!$B420,CALCULATION_quarterly_data!$C:$C,Quarter!$C420)</f>
        <v>443.77</v>
      </c>
      <c r="N420" s="71">
        <f>SUMIFS(CALCULATION_quarterly_data!N:N,CALCULATION_quarterly_data!$A:$A,Quarter!$A420,CALCULATION_quarterly_data!$P:$P,Quarter!$B420,CALCULATION_quarterly_data!$C:$C,Quarter!$C420)</f>
        <v>1171.56</v>
      </c>
      <c r="O420" s="80">
        <f>SUMIFS(CALCULATION_quarterly_data!O:O,CALCULATION_quarterly_data!$A:$A,Quarter!$A420,CALCULATION_quarterly_data!$P:$P,Quarter!$B420,CALCULATION_quarterly_data!$C:$C,Quarter!$C420)</f>
        <v>1466.71</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40</v>
      </c>
      <c r="D424" s="73">
        <f>SUMIFS(CALCULATION_quarterly_data!D:D,CALCULATION_quarterly_data!$A:$A,Quarter!$A424,CALCULATION_quarterly_data!$P:$P,Quarter!$B424,CALCULATION_quarterly_data!$C:$C,Quarter!$C424)</f>
        <v>254.46</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254.46</v>
      </c>
      <c r="G424" s="73">
        <f>SUMIFS(CALCULATION_quarterly_data!G:G,CALCULATION_quarterly_data!$A:$A,Quarter!$A424,CALCULATION_quarterly_data!$P:$P,Quarter!$B424,CALCULATION_quarterly_data!$C:$C,Quarter!$C424)</f>
        <v>27.78</v>
      </c>
      <c r="H424" s="73">
        <f>SUMIFS(CALCULATION_quarterly_data!H:H,CALCULATION_quarterly_data!$A:$A,Quarter!$A424,CALCULATION_quarterly_data!$P:$P,Quarter!$B424,CALCULATION_quarterly_data!$C:$C,Quarter!$C424)</f>
        <v>17.75</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10.63</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14.62</v>
      </c>
      <c r="N424" s="74">
        <f>SUMIFS(CALCULATION_quarterly_data!N:N,CALCULATION_quarterly_data!$A:$A,Quarter!$A424,CALCULATION_quarterly_data!$P:$P,Quarter!$B424,CALCULATION_quarterly_data!$C:$C,Quarter!$C424)</f>
        <v>86.47999999999999</v>
      </c>
      <c r="O424" s="81">
        <f>SUMIFS(CALCULATION_quarterly_data!O:O,CALCULATION_quarterly_data!$A:$A,Quarter!$A424,CALCULATION_quarterly_data!$P:$P,Quarter!$B424,CALCULATION_quarterly_data!$C:$C,Quarter!$C424)</f>
        <v>340.94</v>
      </c>
    </row>
    <row r="425" spans="1:15" ht="15.5">
      <c r="A425" s="68">
        <v>2023</v>
      </c>
      <c r="B425" s="77">
        <v>4</v>
      </c>
      <c r="C425" s="63" t="s">
        <v>41</v>
      </c>
      <c r="D425" s="73">
        <f>SUMIFS(CALCULATION_quarterly_data!D:D,CALCULATION_quarterly_data!$A:$A,Quarter!$A425,CALCULATION_quarterly_data!$P:$P,Quarter!$B425,CALCULATION_quarterly_data!$C:$C,Quarter!$C425)</f>
        <v>266.38</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266.38</v>
      </c>
      <c r="G425" s="73">
        <f>SUMIFS(CALCULATION_quarterly_data!G:G,CALCULATION_quarterly_data!$A:$A,Quarter!$A425,CALCULATION_quarterly_data!$P:$P,Quarter!$B425,CALCULATION_quarterly_data!$C:$C,Quarter!$C425)</f>
        <v>0</v>
      </c>
      <c r="H425" s="73">
        <f>SUMIFS(CALCULATION_quarterly_data!H:H,CALCULATION_quarterly_data!$A:$A,Quarter!$A425,CALCULATION_quarterly_data!$P:$P,Quarter!$B425,CALCULATION_quarterly_data!$C:$C,Quarter!$C425)</f>
        <v>2.4500000000000002</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0</v>
      </c>
      <c r="L425" s="73">
        <f>SUMIFS(CALCULATION_quarterly_data!L:L,CALCULATION_quarterly_data!$A:$A,Quarter!$A425,CALCULATION_quarterly_data!$P:$P,Quarter!$B425,CALCULATION_quarterly_data!$C:$C,Quarter!$C425)</f>
        <v>0</v>
      </c>
      <c r="M425" s="73">
        <f>SUMIFS(CALCULATION_quarterly_data!M:M,CALCULATION_quarterly_data!$A:$A,Quarter!$A425,CALCULATION_quarterly_data!$P:$P,Quarter!$B425,CALCULATION_quarterly_data!$C:$C,Quarter!$C425)</f>
        <v>6.3800000000000008</v>
      </c>
      <c r="N425" s="74">
        <f>SUMIFS(CALCULATION_quarterly_data!N:N,CALCULATION_quarterly_data!$A:$A,Quarter!$A425,CALCULATION_quarterly_data!$P:$P,Quarter!$B425,CALCULATION_quarterly_data!$C:$C,Quarter!$C425)</f>
        <v>8.83</v>
      </c>
      <c r="O425" s="81">
        <f>SUMIFS(CALCULATION_quarterly_data!O:O,CALCULATION_quarterly_data!$A:$A,Quarter!$A425,CALCULATION_quarterly_data!$P:$P,Quarter!$B425,CALCULATION_quarterly_data!$C:$C,Quarter!$C425)</f>
        <v>275.21000000000004</v>
      </c>
    </row>
    <row r="426" spans="1:15" ht="15.5">
      <c r="A426" s="68">
        <v>2023</v>
      </c>
      <c r="B426" s="77">
        <v>4</v>
      </c>
      <c r="C426" s="63" t="s">
        <v>70</v>
      </c>
      <c r="D426" s="73">
        <f>SUMIFS(CALCULATION_quarterly_data!D:D,CALCULATION_quarterly_data!$A:$A,Quarter!$A426,CALCULATION_quarterly_data!$P:$P,Quarter!$B426,CALCULATION_quarterly_data!$C:$C,Quarter!$C426)</f>
        <v>0</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0</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40.33</v>
      </c>
      <c r="I426" s="73">
        <f>SUMIFS(CALCULATION_quarterly_data!I:I,CALCULATION_quarterly_data!$A:$A,Quarter!$A426,CALCULATION_quarterly_data!$P:$P,Quarter!$B426,CALCULATION_quarterly_data!$C:$C,Quarter!$C426)</f>
        <v>374.04999999999995</v>
      </c>
      <c r="J426" s="73">
        <f>SUMIFS(CALCULATION_quarterly_data!J:J,CALCULATION_quarterly_data!$A:$A,Quarter!$A426,CALCULATION_quarterly_data!$P:$P,Quarter!$B426,CALCULATION_quarterly_data!$C:$C,Quarter!$C426)</f>
        <v>18.450000000000003</v>
      </c>
      <c r="K426" s="73">
        <f>SUMIFS(CALCULATION_quarterly_data!K:K,CALCULATION_quarterly_data!$A:$A,Quarter!$A426,CALCULATION_quarterly_data!$P:$P,Quarter!$B426,CALCULATION_quarterly_data!$C:$C,Quarter!$C426)</f>
        <v>203.60999999999999</v>
      </c>
      <c r="L426" s="73">
        <f>SUMIFS(CALCULATION_quarterly_data!L:L,CALCULATION_quarterly_data!$A:$A,Quarter!$A426,CALCULATION_quarterly_data!$P:$P,Quarter!$B426,CALCULATION_quarterly_data!$C:$C,Quarter!$C426)</f>
        <v>20.67</v>
      </c>
      <c r="M426" s="73">
        <f>SUMIFS(CALCULATION_quarterly_data!M:M,CALCULATION_quarterly_data!$A:$A,Quarter!$A426,CALCULATION_quarterly_data!$P:$P,Quarter!$B426,CALCULATION_quarterly_data!$C:$C,Quarter!$C426)</f>
        <v>22.1</v>
      </c>
      <c r="N426" s="74">
        <f>SUMIFS(CALCULATION_quarterly_data!N:N,CALCULATION_quarterly_data!$A:$A,Quarter!$A426,CALCULATION_quarterly_data!$P:$P,Quarter!$B426,CALCULATION_quarterly_data!$C:$C,Quarter!$C426)</f>
        <v>682.2</v>
      </c>
      <c r="O426" s="81">
        <f>SUMIFS(CALCULATION_quarterly_data!O:O,CALCULATION_quarterly_data!$A:$A,Quarter!$A426,CALCULATION_quarterly_data!$P:$P,Quarter!$B426,CALCULATION_quarterly_data!$C:$C,Quarter!$C426)</f>
        <v>682.2</v>
      </c>
    </row>
    <row r="427" spans="1:15" ht="15.5">
      <c r="A427" s="68">
        <v>2023</v>
      </c>
      <c r="B427" s="77">
        <v>4</v>
      </c>
      <c r="C427" s="63" t="s">
        <v>74</v>
      </c>
      <c r="D427" s="73">
        <f>SUMIFS(CALCULATION_quarterly_data!D:D,CALCULATION_quarterly_data!$A:$A,Quarter!$A427,CALCULATION_quarterly_data!$P:$P,Quarter!$B427,CALCULATION_quarterly_data!$C:$C,Quarter!$C427)</f>
        <v>186.41</v>
      </c>
      <c r="E427" s="73">
        <f>SUMIFS(CALCULATION_quarterly_data!E:E,CALCULATION_quarterly_data!$A:$A,Quarter!$A427,CALCULATION_quarterly_data!$P:$P,Quarter!$B427,CALCULATION_quarterly_data!$C:$C,Quarter!$C427)</f>
        <v>11.03</v>
      </c>
      <c r="F427" s="74">
        <f>SUMIFS(CALCULATION_quarterly_data!F:F,CALCULATION_quarterly_data!$A:$A,Quarter!$A427,CALCULATION_quarterly_data!$P:$P,Quarter!$B427,CALCULATION_quarterly_data!$C:$C,Quarter!$C427)</f>
        <v>197.44</v>
      </c>
      <c r="G427" s="73">
        <f>SUMIFS(CALCULATION_quarterly_data!G:G,CALCULATION_quarterly_data!$A:$A,Quarter!$A427,CALCULATION_quarterly_data!$P:$P,Quarter!$B427,CALCULATION_quarterly_data!$C:$C,Quarter!$C427)</f>
        <v>0</v>
      </c>
      <c r="H427" s="73">
        <f>SUMIFS(CALCULATION_quarterly_data!H:H,CALCULATION_quarterly_data!$A:$A,Quarter!$A427,CALCULATION_quarterly_data!$P:$P,Quarter!$B427,CALCULATION_quarterly_data!$C:$C,Quarter!$C427)</f>
        <v>0</v>
      </c>
      <c r="I427" s="73">
        <f>SUMIFS(CALCULATION_quarterly_data!I:I,CALCULATION_quarterly_data!$A:$A,Quarter!$A427,CALCULATION_quarterly_data!$P:$P,Quarter!$B427,CALCULATION_quarterly_data!$C:$C,Quarter!$C427)</f>
        <v>0</v>
      </c>
      <c r="J427" s="73">
        <f>SUMIFS(CALCULATION_quarterly_data!J:J,CALCULATION_quarterly_data!$A:$A,Quarter!$A427,CALCULATION_quarterly_data!$P:$P,Quarter!$B427,CALCULATION_quarterly_data!$C:$C,Quarter!$C427)</f>
        <v>0</v>
      </c>
      <c r="K427" s="73">
        <f>SUMIFS(CALCULATION_quarterly_data!K:K,CALCULATION_quarterly_data!$A:$A,Quarter!$A427,CALCULATION_quarterly_data!$P:$P,Quarter!$B427,CALCULATION_quarterly_data!$C:$C,Quarter!$C427)</f>
        <v>0</v>
      </c>
      <c r="L427" s="73">
        <f>SUMIFS(CALCULATION_quarterly_data!L:L,CALCULATION_quarterly_data!$A:$A,Quarter!$A427,CALCULATION_quarterly_data!$P:$P,Quarter!$B427,CALCULATION_quarterly_data!$C:$C,Quarter!$C427)</f>
        <v>0</v>
      </c>
      <c r="M427" s="73">
        <f>SUMIFS(CALCULATION_quarterly_data!M:M,CALCULATION_quarterly_data!$A:$A,Quarter!$A427,CALCULATION_quarterly_data!$P:$P,Quarter!$B427,CALCULATION_quarterly_data!$C:$C,Quarter!$C427)</f>
        <v>0.13</v>
      </c>
      <c r="N427" s="74">
        <f>SUMIFS(CALCULATION_quarterly_data!N:N,CALCULATION_quarterly_data!$A:$A,Quarter!$A427,CALCULATION_quarterly_data!$P:$P,Quarter!$B427,CALCULATION_quarterly_data!$C:$C,Quarter!$C427)</f>
        <v>0.13</v>
      </c>
      <c r="O427" s="81">
        <f>SUMIFS(CALCULATION_quarterly_data!O:O,CALCULATION_quarterly_data!$A:$A,Quarter!$A427,CALCULATION_quarterly_data!$P:$P,Quarter!$B427,CALCULATION_quarterly_data!$C:$C,Quarter!$C427)</f>
        <v>197.57</v>
      </c>
    </row>
    <row r="428" spans="1:15" ht="15.5">
      <c r="A428" s="68">
        <v>2023</v>
      </c>
      <c r="B428" s="77">
        <v>4</v>
      </c>
      <c r="C428" s="63" t="s">
        <v>73</v>
      </c>
      <c r="D428" s="73">
        <f>SUMIFS(CALCULATION_quarterly_data!D:D,CALCULATION_quarterly_data!$A:$A,Quarter!$A428,CALCULATION_quarterly_data!$P:$P,Quarter!$B428,CALCULATION_quarterly_data!$C:$C,Quarter!$C428)</f>
        <v>789.96</v>
      </c>
      <c r="E428" s="73">
        <f>SUMIFS(CALCULATION_quarterly_data!E:E,CALCULATION_quarterly_data!$A:$A,Quarter!$A428,CALCULATION_quarterly_data!$P:$P,Quarter!$B428,CALCULATION_quarterly_data!$C:$C,Quarter!$C428)</f>
        <v>0</v>
      </c>
      <c r="F428" s="74">
        <f>SUMIFS(CALCULATION_quarterly_data!F:F,CALCULATION_quarterly_data!$A:$A,Quarter!$A428,CALCULATION_quarterly_data!$P:$P,Quarter!$B428,CALCULATION_quarterly_data!$C:$C,Quarter!$C428)</f>
        <v>789.96</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v>
      </c>
      <c r="N428" s="74">
        <f>SUMIFS(CALCULATION_quarterly_data!N:N,CALCULATION_quarterly_data!$A:$A,Quarter!$A428,CALCULATION_quarterly_data!$P:$P,Quarter!$B428,CALCULATION_quarterly_data!$C:$C,Quarter!$C428)</f>
        <v>0</v>
      </c>
      <c r="O428" s="81">
        <f>SUMIFS(CALCULATION_quarterly_data!O:O,CALCULATION_quarterly_data!$A:$A,Quarter!$A428,CALCULATION_quarterly_data!$P:$P,Quarter!$B428,CALCULATION_quarterly_data!$C:$C,Quarter!$C428)</f>
        <v>789.96</v>
      </c>
    </row>
    <row r="429" spans="1:15" ht="15.5">
      <c r="A429" s="68">
        <v>2023</v>
      </c>
      <c r="B429" s="77">
        <v>4</v>
      </c>
      <c r="C429" s="63" t="s">
        <v>42</v>
      </c>
      <c r="D429" s="73">
        <f>SUMIFS(CALCULATION_quarterly_data!D:D,CALCULATION_quarterly_data!$A:$A,Quarter!$A429,CALCULATION_quarterly_data!$P:$P,Quarter!$B429,CALCULATION_quarterly_data!$C:$C,Quarter!$C429)</f>
        <v>2508.8799999999997</v>
      </c>
      <c r="E429" s="73">
        <f>SUMIFS(CALCULATION_quarterly_data!E:E,CALCULATION_quarterly_data!$A:$A,Quarter!$A429,CALCULATION_quarterly_data!$P:$P,Quarter!$B429,CALCULATION_quarterly_data!$C:$C,Quarter!$C429)</f>
        <v>204.69</v>
      </c>
      <c r="F429" s="74">
        <f>SUMIFS(CALCULATION_quarterly_data!F:F,CALCULATION_quarterly_data!$A:$A,Quarter!$A429,CALCULATION_quarterly_data!$P:$P,Quarter!$B429,CALCULATION_quarterly_data!$C:$C,Quarter!$C429)</f>
        <v>2713.5699999999997</v>
      </c>
      <c r="G429" s="73">
        <f>SUMIFS(CALCULATION_quarterly_data!G:G,CALCULATION_quarterly_data!$A:$A,Quarter!$A429,CALCULATION_quarterly_data!$P:$P,Quarter!$B429,CALCULATION_quarterly_data!$C:$C,Quarter!$C429)</f>
        <v>8.52</v>
      </c>
      <c r="H429" s="73">
        <f>SUMIFS(CALCULATION_quarterly_data!H:H,CALCULATION_quarterly_data!$A:$A,Quarter!$A429,CALCULATION_quarterly_data!$P:$P,Quarter!$B429,CALCULATION_quarterly_data!$C:$C,Quarter!$C429)</f>
        <v>538</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25.28</v>
      </c>
      <c r="M429" s="73">
        <f>SUMIFS(CALCULATION_quarterly_data!M:M,CALCULATION_quarterly_data!$A:$A,Quarter!$A429,CALCULATION_quarterly_data!$P:$P,Quarter!$B429,CALCULATION_quarterly_data!$C:$C,Quarter!$C429)</f>
        <v>395.22</v>
      </c>
      <c r="N429" s="74">
        <f>SUMIFS(CALCULATION_quarterly_data!N:N,CALCULATION_quarterly_data!$A:$A,Quarter!$A429,CALCULATION_quarterly_data!$P:$P,Quarter!$B429,CALCULATION_quarterly_data!$C:$C,Quarter!$C429)</f>
        <v>1015.5799999999999</v>
      </c>
      <c r="O429" s="81">
        <f>SUMIFS(CALCULATION_quarterly_data!O:O,CALCULATION_quarterly_data!$A:$A,Quarter!$A429,CALCULATION_quarterly_data!$P:$P,Quarter!$B429,CALCULATION_quarterly_data!$C:$C,Quarter!$C429)</f>
        <v>3729.1500000000005</v>
      </c>
    </row>
    <row r="430" spans="1:15" ht="15.5">
      <c r="A430" s="68">
        <v>2023</v>
      </c>
      <c r="B430" s="77">
        <v>4</v>
      </c>
      <c r="C430" s="63" t="s">
        <v>43</v>
      </c>
      <c r="D430" s="73">
        <f>SUMIFS(CALCULATION_quarterly_data!D:D,CALCULATION_quarterly_data!$A:$A,Quarter!$A430,CALCULATION_quarterly_data!$P:$P,Quarter!$B430,CALCULATION_quarterly_data!$C:$C,Quarter!$C430)</f>
        <v>0</v>
      </c>
      <c r="E430" s="73">
        <f>SUMIFS(CALCULATION_quarterly_data!E:E,CALCULATION_quarterly_data!$A:$A,Quarter!$A430,CALCULATION_quarterly_data!$P:$P,Quarter!$B430,CALCULATION_quarterly_data!$C:$C,Quarter!$C430)</f>
        <v>0</v>
      </c>
      <c r="F430" s="74">
        <f>SUMIFS(CALCULATION_quarterly_data!F:F,CALCULATION_quarterly_data!$A:$A,Quarter!$A430,CALCULATION_quarterly_data!$P:$P,Quarter!$B430,CALCULATION_quarterly_data!$C:$C,Quarter!$C430)</f>
        <v>0</v>
      </c>
      <c r="G430" s="73">
        <f>SUMIFS(CALCULATION_quarterly_data!G:G,CALCULATION_quarterly_data!$A:$A,Quarter!$A430,CALCULATION_quarterly_data!$P:$P,Quarter!$B430,CALCULATION_quarterly_data!$C:$C,Quarter!$C430)</f>
        <v>0</v>
      </c>
      <c r="H430" s="73">
        <f>SUMIFS(CALCULATION_quarterly_data!H:H,CALCULATION_quarterly_data!$A:$A,Quarter!$A430,CALCULATION_quarterly_data!$P:$P,Quarter!$B430,CALCULATION_quarterly_data!$C:$C,Quarter!$C430)</f>
        <v>15.71</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0</v>
      </c>
      <c r="M430" s="73">
        <f>SUMIFS(CALCULATION_quarterly_data!M:M,CALCULATION_quarterly_data!$A:$A,Quarter!$A430,CALCULATION_quarterly_data!$P:$P,Quarter!$B430,CALCULATION_quarterly_data!$C:$C,Quarter!$C430)</f>
        <v>3.5</v>
      </c>
      <c r="N430" s="74">
        <f>SUMIFS(CALCULATION_quarterly_data!N:N,CALCULATION_quarterly_data!$A:$A,Quarter!$A430,CALCULATION_quarterly_data!$P:$P,Quarter!$B430,CALCULATION_quarterly_data!$C:$C,Quarter!$C430)</f>
        <v>35.44</v>
      </c>
      <c r="O430" s="81">
        <f>SUMIFS(CALCULATION_quarterly_data!O:O,CALCULATION_quarterly_data!$A:$A,Quarter!$A430,CALCULATION_quarterly_data!$P:$P,Quarter!$B430,CALCULATION_quarterly_data!$C:$C,Quarter!$C430)</f>
        <v>35.44</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71</v>
      </c>
      <c r="D432" s="73">
        <f>SUMIFS(CALCULATION_quarterly_data!D:D,CALCULATION_quarterly_data!$A:$A,Quarter!$A432,CALCULATION_quarterly_data!$P:$P,Quarter!$B432,CALCULATION_quarterly_data!$C:$C,Quarter!$C432)</f>
        <v>91.03</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91.03</v>
      </c>
      <c r="G432" s="73">
        <f>SUMIFS(CALCULATION_quarterly_data!G:G,CALCULATION_quarterly_data!$A:$A,Quarter!$A432,CALCULATION_quarterly_data!$P:$P,Quarter!$B432,CALCULATION_quarterly_data!$C:$C,Quarter!$C432)</f>
        <v>0</v>
      </c>
      <c r="H432" s="73">
        <f>SUMIFS(CALCULATION_quarterly_data!H:H,CALCULATION_quarterly_data!$A:$A,Quarter!$A432,CALCULATION_quarterly_data!$P:$P,Quarter!$B432,CALCULATION_quarterly_data!$C:$C,Quarter!$C432)</f>
        <v>37.299999999999997</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3.5399999999999996</v>
      </c>
      <c r="N432" s="74">
        <f>SUMIFS(CALCULATION_quarterly_data!N:N,CALCULATION_quarterly_data!$A:$A,Quarter!$A432,CALCULATION_quarterly_data!$P:$P,Quarter!$B432,CALCULATION_quarterly_data!$C:$C,Quarter!$C432)</f>
        <v>40.840000000000003</v>
      </c>
      <c r="O432" s="81">
        <f>SUMIFS(CALCULATION_quarterly_data!O:O,CALCULATION_quarterly_data!$A:$A,Quarter!$A432,CALCULATION_quarterly_data!$P:$P,Quarter!$B432,CALCULATION_quarterly_data!$C:$C,Quarter!$C432)</f>
        <v>131.87</v>
      </c>
    </row>
    <row r="433" spans="1:15" ht="15.5">
      <c r="A433" s="68">
        <v>2023</v>
      </c>
      <c r="B433" s="77">
        <v>4</v>
      </c>
      <c r="C433" s="63" t="s">
        <v>45</v>
      </c>
      <c r="D433" s="73">
        <f>SUMIFS(CALCULATION_quarterly_data!D:D,CALCULATION_quarterly_data!$A:$A,Quarter!$A433,CALCULATION_quarterly_data!$P:$P,Quarter!$B433,CALCULATION_quarterly_data!$C:$C,Quarter!$C433)</f>
        <v>565.03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565.03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0</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7.8900000000000006</v>
      </c>
      <c r="N433" s="74">
        <f>SUMIFS(CALCULATION_quarterly_data!N:N,CALCULATION_quarterly_data!$A:$A,Quarter!$A433,CALCULATION_quarterly_data!$P:$P,Quarter!$B433,CALCULATION_quarterly_data!$C:$C,Quarter!$C433)</f>
        <v>23.43</v>
      </c>
      <c r="O433" s="81">
        <f>SUMIFS(CALCULATION_quarterly_data!O:O,CALCULATION_quarterly_data!$A:$A,Quarter!$A433,CALCULATION_quarterly_data!$P:$P,Quarter!$B433,CALCULATION_quarterly_data!$C:$C,Quarter!$C433)</f>
        <v>588.46</v>
      </c>
    </row>
    <row r="434" spans="1:15" ht="15.5">
      <c r="A434" s="68">
        <v>2023</v>
      </c>
      <c r="B434" s="77">
        <v>4</v>
      </c>
      <c r="C434" s="63" t="s">
        <v>46</v>
      </c>
      <c r="D434" s="73">
        <f>SUMIFS(CALCULATION_quarterly_data!D:D,CALCULATION_quarterly_data!$A:$A,Quarter!$A434,CALCULATION_quarterly_data!$P:$P,Quarter!$B434,CALCULATION_quarterly_data!$C:$C,Quarter!$C434)</f>
        <v>71.849999999999994</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71.849999999999994</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611.69000000000005</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0.27</v>
      </c>
      <c r="L434" s="73">
        <f>SUMIFS(CALCULATION_quarterly_data!L:L,CALCULATION_quarterly_data!$A:$A,Quarter!$A434,CALCULATION_quarterly_data!$P:$P,Quarter!$B434,CALCULATION_quarterly_data!$C:$C,Quarter!$C434)</f>
        <v>0</v>
      </c>
      <c r="M434" s="73">
        <f>SUMIFS(CALCULATION_quarterly_data!M:M,CALCULATION_quarterly_data!$A:$A,Quarter!$A434,CALCULATION_quarterly_data!$P:$P,Quarter!$B434,CALCULATION_quarterly_data!$C:$C,Quarter!$C434)</f>
        <v>1.28</v>
      </c>
      <c r="N434" s="74">
        <f>SUMIFS(CALCULATION_quarterly_data!N:N,CALCULATION_quarterly_data!$A:$A,Quarter!$A434,CALCULATION_quarterly_data!$P:$P,Quarter!$B434,CALCULATION_quarterly_data!$C:$C,Quarter!$C434)</f>
        <v>613.24</v>
      </c>
      <c r="O434" s="81">
        <f>SUMIFS(CALCULATION_quarterly_data!O:O,CALCULATION_quarterly_data!$A:$A,Quarter!$A434,CALCULATION_quarterly_data!$P:$P,Quarter!$B434,CALCULATION_quarterly_data!$C:$C,Quarter!$C434)</f>
        <v>685.08999999999992</v>
      </c>
    </row>
    <row r="435" spans="1:15" ht="15.5">
      <c r="A435" s="68">
        <v>2023</v>
      </c>
      <c r="B435" s="77">
        <v>4</v>
      </c>
      <c r="C435" s="63" t="s">
        <v>44</v>
      </c>
      <c r="D435" s="73">
        <f>SUMIFS(CALCULATION_quarterly_data!D:D,CALCULATION_quarterly_data!$A:$A,Quarter!$A435,CALCULATION_quarterly_data!$P:$P,Quarter!$B435,CALCULATION_quarterly_data!$C:$C,Quarter!$C435)</f>
        <v>0</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0</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0</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0</v>
      </c>
      <c r="N435" s="74">
        <f>SUMIFS(CALCULATION_quarterly_data!N:N,CALCULATION_quarterly_data!$A:$A,Quarter!$A435,CALCULATION_quarterly_data!$P:$P,Quarter!$B435,CALCULATION_quarterly_data!$C:$C,Quarter!$C435)</f>
        <v>0</v>
      </c>
      <c r="O435" s="81">
        <f>SUMIFS(CALCULATION_quarterly_data!O:O,CALCULATION_quarterly_data!$A:$A,Quarter!$A435,CALCULATION_quarterly_data!$P:$P,Quarter!$B435,CALCULATION_quarterly_data!$C:$C,Quarter!$C435)</f>
        <v>0</v>
      </c>
    </row>
    <row r="436" spans="1:15" ht="15.5">
      <c r="A436" s="68">
        <v>2023</v>
      </c>
      <c r="B436" s="77">
        <v>4</v>
      </c>
      <c r="C436" s="63" t="s">
        <v>62</v>
      </c>
      <c r="D436" s="73">
        <f>SUMIFS(CALCULATION_quarterly_data!D:D,CALCULATION_quarterly_data!$A:$A,Quarter!$A436,CALCULATION_quarterly_data!$P:$P,Quarter!$B436,CALCULATION_quarterly_data!$C:$C,Quarter!$C436)</f>
        <v>1039.8</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1039.8</v>
      </c>
      <c r="G436" s="73">
        <f>SUMIFS(CALCULATION_quarterly_data!G:G,CALCULATION_quarterly_data!$A:$A,Quarter!$A436,CALCULATION_quarterly_data!$P:$P,Quarter!$B436,CALCULATION_quarterly_data!$C:$C,Quarter!$C436)</f>
        <v>41.32</v>
      </c>
      <c r="H436" s="73">
        <f>SUMIFS(CALCULATION_quarterly_data!H:H,CALCULATION_quarterly_data!$A:$A,Quarter!$A436,CALCULATION_quarterly_data!$P:$P,Quarter!$B436,CALCULATION_quarterly_data!$C:$C,Quarter!$C436)</f>
        <v>109.91</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453.95999999999992</v>
      </c>
      <c r="M436" s="73">
        <f>SUMIFS(CALCULATION_quarterly_data!M:M,CALCULATION_quarterly_data!$A:$A,Quarter!$A436,CALCULATION_quarterly_data!$P:$P,Quarter!$B436,CALCULATION_quarterly_data!$C:$C,Quarter!$C436)</f>
        <v>191.64999999999998</v>
      </c>
      <c r="N436" s="74">
        <f>SUMIFS(CALCULATION_quarterly_data!N:N,CALCULATION_quarterly_data!$A:$A,Quarter!$A436,CALCULATION_quarterly_data!$P:$P,Quarter!$B436,CALCULATION_quarterly_data!$C:$C,Quarter!$C436)</f>
        <v>420.25</v>
      </c>
      <c r="O436" s="81">
        <f>SUMIFS(CALCULATION_quarterly_data!O:O,CALCULATION_quarterly_data!$A:$A,Quarter!$A436,CALCULATION_quarterly_data!$P:$P,Quarter!$B436,CALCULATION_quarterly_data!$C:$C,Quarter!$C436)</f>
        <v>1460.05</v>
      </c>
    </row>
    <row r="437" spans="1:15" ht="15.5">
      <c r="A437" s="66">
        <v>2023</v>
      </c>
      <c r="B437" s="78">
        <v>4</v>
      </c>
      <c r="C437" s="64" t="s">
        <v>93</v>
      </c>
      <c r="D437" s="76">
        <f>SUMIFS(CALCULATION_quarterly_data!D:D,CALCULATION_quarterly_data!$A:$A,Quarter!$A437,CALCULATION_quarterly_data!$P:$P,Quarter!$B437,CALCULATION_quarterly_data!$C:$C,Quarter!$C437)</f>
        <v>6349.6200000000008</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6870.61</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1120.29</v>
      </c>
      <c r="N437" s="75">
        <f>SUMIFS(CALCULATION_quarterly_data!N:N,CALCULATION_quarterly_data!$A:$A,Quarter!$A437,CALCULATION_quarterly_data!$P:$P,Quarter!$B437,CALCULATION_quarterly_data!$C:$C,Quarter!$C437)</f>
        <v>4507.91</v>
      </c>
      <c r="O437" s="76">
        <f>SUMIFS(CALCULATION_quarterly_data!O:O,CALCULATION_quarterly_data!$A:$A,Quarter!$A437,CALCULATION_quarterly_data!$P:$P,Quarter!$B437,CALCULATION_quarterly_data!$C:$C,Quarter!$C437)</f>
        <v>11378.52</v>
      </c>
    </row>
    <row r="438" spans="1:15" ht="15.5">
      <c r="A438" s="67">
        <v>2024</v>
      </c>
      <c r="B438" s="77">
        <v>1</v>
      </c>
      <c r="C438" s="62" t="s">
        <v>37</v>
      </c>
      <c r="D438" s="70">
        <f>SUMIFS(CALCULATION_quarterly_data!D:D,CALCULATION_quarterly_data!$A:$A,Quarter!$A438,CALCULATION_quarterly_data!$P:$P,Quarter!$B438,CALCULATION_quarterly_data!$C:$C,Quarter!$C438)</f>
        <v>0</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89.72</v>
      </c>
      <c r="G438" s="70">
        <f>SUMIFS(CALCULATION_quarterly_data!G:G,CALCULATION_quarterly_data!$A:$A,Quarter!$A438,CALCULATION_quarterly_data!$P:$P,Quarter!$B438,CALCULATION_quarterly_data!$C:$C,Quarter!$C438)</f>
        <v>2.15</v>
      </c>
      <c r="H438" s="70">
        <f>SUMIFS(CALCULATION_quarterly_data!H:H,CALCULATION_quarterly_data!$A:$A,Quarter!$A438,CALCULATION_quarterly_data!$P:$P,Quarter!$B438,CALCULATION_quarterly_data!$C:$C,Quarter!$C438)</f>
        <v>667.47</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20.2</v>
      </c>
      <c r="M438" s="70">
        <f>SUMIFS(CALCULATION_quarterly_data!M:M,CALCULATION_quarterly_data!$A:$A,Quarter!$A438,CALCULATION_quarterly_data!$P:$P,Quarter!$B438,CALCULATION_quarterly_data!$C:$C,Quarter!$C438)</f>
        <v>269.88</v>
      </c>
      <c r="N438" s="71">
        <f>SUMIFS(CALCULATION_quarterly_data!N:N,CALCULATION_quarterly_data!$A:$A,Quarter!$A438,CALCULATION_quarterly_data!$P:$P,Quarter!$B438,CALCULATION_quarterly_data!$C:$C,Quarter!$C438)</f>
        <v>1213.8499999999999</v>
      </c>
      <c r="O438" s="80">
        <f>SUMIFS(CALCULATION_quarterly_data!O:O,CALCULATION_quarterly_data!$A:$A,Quarter!$A438,CALCULATION_quarterly_data!$P:$P,Quarter!$B438,CALCULATION_quarterly_data!$C:$C,Quarter!$C438)</f>
        <v>1303.57</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0</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0</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14.020000000000001</v>
      </c>
    </row>
    <row r="442" spans="1:15" ht="15.5">
      <c r="A442" s="68">
        <v>2024</v>
      </c>
      <c r="B442" s="77">
        <v>1</v>
      </c>
      <c r="C442" s="63" t="s">
        <v>40</v>
      </c>
      <c r="D442" s="73">
        <f>SUMIFS(CALCULATION_quarterly_data!D:D,CALCULATION_quarterly_data!$A:$A,Quarter!$A442,CALCULATION_quarterly_data!$P:$P,Quarter!$B442,CALCULATION_quarterly_data!$C:$C,Quarter!$C442)</f>
        <v>120.16999999999999</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120.16999999999999</v>
      </c>
      <c r="G442" s="73">
        <f>SUMIFS(CALCULATION_quarterly_data!G:G,CALCULATION_quarterly_data!$A:$A,Quarter!$A442,CALCULATION_quarterly_data!$P:$P,Quarter!$B442,CALCULATION_quarterly_data!$C:$C,Quarter!$C442)</f>
        <v>37.29</v>
      </c>
      <c r="H442" s="73">
        <f>SUMIFS(CALCULATION_quarterly_data!H:H,CALCULATION_quarterly_data!$A:$A,Quarter!$A442,CALCULATION_quarterly_data!$P:$P,Quarter!$B442,CALCULATION_quarterly_data!$C:$C,Quarter!$C442)</f>
        <v>13.229999999999999</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27.67</v>
      </c>
      <c r="N442" s="74">
        <f>SUMIFS(CALCULATION_quarterly_data!N:N,CALCULATION_quarterly_data!$A:$A,Quarter!$A442,CALCULATION_quarterly_data!$P:$P,Quarter!$B442,CALCULATION_quarterly_data!$C:$C,Quarter!$C442)</f>
        <v>110.58000000000001</v>
      </c>
      <c r="O442" s="81">
        <f>SUMIFS(CALCULATION_quarterly_data!O:O,CALCULATION_quarterly_data!$A:$A,Quarter!$A442,CALCULATION_quarterly_data!$P:$P,Quarter!$B442,CALCULATION_quarterly_data!$C:$C,Quarter!$C442)</f>
        <v>230.75000000000003</v>
      </c>
    </row>
    <row r="443" spans="1:15" ht="15.5">
      <c r="A443" s="68">
        <v>2024</v>
      </c>
      <c r="B443" s="77">
        <v>1</v>
      </c>
      <c r="C443" s="63" t="s">
        <v>41</v>
      </c>
      <c r="D443" s="73">
        <f>SUMIFS(CALCULATION_quarterly_data!D:D,CALCULATION_quarterly_data!$A:$A,Quarter!$A443,CALCULATION_quarterly_data!$P:$P,Quarter!$B443,CALCULATION_quarterly_data!$C:$C,Quarter!$C443)</f>
        <v>994.18000000000006</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994.18000000000006</v>
      </c>
      <c r="G443" s="73">
        <f>SUMIFS(CALCULATION_quarterly_data!G:G,CALCULATION_quarterly_data!$A:$A,Quarter!$A443,CALCULATION_quarterly_data!$P:$P,Quarter!$B443,CALCULATION_quarterly_data!$C:$C,Quarter!$C443)</f>
        <v>1.94</v>
      </c>
      <c r="H443" s="73">
        <f>SUMIFS(CALCULATION_quarterly_data!H:H,CALCULATION_quarterly_data!$A:$A,Quarter!$A443,CALCULATION_quarterly_data!$P:$P,Quarter!$B443,CALCULATION_quarterly_data!$C:$C,Quarter!$C443)</f>
        <v>0</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0</v>
      </c>
      <c r="M443" s="73">
        <f>SUMIFS(CALCULATION_quarterly_data!M:M,CALCULATION_quarterly_data!$A:$A,Quarter!$A443,CALCULATION_quarterly_data!$P:$P,Quarter!$B443,CALCULATION_quarterly_data!$C:$C,Quarter!$C443)</f>
        <v>7.1400000000000006</v>
      </c>
      <c r="N443" s="74">
        <f>SUMIFS(CALCULATION_quarterly_data!N:N,CALCULATION_quarterly_data!$A:$A,Quarter!$A443,CALCULATION_quarterly_data!$P:$P,Quarter!$B443,CALCULATION_quarterly_data!$C:$C,Quarter!$C443)</f>
        <v>9.08</v>
      </c>
      <c r="O443" s="81">
        <f>SUMIFS(CALCULATION_quarterly_data!O:O,CALCULATION_quarterly_data!$A:$A,Quarter!$A443,CALCULATION_quarterly_data!$P:$P,Quarter!$B443,CALCULATION_quarterly_data!$C:$C,Quarter!$C443)</f>
        <v>1003.26</v>
      </c>
    </row>
    <row r="444" spans="1:15" ht="15.5">
      <c r="A444" s="68">
        <v>2024</v>
      </c>
      <c r="B444" s="77">
        <v>1</v>
      </c>
      <c r="C444" s="63" t="s">
        <v>70</v>
      </c>
      <c r="D444" s="73">
        <f>SUMIFS(CALCULATION_quarterly_data!D:D,CALCULATION_quarterly_data!$A:$A,Quarter!$A444,CALCULATION_quarterly_data!$P:$P,Quarter!$B444,CALCULATION_quarterly_data!$C:$C,Quarter!$C444)</f>
        <v>0</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0</v>
      </c>
      <c r="G444" s="73">
        <f>SUMIFS(CALCULATION_quarterly_data!G:G,CALCULATION_quarterly_data!$A:$A,Quarter!$A444,CALCULATION_quarterly_data!$P:$P,Quarter!$B444,CALCULATION_quarterly_data!$C:$C,Quarter!$C444)</f>
        <v>0</v>
      </c>
      <c r="H444" s="73">
        <f>SUMIFS(CALCULATION_quarterly_data!H:H,CALCULATION_quarterly_data!$A:$A,Quarter!$A444,CALCULATION_quarterly_data!$P:$P,Quarter!$B444,CALCULATION_quarterly_data!$C:$C,Quarter!$C444)</f>
        <v>107.85</v>
      </c>
      <c r="I444" s="73">
        <f>SUMIFS(CALCULATION_quarterly_data!I:I,CALCULATION_quarterly_data!$A:$A,Quarter!$A444,CALCULATION_quarterly_data!$P:$P,Quarter!$B444,CALCULATION_quarterly_data!$C:$C,Quarter!$C444)</f>
        <v>334.11</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161.06</v>
      </c>
      <c r="L444" s="73">
        <f>SUMIFS(CALCULATION_quarterly_data!L:L,CALCULATION_quarterly_data!$A:$A,Quarter!$A444,CALCULATION_quarterly_data!$P:$P,Quarter!$B444,CALCULATION_quarterly_data!$C:$C,Quarter!$C444)</f>
        <v>26.740000000000002</v>
      </c>
      <c r="M444" s="73">
        <f>SUMIFS(CALCULATION_quarterly_data!M:M,CALCULATION_quarterly_data!$A:$A,Quarter!$A444,CALCULATION_quarterly_data!$P:$P,Quarter!$B444,CALCULATION_quarterly_data!$C:$C,Quarter!$C444)</f>
        <v>9.0499999999999989</v>
      </c>
      <c r="N444" s="74">
        <f>SUMIFS(CALCULATION_quarterly_data!N:N,CALCULATION_quarterly_data!$A:$A,Quarter!$A444,CALCULATION_quarterly_data!$P:$P,Quarter!$B444,CALCULATION_quarterly_data!$C:$C,Quarter!$C444)</f>
        <v>642.67000000000007</v>
      </c>
      <c r="O444" s="81">
        <f>SUMIFS(CALCULATION_quarterly_data!O:O,CALCULATION_quarterly_data!$A:$A,Quarter!$A444,CALCULATION_quarterly_data!$P:$P,Quarter!$B444,CALCULATION_quarterly_data!$C:$C,Quarter!$C444)</f>
        <v>642.67000000000007</v>
      </c>
    </row>
    <row r="445" spans="1:15" ht="15.5">
      <c r="A445" s="68">
        <v>2024</v>
      </c>
      <c r="B445" s="77">
        <v>1</v>
      </c>
      <c r="C445" s="63" t="s">
        <v>74</v>
      </c>
      <c r="D445" s="73">
        <f>SUMIFS(CALCULATION_quarterly_data!D:D,CALCULATION_quarterly_data!$A:$A,Quarter!$A445,CALCULATION_quarterly_data!$P:$P,Quarter!$B445,CALCULATION_quarterly_data!$C:$C,Quarter!$C445)</f>
        <v>0</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0</v>
      </c>
      <c r="G445" s="73">
        <f>SUMIFS(CALCULATION_quarterly_data!G:G,CALCULATION_quarterly_data!$A:$A,Quarter!$A445,CALCULATION_quarterly_data!$P:$P,Quarter!$B445,CALCULATION_quarterly_data!$C:$C,Quarter!$C445)</f>
        <v>0</v>
      </c>
      <c r="H445" s="73">
        <f>SUMIFS(CALCULATION_quarterly_data!H:H,CALCULATION_quarterly_data!$A:$A,Quarter!$A445,CALCULATION_quarterly_data!$P:$P,Quarter!$B445,CALCULATION_quarterly_data!$C:$C,Quarter!$C445)</f>
        <v>0</v>
      </c>
      <c r="I445" s="73">
        <f>SUMIFS(CALCULATION_quarterly_data!I:I,CALCULATION_quarterly_data!$A:$A,Quarter!$A445,CALCULATION_quarterly_data!$P:$P,Quarter!$B445,CALCULATION_quarterly_data!$C:$C,Quarter!$C445)</f>
        <v>0</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0</v>
      </c>
      <c r="L445" s="73">
        <f>SUMIFS(CALCULATION_quarterly_data!L:L,CALCULATION_quarterly_data!$A:$A,Quarter!$A445,CALCULATION_quarterly_data!$P:$P,Quarter!$B445,CALCULATION_quarterly_data!$C:$C,Quarter!$C445)</f>
        <v>0</v>
      </c>
      <c r="M445" s="73">
        <f>SUMIFS(CALCULATION_quarterly_data!M:M,CALCULATION_quarterly_data!$A:$A,Quarter!$A445,CALCULATION_quarterly_data!$P:$P,Quarter!$B445,CALCULATION_quarterly_data!$C:$C,Quarter!$C445)</f>
        <v>6.92</v>
      </c>
      <c r="N445" s="74">
        <f>SUMIFS(CALCULATION_quarterly_data!N:N,CALCULATION_quarterly_data!$A:$A,Quarter!$A445,CALCULATION_quarterly_data!$P:$P,Quarter!$B445,CALCULATION_quarterly_data!$C:$C,Quarter!$C445)</f>
        <v>6.92</v>
      </c>
      <c r="O445" s="81">
        <f>SUMIFS(CALCULATION_quarterly_data!O:O,CALCULATION_quarterly_data!$A:$A,Quarter!$A445,CALCULATION_quarterly_data!$P:$P,Quarter!$B445,CALCULATION_quarterly_data!$C:$C,Quarter!$C445)</f>
        <v>6.92</v>
      </c>
    </row>
    <row r="446" spans="1:15" ht="15.5">
      <c r="A446" s="68">
        <v>2024</v>
      </c>
      <c r="B446" s="77">
        <v>1</v>
      </c>
      <c r="C446" s="63" t="s">
        <v>73</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0</v>
      </c>
      <c r="N446" s="74">
        <f>SUMIFS(CALCULATION_quarterly_data!N:N,CALCULATION_quarterly_data!$A:$A,Quarter!$A446,CALCULATION_quarterly_data!$P:$P,Quarter!$B446,CALCULATION_quarterly_data!$C:$C,Quarter!$C446)</f>
        <v>0</v>
      </c>
      <c r="O446" s="81">
        <f>SUMIFS(CALCULATION_quarterly_data!O:O,CALCULATION_quarterly_data!$A:$A,Quarter!$A446,CALCULATION_quarterly_data!$P:$P,Quarter!$B446,CALCULATION_quarterly_data!$C:$C,Quarter!$C446)</f>
        <v>0</v>
      </c>
    </row>
    <row r="447" spans="1:15" ht="15.5">
      <c r="A447" s="68">
        <v>2024</v>
      </c>
      <c r="B447" s="77">
        <v>1</v>
      </c>
      <c r="C447" s="63" t="s">
        <v>42</v>
      </c>
      <c r="D447" s="73">
        <f>SUMIFS(CALCULATION_quarterly_data!D:D,CALCULATION_quarterly_data!$A:$A,Quarter!$A447,CALCULATION_quarterly_data!$P:$P,Quarter!$B447,CALCULATION_quarterly_data!$C:$C,Quarter!$C447)</f>
        <v>2030.65</v>
      </c>
      <c r="E447" s="73">
        <f>SUMIFS(CALCULATION_quarterly_data!E:E,CALCULATION_quarterly_data!$A:$A,Quarter!$A447,CALCULATION_quarterly_data!$P:$P,Quarter!$B447,CALCULATION_quarterly_data!$C:$C,Quarter!$C447)</f>
        <v>279.15999999999997</v>
      </c>
      <c r="F447" s="74">
        <f>SUMIFS(CALCULATION_quarterly_data!F:F,CALCULATION_quarterly_data!$A:$A,Quarter!$A447,CALCULATION_quarterly_data!$P:$P,Quarter!$B447,CALCULATION_quarterly_data!$C:$C,Quarter!$C447)</f>
        <v>2309.8100000000004</v>
      </c>
      <c r="G447" s="73">
        <f>SUMIFS(CALCULATION_quarterly_data!G:G,CALCULATION_quarterly_data!$A:$A,Quarter!$A447,CALCULATION_quarterly_data!$P:$P,Quarter!$B447,CALCULATION_quarterly_data!$C:$C,Quarter!$C447)</f>
        <v>12.18</v>
      </c>
      <c r="H447" s="73">
        <f>SUMIFS(CALCULATION_quarterly_data!H:H,CALCULATION_quarterly_data!$A:$A,Quarter!$A447,CALCULATION_quarterly_data!$P:$P,Quarter!$B447,CALCULATION_quarterly_data!$C:$C,Quarter!$C447)</f>
        <v>634</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10.08</v>
      </c>
      <c r="M447" s="73">
        <f>SUMIFS(CALCULATION_quarterly_data!M:M,CALCULATION_quarterly_data!$A:$A,Quarter!$A447,CALCULATION_quarterly_data!$P:$P,Quarter!$B447,CALCULATION_quarterly_data!$C:$C,Quarter!$C447)</f>
        <v>639.16999999999996</v>
      </c>
      <c r="N447" s="74">
        <f>SUMIFS(CALCULATION_quarterly_data!N:N,CALCULATION_quarterly_data!$A:$A,Quarter!$A447,CALCULATION_quarterly_data!$P:$P,Quarter!$B447,CALCULATION_quarterly_data!$C:$C,Quarter!$C447)</f>
        <v>1410.83</v>
      </c>
      <c r="O447" s="81">
        <f>SUMIFS(CALCULATION_quarterly_data!O:O,CALCULATION_quarterly_data!$A:$A,Quarter!$A447,CALCULATION_quarterly_data!$P:$P,Quarter!$B447,CALCULATION_quarterly_data!$C:$C,Quarter!$C447)</f>
        <v>3720.64</v>
      </c>
    </row>
    <row r="448" spans="1:15" ht="15.5">
      <c r="A448" s="68">
        <v>2024</v>
      </c>
      <c r="B448" s="77">
        <v>1</v>
      </c>
      <c r="C448" s="63" t="s">
        <v>43</v>
      </c>
      <c r="D448" s="73">
        <f>SUMIFS(CALCULATION_quarterly_data!D:D,CALCULATION_quarterly_data!$A:$A,Quarter!$A448,CALCULATION_quarterly_data!$P:$P,Quarter!$B448,CALCULATION_quarterly_data!$C:$C,Quarter!$C448)</f>
        <v>0</v>
      </c>
      <c r="E448" s="73">
        <f>SUMIFS(CALCULATION_quarterly_data!E:E,CALCULATION_quarterly_data!$A:$A,Quarter!$A448,CALCULATION_quarterly_data!$P:$P,Quarter!$B448,CALCULATION_quarterly_data!$C:$C,Quarter!$C448)</f>
        <v>0</v>
      </c>
      <c r="F448" s="74">
        <f>SUMIFS(CALCULATION_quarterly_data!F:F,CALCULATION_quarterly_data!$A:$A,Quarter!$A448,CALCULATION_quarterly_data!$P:$P,Quarter!$B448,CALCULATION_quarterly_data!$C:$C,Quarter!$C448)</f>
        <v>0</v>
      </c>
      <c r="G448" s="73">
        <f>SUMIFS(CALCULATION_quarterly_data!G:G,CALCULATION_quarterly_data!$A:$A,Quarter!$A448,CALCULATION_quarterly_data!$P:$P,Quarter!$B448,CALCULATION_quarterly_data!$C:$C,Quarter!$C448)</f>
        <v>0</v>
      </c>
      <c r="H448" s="73">
        <f>SUMIFS(CALCULATION_quarterly_data!H:H,CALCULATION_quarterly_data!$A:$A,Quarter!$A448,CALCULATION_quarterly_data!$P:$P,Quarter!$B448,CALCULATION_quarterly_data!$C:$C,Quarter!$C448)</f>
        <v>0</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0</v>
      </c>
      <c r="M448" s="73">
        <f>SUMIFS(CALCULATION_quarterly_data!M:M,CALCULATION_quarterly_data!$A:$A,Quarter!$A448,CALCULATION_quarterly_data!$P:$P,Quarter!$B448,CALCULATION_quarterly_data!$C:$C,Quarter!$C448)</f>
        <v>9.7800000000000011</v>
      </c>
      <c r="N448" s="74">
        <f>SUMIFS(CALCULATION_quarterly_data!N:N,CALCULATION_quarterly_data!$A:$A,Quarter!$A448,CALCULATION_quarterly_data!$P:$P,Quarter!$B448,CALCULATION_quarterly_data!$C:$C,Quarter!$C448)</f>
        <v>69.75</v>
      </c>
      <c r="O448" s="81">
        <f>SUMIFS(CALCULATION_quarterly_data!O:O,CALCULATION_quarterly_data!$A:$A,Quarter!$A448,CALCULATION_quarterly_data!$P:$P,Quarter!$B448,CALCULATION_quarterly_data!$C:$C,Quarter!$C448)</f>
        <v>69.75</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71</v>
      </c>
      <c r="D450" s="73">
        <f>SUMIFS(CALCULATION_quarterly_data!D:D,CALCULATION_quarterly_data!$A:$A,Quarter!$A450,CALCULATION_quarterly_data!$P:$P,Quarter!$B450,CALCULATION_quarterly_data!$C:$C,Quarter!$C450)</f>
        <v>78.39</v>
      </c>
      <c r="E450" s="73">
        <f>SUMIFS(CALCULATION_quarterly_data!E:E,CALCULATION_quarterly_data!$A:$A,Quarter!$A450,CALCULATION_quarterly_data!$P:$P,Quarter!$B450,CALCULATION_quarterly_data!$C:$C,Quarter!$C450)</f>
        <v>10.48</v>
      </c>
      <c r="F450" s="74">
        <f>SUMIFS(CALCULATION_quarterly_data!F:F,CALCULATION_quarterly_data!$A:$A,Quarter!$A450,CALCULATION_quarterly_data!$P:$P,Quarter!$B450,CALCULATION_quarterly_data!$C:$C,Quarter!$C450)</f>
        <v>88.87</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12.24</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13.97</v>
      </c>
      <c r="M450" s="73">
        <f>SUMIFS(CALCULATION_quarterly_data!M:M,CALCULATION_quarterly_data!$A:$A,Quarter!$A450,CALCULATION_quarterly_data!$P:$P,Quarter!$B450,CALCULATION_quarterly_data!$C:$C,Quarter!$C450)</f>
        <v>85.58</v>
      </c>
      <c r="N450" s="74">
        <f>SUMIFS(CALCULATION_quarterly_data!N:N,CALCULATION_quarterly_data!$A:$A,Quarter!$A450,CALCULATION_quarterly_data!$P:$P,Quarter!$B450,CALCULATION_quarterly_data!$C:$C,Quarter!$C450)</f>
        <v>207.92999999999998</v>
      </c>
      <c r="O450" s="81">
        <f>SUMIFS(CALCULATION_quarterly_data!O:O,CALCULATION_quarterly_data!$A:$A,Quarter!$A450,CALCULATION_quarterly_data!$P:$P,Quarter!$B450,CALCULATION_quarterly_data!$C:$C,Quarter!$C450)</f>
        <v>296.8</v>
      </c>
    </row>
    <row r="451" spans="1:15" ht="15.5">
      <c r="A451" s="68">
        <v>2024</v>
      </c>
      <c r="B451" s="77">
        <v>1</v>
      </c>
      <c r="C451" s="63" t="s">
        <v>45</v>
      </c>
      <c r="D451" s="73">
        <f>SUMIFS(CALCULATION_quarterly_data!D:D,CALCULATION_quarterly_data!$A:$A,Quarter!$A451,CALCULATION_quarterly_data!$P:$P,Quarter!$B451,CALCULATION_quarterly_data!$C:$C,Quarter!$C451)</f>
        <v>811.24</v>
      </c>
      <c r="E451" s="73">
        <f>SUMIFS(CALCULATION_quarterly_data!E:E,CALCULATION_quarterly_data!$A:$A,Quarter!$A451,CALCULATION_quarterly_data!$P:$P,Quarter!$B451,CALCULATION_quarterly_data!$C:$C,Quarter!$C451)</f>
        <v>0</v>
      </c>
      <c r="F451" s="74">
        <f>SUMIFS(CALCULATION_quarterly_data!F:F,CALCULATION_quarterly_data!$A:$A,Quarter!$A451,CALCULATION_quarterly_data!$P:$P,Quarter!$B451,CALCULATION_quarterly_data!$C:$C,Quarter!$C451)</f>
        <v>811.24</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0</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0</v>
      </c>
      <c r="M451" s="73">
        <f>SUMIFS(CALCULATION_quarterly_data!M:M,CALCULATION_quarterly_data!$A:$A,Quarter!$A451,CALCULATION_quarterly_data!$P:$P,Quarter!$B451,CALCULATION_quarterly_data!$C:$C,Quarter!$C451)</f>
        <v>74.83</v>
      </c>
      <c r="N451" s="74">
        <f>SUMIFS(CALCULATION_quarterly_data!N:N,CALCULATION_quarterly_data!$A:$A,Quarter!$A451,CALCULATION_quarterly_data!$P:$P,Quarter!$B451,CALCULATION_quarterly_data!$C:$C,Quarter!$C451)</f>
        <v>74.83</v>
      </c>
      <c r="O451" s="81">
        <f>SUMIFS(CALCULATION_quarterly_data!O:O,CALCULATION_quarterly_data!$A:$A,Quarter!$A451,CALCULATION_quarterly_data!$P:$P,Quarter!$B451,CALCULATION_quarterly_data!$C:$C,Quarter!$C451)</f>
        <v>886.07</v>
      </c>
    </row>
    <row r="452" spans="1:15" ht="15.5">
      <c r="A452" s="68">
        <v>2024</v>
      </c>
      <c r="B452" s="77">
        <v>1</v>
      </c>
      <c r="C452" s="63" t="s">
        <v>46</v>
      </c>
      <c r="D452" s="73">
        <f>SUMIFS(CALCULATION_quarterly_data!D:D,CALCULATION_quarterly_data!$A:$A,Quarter!$A452,CALCULATION_quarterly_data!$P:$P,Quarter!$B452,CALCULATION_quarterly_data!$C:$C,Quarter!$C452)</f>
        <v>122.48</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122.48</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461.51</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0.27</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1.4200000000000002</v>
      </c>
      <c r="N452" s="74">
        <f>SUMIFS(CALCULATION_quarterly_data!N:N,CALCULATION_quarterly_data!$A:$A,Quarter!$A452,CALCULATION_quarterly_data!$P:$P,Quarter!$B452,CALCULATION_quarterly_data!$C:$C,Quarter!$C452)</f>
        <v>463.2</v>
      </c>
      <c r="O452" s="81">
        <f>SUMIFS(CALCULATION_quarterly_data!O:O,CALCULATION_quarterly_data!$A:$A,Quarter!$A452,CALCULATION_quarterly_data!$P:$P,Quarter!$B452,CALCULATION_quarterly_data!$C:$C,Quarter!$C452)</f>
        <v>585.68000000000006</v>
      </c>
    </row>
    <row r="453" spans="1:15" ht="15.5">
      <c r="A453" s="68">
        <v>2024</v>
      </c>
      <c r="B453" s="77">
        <v>1</v>
      </c>
      <c r="C453" s="63" t="s">
        <v>44</v>
      </c>
      <c r="D453" s="73">
        <f>SUMIFS(CALCULATION_quarterly_data!D:D,CALCULATION_quarterly_data!$A:$A,Quarter!$A453,CALCULATION_quarterly_data!$P:$P,Quarter!$B453,CALCULATION_quarterly_data!$C:$C,Quarter!$C453)</f>
        <v>0</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0</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0</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0</v>
      </c>
      <c r="N453" s="74">
        <f>SUMIFS(CALCULATION_quarterly_data!N:N,CALCULATION_quarterly_data!$A:$A,Quarter!$A453,CALCULATION_quarterly_data!$P:$P,Quarter!$B453,CALCULATION_quarterly_data!$C:$C,Quarter!$C453)</f>
        <v>0</v>
      </c>
      <c r="O453" s="81">
        <f>SUMIFS(CALCULATION_quarterly_data!O:O,CALCULATION_quarterly_data!$A:$A,Quarter!$A453,CALCULATION_quarterly_data!$P:$P,Quarter!$B453,CALCULATION_quarterly_data!$C:$C,Quarter!$C453)</f>
        <v>0</v>
      </c>
    </row>
    <row r="454" spans="1:15" ht="15.5">
      <c r="A454" s="68">
        <v>2024</v>
      </c>
      <c r="B454" s="77">
        <v>1</v>
      </c>
      <c r="C454" s="63" t="s">
        <v>62</v>
      </c>
      <c r="D454" s="73">
        <f>SUMIFS(CALCULATION_quarterly_data!D:D,CALCULATION_quarterly_data!$A:$A,Quarter!$A454,CALCULATION_quarterly_data!$P:$P,Quarter!$B454,CALCULATION_quarterly_data!$C:$C,Quarter!$C454)</f>
        <v>1808.5500000000002</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1813.5500000000002</v>
      </c>
      <c r="G454" s="73">
        <f>SUMIFS(CALCULATION_quarterly_data!G:G,CALCULATION_quarterly_data!$A:$A,Quarter!$A454,CALCULATION_quarterly_data!$P:$P,Quarter!$B454,CALCULATION_quarterly_data!$C:$C,Quarter!$C454)</f>
        <v>57.789999999999992</v>
      </c>
      <c r="H454" s="73">
        <f>SUMIFS(CALCULATION_quarterly_data!H:H,CALCULATION_quarterly_data!$A:$A,Quarter!$A454,CALCULATION_quarterly_data!$P:$P,Quarter!$B454,CALCULATION_quarterly_data!$C:$C,Quarter!$C454)</f>
        <v>115.17</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648.81999999999994</v>
      </c>
      <c r="M454" s="73">
        <f>SUMIFS(CALCULATION_quarterly_data!M:M,CALCULATION_quarterly_data!$A:$A,Quarter!$A454,CALCULATION_quarterly_data!$P:$P,Quarter!$B454,CALCULATION_quarterly_data!$C:$C,Quarter!$C454)</f>
        <v>146.26</v>
      </c>
      <c r="N454" s="74">
        <f>SUMIFS(CALCULATION_quarterly_data!N:N,CALCULATION_quarterly_data!$A:$A,Quarter!$A454,CALCULATION_quarterly_data!$P:$P,Quarter!$B454,CALCULATION_quarterly_data!$C:$C,Quarter!$C454)</f>
        <v>406.24</v>
      </c>
      <c r="O454" s="81">
        <f>SUMIFS(CALCULATION_quarterly_data!O:O,CALCULATION_quarterly_data!$A:$A,Quarter!$A454,CALCULATION_quarterly_data!$P:$P,Quarter!$B454,CALCULATION_quarterly_data!$C:$C,Quarter!$C454)</f>
        <v>2219.79</v>
      </c>
    </row>
    <row r="455" spans="1:15" ht="15.5">
      <c r="A455" s="66">
        <v>2024</v>
      </c>
      <c r="B455" s="78">
        <v>1</v>
      </c>
      <c r="C455" s="64" t="s">
        <v>93</v>
      </c>
      <c r="D455" s="76">
        <f>SUMIFS(CALCULATION_quarterly_data!D:D,CALCULATION_quarterly_data!$A:$A,Quarter!$A455,CALCULATION_quarterly_data!$P:$P,Quarter!$B455,CALCULATION_quarterly_data!$C:$C,Quarter!$C455)</f>
        <v>5965.66</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6350.02</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2369.56</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1305.6500000000001</v>
      </c>
      <c r="N455" s="75">
        <f>SUMIFS(CALCULATION_quarterly_data!N:N,CALCULATION_quarterly_data!$A:$A,Quarter!$A455,CALCULATION_quarterly_data!$P:$P,Quarter!$B455,CALCULATION_quarterly_data!$C:$C,Quarter!$C455)</f>
        <v>5001.92</v>
      </c>
      <c r="O455" s="76">
        <f>SUMIFS(CALCULATION_quarterly_data!O:O,CALCULATION_quarterly_data!$A:$A,Quarter!$A455,CALCULATION_quarterly_data!$P:$P,Quarter!$B455,CALCULATION_quarterly_data!$C:$C,Quarter!$C455)</f>
        <v>11351.939999999999</v>
      </c>
    </row>
    <row r="456" spans="1:15" ht="15.5">
      <c r="A456" s="67">
        <v>2024</v>
      </c>
      <c r="B456" s="77">
        <v>2</v>
      </c>
      <c r="C456" s="62" t="s">
        <v>37</v>
      </c>
      <c r="D456" s="70">
        <f>SUMIFS(CALCULATION_quarterly_data!D:D,CALCULATION_quarterly_data!$A:$A,Quarter!$A456,CALCULATION_quarterly_data!$P:$P,Quarter!$B456,CALCULATION_quarterly_data!$C:$C,Quarter!$C456)</f>
        <v>0</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58.620000000000005</v>
      </c>
      <c r="G456" s="70">
        <f>SUMIFS(CALCULATION_quarterly_data!G:G,CALCULATION_quarterly_data!$A:$A,Quarter!$A456,CALCULATION_quarterly_data!$P:$P,Quarter!$B456,CALCULATION_quarterly_data!$C:$C,Quarter!$C456)</f>
        <v>1.6099999999999999</v>
      </c>
      <c r="H456" s="70">
        <f>SUMIFS(CALCULATION_quarterly_data!H:H,CALCULATION_quarterly_data!$A:$A,Quarter!$A456,CALCULATION_quarterly_data!$P:$P,Quarter!$B456,CALCULATION_quarterly_data!$C:$C,Quarter!$C456)</f>
        <v>524.24</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202.37</v>
      </c>
      <c r="N456" s="71">
        <f>SUMIFS(CALCULATION_quarterly_data!N:N,CALCULATION_quarterly_data!$A:$A,Quarter!$A456,CALCULATION_quarterly_data!$P:$P,Quarter!$B456,CALCULATION_quarterly_data!$C:$C,Quarter!$C456)</f>
        <v>803.90000000000009</v>
      </c>
      <c r="O456" s="80">
        <f>SUMIFS(CALCULATION_quarterly_data!O:O,CALCULATION_quarterly_data!$A:$A,Quarter!$A456,CALCULATION_quarterly_data!$P:$P,Quarter!$B456,CALCULATION_quarterly_data!$C:$C,Quarter!$C456)</f>
        <v>862.52</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222.93</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276.31</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297.06</v>
      </c>
    </row>
    <row r="460" spans="1:15" ht="15.5">
      <c r="A460" s="68">
        <v>2024</v>
      </c>
      <c r="B460" s="77">
        <v>2</v>
      </c>
      <c r="C460" s="63" t="s">
        <v>40</v>
      </c>
      <c r="D460" s="73">
        <f>SUMIFS(CALCULATION_quarterly_data!D:D,CALCULATION_quarterly_data!$A:$A,Quarter!$A460,CALCULATION_quarterly_data!$P:$P,Quarter!$B460,CALCULATION_quarterly_data!$C:$C,Quarter!$C460)</f>
        <v>15.77</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15.77</v>
      </c>
      <c r="G460" s="73">
        <f>SUMIFS(CALCULATION_quarterly_data!G:G,CALCULATION_quarterly_data!$A:$A,Quarter!$A460,CALCULATION_quarterly_data!$P:$P,Quarter!$B460,CALCULATION_quarterly_data!$C:$C,Quarter!$C460)</f>
        <v>24.85</v>
      </c>
      <c r="H460" s="73">
        <f>SUMIFS(CALCULATION_quarterly_data!H:H,CALCULATION_quarterly_data!$A:$A,Quarter!$A460,CALCULATION_quarterly_data!$P:$P,Quarter!$B460,CALCULATION_quarterly_data!$C:$C,Quarter!$C460)</f>
        <v>3.99</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35.269999999999996</v>
      </c>
      <c r="N460" s="74">
        <f>SUMIFS(CALCULATION_quarterly_data!N:N,CALCULATION_quarterly_data!$A:$A,Quarter!$A460,CALCULATION_quarterly_data!$P:$P,Quarter!$B460,CALCULATION_quarterly_data!$C:$C,Quarter!$C460)</f>
        <v>80.959999999999994</v>
      </c>
      <c r="O460" s="81">
        <f>SUMIFS(CALCULATION_quarterly_data!O:O,CALCULATION_quarterly_data!$A:$A,Quarter!$A460,CALCULATION_quarterly_data!$P:$P,Quarter!$B460,CALCULATION_quarterly_data!$C:$C,Quarter!$C460)</f>
        <v>96.72999999999999</v>
      </c>
    </row>
    <row r="461" spans="1:15" ht="15.5">
      <c r="A461" s="68">
        <v>2024</v>
      </c>
      <c r="B461" s="77">
        <v>2</v>
      </c>
      <c r="C461" s="63" t="s">
        <v>41</v>
      </c>
      <c r="D461" s="73">
        <f>SUMIFS(CALCULATION_quarterly_data!D:D,CALCULATION_quarterly_data!$A:$A,Quarter!$A461,CALCULATION_quarterly_data!$P:$P,Quarter!$B461,CALCULATION_quarterly_data!$C:$C,Quarter!$C461)</f>
        <v>507.67</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507.67</v>
      </c>
      <c r="G461" s="73">
        <f>SUMIFS(CALCULATION_quarterly_data!G:G,CALCULATION_quarterly_data!$A:$A,Quarter!$A461,CALCULATION_quarterly_data!$P:$P,Quarter!$B461,CALCULATION_quarterly_data!$C:$C,Quarter!$C461)</f>
        <v>0</v>
      </c>
      <c r="H461" s="73">
        <f>SUMIFS(CALCULATION_quarterly_data!H:H,CALCULATION_quarterly_data!$A:$A,Quarter!$A461,CALCULATION_quarterly_data!$P:$P,Quarter!$B461,CALCULATION_quarterly_data!$C:$C,Quarter!$C461)</f>
        <v>0</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0</v>
      </c>
      <c r="M461" s="73">
        <f>SUMIFS(CALCULATION_quarterly_data!M:M,CALCULATION_quarterly_data!$A:$A,Quarter!$A461,CALCULATION_quarterly_data!$P:$P,Quarter!$B461,CALCULATION_quarterly_data!$C:$C,Quarter!$C461)</f>
        <v>10.199999999999999</v>
      </c>
      <c r="N461" s="74">
        <f>SUMIFS(CALCULATION_quarterly_data!N:N,CALCULATION_quarterly_data!$A:$A,Quarter!$A461,CALCULATION_quarterly_data!$P:$P,Quarter!$B461,CALCULATION_quarterly_data!$C:$C,Quarter!$C461)</f>
        <v>10.199999999999999</v>
      </c>
      <c r="O461" s="81">
        <f>SUMIFS(CALCULATION_quarterly_data!O:O,CALCULATION_quarterly_data!$A:$A,Quarter!$A461,CALCULATION_quarterly_data!$P:$P,Quarter!$B461,CALCULATION_quarterly_data!$C:$C,Quarter!$C461)</f>
        <v>517.87</v>
      </c>
    </row>
    <row r="462" spans="1:15" ht="15.5">
      <c r="A462" s="68">
        <v>2024</v>
      </c>
      <c r="B462" s="77">
        <v>2</v>
      </c>
      <c r="C462" s="63" t="s">
        <v>70</v>
      </c>
      <c r="D462" s="73">
        <f>SUMIFS(CALCULATION_quarterly_data!D:D,CALCULATION_quarterly_data!$A:$A,Quarter!$A462,CALCULATION_quarterly_data!$P:$P,Quarter!$B462,CALCULATION_quarterly_data!$C:$C,Quarter!$C462)</f>
        <v>0</v>
      </c>
      <c r="E462" s="73">
        <f>SUMIFS(CALCULATION_quarterly_data!E:E,CALCULATION_quarterly_data!$A:$A,Quarter!$A462,CALCULATION_quarterly_data!$P:$P,Quarter!$B462,CALCULATION_quarterly_data!$C:$C,Quarter!$C462)</f>
        <v>1.85</v>
      </c>
      <c r="F462" s="74">
        <f>SUMIFS(CALCULATION_quarterly_data!F:F,CALCULATION_quarterly_data!$A:$A,Quarter!$A462,CALCULATION_quarterly_data!$P:$P,Quarter!$B462,CALCULATION_quarterly_data!$C:$C,Quarter!$C462)</f>
        <v>1.85</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168.88</v>
      </c>
      <c r="I462" s="73">
        <f>SUMIFS(CALCULATION_quarterly_data!I:I,CALCULATION_quarterly_data!$A:$A,Quarter!$A462,CALCULATION_quarterly_data!$P:$P,Quarter!$B462,CALCULATION_quarterly_data!$C:$C,Quarter!$C462)</f>
        <v>325.08999999999997</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225.92000000000002</v>
      </c>
      <c r="L462" s="73">
        <f>SUMIFS(CALCULATION_quarterly_data!L:L,CALCULATION_quarterly_data!$A:$A,Quarter!$A462,CALCULATION_quarterly_data!$P:$P,Quarter!$B462,CALCULATION_quarterly_data!$C:$C,Quarter!$C462)</f>
        <v>39.22</v>
      </c>
      <c r="M462" s="73">
        <f>SUMIFS(CALCULATION_quarterly_data!M:M,CALCULATION_quarterly_data!$A:$A,Quarter!$A462,CALCULATION_quarterly_data!$P:$P,Quarter!$B462,CALCULATION_quarterly_data!$C:$C,Quarter!$C462)</f>
        <v>0.39</v>
      </c>
      <c r="N462" s="74">
        <f>SUMIFS(CALCULATION_quarterly_data!N:N,CALCULATION_quarterly_data!$A:$A,Quarter!$A462,CALCULATION_quarterly_data!$P:$P,Quarter!$B462,CALCULATION_quarterly_data!$C:$C,Quarter!$C462)</f>
        <v>766.38</v>
      </c>
      <c r="O462" s="81">
        <f>SUMIFS(CALCULATION_quarterly_data!O:O,CALCULATION_quarterly_data!$A:$A,Quarter!$A462,CALCULATION_quarterly_data!$P:$P,Quarter!$B462,CALCULATION_quarterly_data!$C:$C,Quarter!$C462)</f>
        <v>768.23</v>
      </c>
    </row>
    <row r="463" spans="1:15" ht="15.5">
      <c r="A463" s="68">
        <v>2024</v>
      </c>
      <c r="B463" s="77">
        <v>2</v>
      </c>
      <c r="C463" s="63" t="s">
        <v>74</v>
      </c>
      <c r="D463" s="73">
        <f>SUMIFS(CALCULATION_quarterly_data!D:D,CALCULATION_quarterly_data!$A:$A,Quarter!$A463,CALCULATION_quarterly_data!$P:$P,Quarter!$B463,CALCULATION_quarterly_data!$C:$C,Quarter!$C463)</f>
        <v>86.49</v>
      </c>
      <c r="E463" s="73">
        <f>SUMIFS(CALCULATION_quarterly_data!E:E,CALCULATION_quarterly_data!$A:$A,Quarter!$A463,CALCULATION_quarterly_data!$P:$P,Quarter!$B463,CALCULATION_quarterly_data!$C:$C,Quarter!$C463)</f>
        <v>0</v>
      </c>
      <c r="F463" s="74">
        <f>SUMIFS(CALCULATION_quarterly_data!F:F,CALCULATION_quarterly_data!$A:$A,Quarter!$A463,CALCULATION_quarterly_data!$P:$P,Quarter!$B463,CALCULATION_quarterly_data!$C:$C,Quarter!$C463)</f>
        <v>86.49</v>
      </c>
      <c r="G463" s="73">
        <f>SUMIFS(CALCULATION_quarterly_data!G:G,CALCULATION_quarterly_data!$A:$A,Quarter!$A463,CALCULATION_quarterly_data!$P:$P,Quarter!$B463,CALCULATION_quarterly_data!$C:$C,Quarter!$C463)</f>
        <v>0</v>
      </c>
      <c r="H463" s="73">
        <f>SUMIFS(CALCULATION_quarterly_data!H:H,CALCULATION_quarterly_data!$A:$A,Quarter!$A463,CALCULATION_quarterly_data!$P:$P,Quarter!$B463,CALCULATION_quarterly_data!$C:$C,Quarter!$C463)</f>
        <v>0</v>
      </c>
      <c r="I463" s="73">
        <f>SUMIFS(CALCULATION_quarterly_data!I:I,CALCULATION_quarterly_data!$A:$A,Quarter!$A463,CALCULATION_quarterly_data!$P:$P,Quarter!$B463,CALCULATION_quarterly_data!$C:$C,Quarter!$C463)</f>
        <v>0</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0</v>
      </c>
      <c r="L463" s="73">
        <f>SUMIFS(CALCULATION_quarterly_data!L:L,CALCULATION_quarterly_data!$A:$A,Quarter!$A463,CALCULATION_quarterly_data!$P:$P,Quarter!$B463,CALCULATION_quarterly_data!$C:$C,Quarter!$C463)</f>
        <v>0</v>
      </c>
      <c r="M463" s="73">
        <f>SUMIFS(CALCULATION_quarterly_data!M:M,CALCULATION_quarterly_data!$A:$A,Quarter!$A463,CALCULATION_quarterly_data!$P:$P,Quarter!$B463,CALCULATION_quarterly_data!$C:$C,Quarter!$C463)</f>
        <v>13.91</v>
      </c>
      <c r="N463" s="74">
        <f>SUMIFS(CALCULATION_quarterly_data!N:N,CALCULATION_quarterly_data!$A:$A,Quarter!$A463,CALCULATION_quarterly_data!$P:$P,Quarter!$B463,CALCULATION_quarterly_data!$C:$C,Quarter!$C463)</f>
        <v>13.91</v>
      </c>
      <c r="O463" s="81">
        <f>SUMIFS(CALCULATION_quarterly_data!O:O,CALCULATION_quarterly_data!$A:$A,Quarter!$A463,CALCULATION_quarterly_data!$P:$P,Quarter!$B463,CALCULATION_quarterly_data!$C:$C,Quarter!$C463)</f>
        <v>100.39999999999999</v>
      </c>
    </row>
    <row r="464" spans="1:15" ht="15.5">
      <c r="A464" s="68">
        <v>2024</v>
      </c>
      <c r="B464" s="77">
        <v>2</v>
      </c>
      <c r="C464" s="63" t="s">
        <v>73</v>
      </c>
      <c r="D464" s="73">
        <f>SUMIFS(CALCULATION_quarterly_data!D:D,CALCULATION_quarterly_data!$A:$A,Quarter!$A464,CALCULATION_quarterly_data!$P:$P,Quarter!$B464,CALCULATION_quarterly_data!$C:$C,Quarter!$C464)</f>
        <v>0</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0</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0</v>
      </c>
      <c r="N464" s="74">
        <f>SUMIFS(CALCULATION_quarterly_data!N:N,CALCULATION_quarterly_data!$A:$A,Quarter!$A464,CALCULATION_quarterly_data!$P:$P,Quarter!$B464,CALCULATION_quarterly_data!$C:$C,Quarter!$C464)</f>
        <v>0</v>
      </c>
      <c r="O464" s="81">
        <f>SUMIFS(CALCULATION_quarterly_data!O:O,CALCULATION_quarterly_data!$A:$A,Quarter!$A464,CALCULATION_quarterly_data!$P:$P,Quarter!$B464,CALCULATION_quarterly_data!$C:$C,Quarter!$C464)</f>
        <v>0</v>
      </c>
    </row>
    <row r="465" spans="1:15" ht="15.5">
      <c r="A465" s="68">
        <v>2024</v>
      </c>
      <c r="B465" s="77">
        <v>2</v>
      </c>
      <c r="C465" s="63" t="s">
        <v>42</v>
      </c>
      <c r="D465" s="73">
        <f>SUMIFS(CALCULATION_quarterly_data!D:D,CALCULATION_quarterly_data!$A:$A,Quarter!$A465,CALCULATION_quarterly_data!$P:$P,Quarter!$B465,CALCULATION_quarterly_data!$C:$C,Quarter!$C465)</f>
        <v>3256.56</v>
      </c>
      <c r="E465" s="73">
        <f>SUMIFS(CALCULATION_quarterly_data!E:E,CALCULATION_quarterly_data!$A:$A,Quarter!$A465,CALCULATION_quarterly_data!$P:$P,Quarter!$B465,CALCULATION_quarterly_data!$C:$C,Quarter!$C465)</f>
        <v>494.29999999999995</v>
      </c>
      <c r="F465" s="74">
        <f>SUMIFS(CALCULATION_quarterly_data!F:F,CALCULATION_quarterly_data!$A:$A,Quarter!$A465,CALCULATION_quarterly_data!$P:$P,Quarter!$B465,CALCULATION_quarterly_data!$C:$C,Quarter!$C465)</f>
        <v>3750.86</v>
      </c>
      <c r="G465" s="73">
        <f>SUMIFS(CALCULATION_quarterly_data!G:G,CALCULATION_quarterly_data!$A:$A,Quarter!$A465,CALCULATION_quarterly_data!$P:$P,Quarter!$B465,CALCULATION_quarterly_data!$C:$C,Quarter!$C465)</f>
        <v>37.39</v>
      </c>
      <c r="H465" s="73">
        <f>SUMIFS(CALCULATION_quarterly_data!H:H,CALCULATION_quarterly_data!$A:$A,Quarter!$A465,CALCULATION_quarterly_data!$P:$P,Quarter!$B465,CALCULATION_quarterly_data!$C:$C,Quarter!$C465)</f>
        <v>366</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4.04</v>
      </c>
      <c r="K465" s="73">
        <f>SUMIFS(CALCULATION_quarterly_data!K:K,CALCULATION_quarterly_data!$A:$A,Quarter!$A465,CALCULATION_quarterly_data!$P:$P,Quarter!$B465,CALCULATION_quarterly_data!$C:$C,Quarter!$C465)</f>
        <v>21.75</v>
      </c>
      <c r="L465" s="73">
        <f>SUMIFS(CALCULATION_quarterly_data!L:L,CALCULATION_quarterly_data!$A:$A,Quarter!$A465,CALCULATION_quarterly_data!$P:$P,Quarter!$B465,CALCULATION_quarterly_data!$C:$C,Quarter!$C465)</f>
        <v>14.04</v>
      </c>
      <c r="M465" s="73">
        <f>SUMIFS(CALCULATION_quarterly_data!M:M,CALCULATION_quarterly_data!$A:$A,Quarter!$A465,CALCULATION_quarterly_data!$P:$P,Quarter!$B465,CALCULATION_quarterly_data!$C:$C,Quarter!$C465)</f>
        <v>490.48</v>
      </c>
      <c r="N465" s="74">
        <f>SUMIFS(CALCULATION_quarterly_data!N:N,CALCULATION_quarterly_data!$A:$A,Quarter!$A465,CALCULATION_quarterly_data!$P:$P,Quarter!$B465,CALCULATION_quarterly_data!$C:$C,Quarter!$C465)</f>
        <v>1005.19</v>
      </c>
      <c r="O465" s="81">
        <f>SUMIFS(CALCULATION_quarterly_data!O:O,CALCULATION_quarterly_data!$A:$A,Quarter!$A465,CALCULATION_quarterly_data!$P:$P,Quarter!$B465,CALCULATION_quarterly_data!$C:$C,Quarter!$C465)</f>
        <v>4756.05</v>
      </c>
    </row>
    <row r="466" spans="1:15" ht="15.5">
      <c r="A466" s="68">
        <v>2024</v>
      </c>
      <c r="B466" s="77">
        <v>2</v>
      </c>
      <c r="C466" s="63" t="s">
        <v>43</v>
      </c>
      <c r="D466" s="73">
        <f>SUMIFS(CALCULATION_quarterly_data!D:D,CALCULATION_quarterly_data!$A:$A,Quarter!$A466,CALCULATION_quarterly_data!$P:$P,Quarter!$B466,CALCULATION_quarterly_data!$C:$C,Quarter!$C466)</f>
        <v>0</v>
      </c>
      <c r="E466" s="73">
        <f>SUMIFS(CALCULATION_quarterly_data!E:E,CALCULATION_quarterly_data!$A:$A,Quarter!$A466,CALCULATION_quarterly_data!$P:$P,Quarter!$B466,CALCULATION_quarterly_data!$C:$C,Quarter!$C466)</f>
        <v>80.760000000000005</v>
      </c>
      <c r="F466" s="74">
        <f>SUMIFS(CALCULATION_quarterly_data!F:F,CALCULATION_quarterly_data!$A:$A,Quarter!$A466,CALCULATION_quarterly_data!$P:$P,Quarter!$B466,CALCULATION_quarterly_data!$C:$C,Quarter!$C466)</f>
        <v>80.760000000000005</v>
      </c>
      <c r="G466" s="73">
        <f>SUMIFS(CALCULATION_quarterly_data!G:G,CALCULATION_quarterly_data!$A:$A,Quarter!$A466,CALCULATION_quarterly_data!$P:$P,Quarter!$B466,CALCULATION_quarterly_data!$C:$C,Quarter!$C466)</f>
        <v>0</v>
      </c>
      <c r="H466" s="73">
        <f>SUMIFS(CALCULATION_quarterly_data!H:H,CALCULATION_quarterly_data!$A:$A,Quarter!$A466,CALCULATION_quarterly_data!$P:$P,Quarter!$B466,CALCULATION_quarterly_data!$C:$C,Quarter!$C466)</f>
        <v>0</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0</v>
      </c>
      <c r="K466" s="73">
        <f>SUMIFS(CALCULATION_quarterly_data!K:K,CALCULATION_quarterly_data!$A:$A,Quarter!$A466,CALCULATION_quarterly_data!$P:$P,Quarter!$B466,CALCULATION_quarterly_data!$C:$C,Quarter!$C466)</f>
        <v>0</v>
      </c>
      <c r="L466" s="73">
        <f>SUMIFS(CALCULATION_quarterly_data!L:L,CALCULATION_quarterly_data!$A:$A,Quarter!$A466,CALCULATION_quarterly_data!$P:$P,Quarter!$B466,CALCULATION_quarterly_data!$C:$C,Quarter!$C466)</f>
        <v>0</v>
      </c>
      <c r="M466" s="73">
        <f>SUMIFS(CALCULATION_quarterly_data!M:M,CALCULATION_quarterly_data!$A:$A,Quarter!$A466,CALCULATION_quarterly_data!$P:$P,Quarter!$B466,CALCULATION_quarterly_data!$C:$C,Quarter!$C466)</f>
        <v>15.04</v>
      </c>
      <c r="N466" s="74">
        <f>SUMIFS(CALCULATION_quarterly_data!N:N,CALCULATION_quarterly_data!$A:$A,Quarter!$A466,CALCULATION_quarterly_data!$P:$P,Quarter!$B466,CALCULATION_quarterly_data!$C:$C,Quarter!$C466)</f>
        <v>104.94</v>
      </c>
      <c r="O466" s="81">
        <f>SUMIFS(CALCULATION_quarterly_data!O:O,CALCULATION_quarterly_data!$A:$A,Quarter!$A466,CALCULATION_quarterly_data!$P:$P,Quarter!$B466,CALCULATION_quarterly_data!$C:$C,Quarter!$C466)</f>
        <v>185.7</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71</v>
      </c>
      <c r="D468" s="73">
        <f>SUMIFS(CALCULATION_quarterly_data!D:D,CALCULATION_quarterly_data!$A:$A,Quarter!$A468,CALCULATION_quarterly_data!$P:$P,Quarter!$B468,CALCULATION_quarterly_data!$C:$C,Quarter!$C468)</f>
        <v>91.11</v>
      </c>
      <c r="E468" s="73">
        <f>SUMIFS(CALCULATION_quarterly_data!E:E,CALCULATION_quarterly_data!$A:$A,Quarter!$A468,CALCULATION_quarterly_data!$P:$P,Quarter!$B468,CALCULATION_quarterly_data!$C:$C,Quarter!$C468)</f>
        <v>9.42</v>
      </c>
      <c r="F468" s="74">
        <f>SUMIFS(CALCULATION_quarterly_data!F:F,CALCULATION_quarterly_data!$A:$A,Quarter!$A468,CALCULATION_quarterly_data!$P:$P,Quarter!$B468,CALCULATION_quarterly_data!$C:$C,Quarter!$C468)</f>
        <v>100.53</v>
      </c>
      <c r="G468" s="73">
        <f>SUMIFS(CALCULATION_quarterly_data!G:G,CALCULATION_quarterly_data!$A:$A,Quarter!$A468,CALCULATION_quarterly_data!$P:$P,Quarter!$B468,CALCULATION_quarterly_data!$C:$C,Quarter!$C468)</f>
        <v>0</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93.09</v>
      </c>
      <c r="N468" s="74">
        <f>SUMIFS(CALCULATION_quarterly_data!N:N,CALCULATION_quarterly_data!$A:$A,Quarter!$A468,CALCULATION_quarterly_data!$P:$P,Quarter!$B468,CALCULATION_quarterly_data!$C:$C,Quarter!$C468)</f>
        <v>166.37</v>
      </c>
      <c r="O468" s="81">
        <f>SUMIFS(CALCULATION_quarterly_data!O:O,CALCULATION_quarterly_data!$A:$A,Quarter!$A468,CALCULATION_quarterly_data!$P:$P,Quarter!$B468,CALCULATION_quarterly_data!$C:$C,Quarter!$C468)</f>
        <v>266.89999999999998</v>
      </c>
    </row>
    <row r="469" spans="1:15" ht="15.5">
      <c r="A469" s="68">
        <v>2024</v>
      </c>
      <c r="B469" s="77">
        <v>2</v>
      </c>
      <c r="C469" s="63" t="s">
        <v>45</v>
      </c>
      <c r="D469" s="73">
        <f>SUMIFS(CALCULATION_quarterly_data!D:D,CALCULATION_quarterly_data!$A:$A,Quarter!$A469,CALCULATION_quarterly_data!$P:$P,Quarter!$B469,CALCULATION_quarterly_data!$C:$C,Quarter!$C469)</f>
        <v>298.41999999999996</v>
      </c>
      <c r="E469" s="73">
        <f>SUMIFS(CALCULATION_quarterly_data!E:E,CALCULATION_quarterly_data!$A:$A,Quarter!$A469,CALCULATION_quarterly_data!$P:$P,Quarter!$B469,CALCULATION_quarterly_data!$C:$C,Quarter!$C469)</f>
        <v>0</v>
      </c>
      <c r="F469" s="74">
        <f>SUMIFS(CALCULATION_quarterly_data!F:F,CALCULATION_quarterly_data!$A:$A,Quarter!$A469,CALCULATION_quarterly_data!$P:$P,Quarter!$B469,CALCULATION_quarterly_data!$C:$C,Quarter!$C469)</f>
        <v>298.41999999999996</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0</v>
      </c>
      <c r="M469" s="73">
        <f>SUMIFS(CALCULATION_quarterly_data!M:M,CALCULATION_quarterly_data!$A:$A,Quarter!$A469,CALCULATION_quarterly_data!$P:$P,Quarter!$B469,CALCULATION_quarterly_data!$C:$C,Quarter!$C469)</f>
        <v>1</v>
      </c>
      <c r="N469" s="74">
        <f>SUMIFS(CALCULATION_quarterly_data!N:N,CALCULATION_quarterly_data!$A:$A,Quarter!$A469,CALCULATION_quarterly_data!$P:$P,Quarter!$B469,CALCULATION_quarterly_data!$C:$C,Quarter!$C469)</f>
        <v>1</v>
      </c>
      <c r="O469" s="81">
        <f>SUMIFS(CALCULATION_quarterly_data!O:O,CALCULATION_quarterly_data!$A:$A,Quarter!$A469,CALCULATION_quarterly_data!$P:$P,Quarter!$B469,CALCULATION_quarterly_data!$C:$C,Quarter!$C469)</f>
        <v>299.42</v>
      </c>
    </row>
    <row r="470" spans="1:15" ht="15.5">
      <c r="A470" s="68">
        <v>2024</v>
      </c>
      <c r="B470" s="77">
        <v>2</v>
      </c>
      <c r="C470" s="63" t="s">
        <v>46</v>
      </c>
      <c r="D470" s="73">
        <f>SUMIFS(CALCULATION_quarterly_data!D:D,CALCULATION_quarterly_data!$A:$A,Quarter!$A470,CALCULATION_quarterly_data!$P:$P,Quarter!$B470,CALCULATION_quarterly_data!$C:$C,Quarter!$C470)</f>
        <v>109.34</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109.34</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708.86</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9.35</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46.23</v>
      </c>
      <c r="N470" s="74">
        <f>SUMIFS(CALCULATION_quarterly_data!N:N,CALCULATION_quarterly_data!$A:$A,Quarter!$A470,CALCULATION_quarterly_data!$P:$P,Quarter!$B470,CALCULATION_quarterly_data!$C:$C,Quarter!$C470)</f>
        <v>764.44</v>
      </c>
      <c r="O470" s="81">
        <f>SUMIFS(CALCULATION_quarterly_data!O:O,CALCULATION_quarterly_data!$A:$A,Quarter!$A470,CALCULATION_quarterly_data!$P:$P,Quarter!$B470,CALCULATION_quarterly_data!$C:$C,Quarter!$C470)</f>
        <v>873.78</v>
      </c>
    </row>
    <row r="471" spans="1:15" ht="15.5">
      <c r="A471" s="68">
        <v>2024</v>
      </c>
      <c r="B471" s="77">
        <v>2</v>
      </c>
      <c r="C471" s="63" t="s">
        <v>44</v>
      </c>
      <c r="D471" s="73">
        <f>SUMIFS(CALCULATION_quarterly_data!D:D,CALCULATION_quarterly_data!$A:$A,Quarter!$A471,CALCULATION_quarterly_data!$P:$P,Quarter!$B471,CALCULATION_quarterly_data!$C:$C,Quarter!$C471)</f>
        <v>0</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0</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0</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0</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0</v>
      </c>
      <c r="N471" s="74">
        <f>SUMIFS(CALCULATION_quarterly_data!N:N,CALCULATION_quarterly_data!$A:$A,Quarter!$A471,CALCULATION_quarterly_data!$P:$P,Quarter!$B471,CALCULATION_quarterly_data!$C:$C,Quarter!$C471)</f>
        <v>0</v>
      </c>
      <c r="O471" s="81">
        <f>SUMIFS(CALCULATION_quarterly_data!O:O,CALCULATION_quarterly_data!$A:$A,Quarter!$A471,CALCULATION_quarterly_data!$P:$P,Quarter!$B471,CALCULATION_quarterly_data!$C:$C,Quarter!$C471)</f>
        <v>0</v>
      </c>
    </row>
    <row r="472" spans="1:15" ht="15.5">
      <c r="A472" s="68">
        <v>2024</v>
      </c>
      <c r="B472" s="77">
        <v>2</v>
      </c>
      <c r="C472" s="63" t="s">
        <v>62</v>
      </c>
      <c r="D472" s="73">
        <f>SUMIFS(CALCULATION_quarterly_data!D:D,CALCULATION_quarterly_data!$A:$A,Quarter!$A472,CALCULATION_quarterly_data!$P:$P,Quarter!$B472,CALCULATION_quarterly_data!$C:$C,Quarter!$C472)</f>
        <v>813.26</v>
      </c>
      <c r="E472" s="73">
        <f>SUMIFS(CALCULATION_quarterly_data!E:E,CALCULATION_quarterly_data!$A:$A,Quarter!$A472,CALCULATION_quarterly_data!$P:$P,Quarter!$B472,CALCULATION_quarterly_data!$C:$C,Quarter!$C472)</f>
        <v>0</v>
      </c>
      <c r="F472" s="74">
        <f>SUMIFS(CALCULATION_quarterly_data!F:F,CALCULATION_quarterly_data!$A:$A,Quarter!$A472,CALCULATION_quarterly_data!$P:$P,Quarter!$B472,CALCULATION_quarterly_data!$C:$C,Quarter!$C472)</f>
        <v>813.26</v>
      </c>
      <c r="G472" s="73">
        <f>SUMIFS(CALCULATION_quarterly_data!G:G,CALCULATION_quarterly_data!$A:$A,Quarter!$A472,CALCULATION_quarterly_data!$P:$P,Quarter!$B472,CALCULATION_quarterly_data!$C:$C,Quarter!$C472)</f>
        <v>51.849999999999994</v>
      </c>
      <c r="H472" s="73">
        <f>SUMIFS(CALCULATION_quarterly_data!H:H,CALCULATION_quarterly_data!$A:$A,Quarter!$A472,CALCULATION_quarterly_data!$P:$P,Quarter!$B472,CALCULATION_quarterly_data!$C:$C,Quarter!$C472)</f>
        <v>35.72</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489.15999999999997</v>
      </c>
      <c r="M472" s="73">
        <f>SUMIFS(CALCULATION_quarterly_data!M:M,CALCULATION_quarterly_data!$A:$A,Quarter!$A472,CALCULATION_quarterly_data!$P:$P,Quarter!$B472,CALCULATION_quarterly_data!$C:$C,Quarter!$C472)</f>
        <v>236.13</v>
      </c>
      <c r="N472" s="74">
        <f>SUMIFS(CALCULATION_quarterly_data!N:N,CALCULATION_quarterly_data!$A:$A,Quarter!$A472,CALCULATION_quarterly_data!$P:$P,Quarter!$B472,CALCULATION_quarterly_data!$C:$C,Quarter!$C472)</f>
        <v>478.78</v>
      </c>
      <c r="O472" s="81">
        <f>SUMIFS(CALCULATION_quarterly_data!O:O,CALCULATION_quarterly_data!$A:$A,Quarter!$A472,CALCULATION_quarterly_data!$P:$P,Quarter!$B472,CALCULATION_quarterly_data!$C:$C,Quarter!$C472)</f>
        <v>1292.04</v>
      </c>
    </row>
    <row r="473" spans="1:15" ht="15.5">
      <c r="A473" s="66">
        <v>2024</v>
      </c>
      <c r="B473" s="78">
        <v>2</v>
      </c>
      <c r="C473" s="64" t="s">
        <v>93</v>
      </c>
      <c r="D473" s="76">
        <f>SUMIFS(CALCULATION_quarterly_data!D:D,CALCULATION_quarterly_data!$A:$A,Quarter!$A473,CALCULATION_quarterly_data!$P:$P,Quarter!$B473,CALCULATION_quarterly_data!$C:$C,Quarter!$C473)</f>
        <v>6243.01</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6941.34</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2215.62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257.41999999999996</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1181.3399999999999</v>
      </c>
      <c r="N473" s="75">
        <f>SUMIFS(CALCULATION_quarterly_data!N:N,CALCULATION_quarterly_data!$A:$A,Quarter!$A473,CALCULATION_quarterly_data!$P:$P,Quarter!$B473,CALCULATION_quarterly_data!$C:$C,Quarter!$C473)</f>
        <v>4649.6299999999992</v>
      </c>
      <c r="O473" s="76">
        <f>SUMIFS(CALCULATION_quarterly_data!O:O,CALCULATION_quarterly_data!$A:$A,Quarter!$A473,CALCULATION_quarterly_data!$P:$P,Quarter!$B473,CALCULATION_quarterly_data!$C:$C,Quarter!$C473)</f>
        <v>11590.97</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427"/>
  <sheetViews>
    <sheetView showGridLines="0" zoomScaleNormal="100" workbookViewId="0">
      <pane ySplit="5" topLeftCell="A1410" activePane="bottomLeft" state="frozen"/>
      <selection pane="bottomLeft" activeCell="A1410" sqref="A1410"/>
    </sheetView>
  </sheetViews>
  <sheetFormatPr defaultRowHeight="14.5"/>
  <cols>
    <col min="1" max="1" width="8.54296875" style="20" customWidth="1"/>
    <col min="2" max="2" width="11.26953125" customWidth="1"/>
    <col min="3" max="3" width="27.1796875" customWidth="1"/>
    <col min="4" max="10" width="13.81640625" customWidth="1"/>
    <col min="11" max="11" width="12.1796875" customWidth="1"/>
    <col min="12" max="12" width="11.81640625" customWidth="1"/>
    <col min="13" max="13" width="14.1796875" customWidth="1"/>
    <col min="14" max="14" width="13.81640625" customWidth="1"/>
    <col min="15" max="15" width="9.8164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125</v>
      </c>
      <c r="L5" s="52" t="s">
        <v>126</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0</v>
      </c>
      <c r="E654" s="70">
        <v>39.85</v>
      </c>
      <c r="F654" s="71">
        <v>39.85</v>
      </c>
      <c r="G654" s="70">
        <v>2.06</v>
      </c>
      <c r="H654" s="70">
        <v>92.4</v>
      </c>
      <c r="I654" s="70">
        <v>0</v>
      </c>
      <c r="J654" s="70">
        <v>0</v>
      </c>
      <c r="K654" s="70">
        <v>0.2</v>
      </c>
      <c r="L654" s="70">
        <v>0</v>
      </c>
      <c r="M654" s="70">
        <v>82.3</v>
      </c>
      <c r="N654" s="71">
        <v>194.16</v>
      </c>
      <c r="O654" s="80">
        <v>234.01</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0</v>
      </c>
      <c r="E657" s="73">
        <v>0</v>
      </c>
      <c r="F657" s="74">
        <v>0</v>
      </c>
      <c r="G657" s="73">
        <v>0</v>
      </c>
      <c r="H657" s="73">
        <v>0</v>
      </c>
      <c r="I657" s="73">
        <v>0</v>
      </c>
      <c r="J657" s="73">
        <v>0</v>
      </c>
      <c r="K657" s="73">
        <v>0</v>
      </c>
      <c r="L657" s="73">
        <v>0</v>
      </c>
      <c r="M657" s="73">
        <v>0.02</v>
      </c>
      <c r="N657" s="74">
        <v>7.91</v>
      </c>
      <c r="O657" s="81">
        <v>7.91</v>
      </c>
    </row>
    <row r="658" spans="1:15" s="15" customFormat="1" ht="15.5">
      <c r="A658" s="68">
        <v>2021</v>
      </c>
      <c r="B658" s="63" t="s">
        <v>47</v>
      </c>
      <c r="C658" s="63" t="s">
        <v>40</v>
      </c>
      <c r="D658" s="73">
        <v>0</v>
      </c>
      <c r="E658" s="73">
        <v>0</v>
      </c>
      <c r="F658" s="74">
        <v>0</v>
      </c>
      <c r="G658" s="73">
        <v>15.17</v>
      </c>
      <c r="H658" s="73">
        <v>0</v>
      </c>
      <c r="I658" s="73">
        <v>0</v>
      </c>
      <c r="J658" s="73">
        <v>0</v>
      </c>
      <c r="K658" s="73">
        <v>0</v>
      </c>
      <c r="L658" s="73">
        <v>0</v>
      </c>
      <c r="M658" s="73">
        <v>16.93</v>
      </c>
      <c r="N658" s="74">
        <v>32.1</v>
      </c>
      <c r="O658" s="81">
        <v>32.1</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0.75</v>
      </c>
      <c r="E660" s="73">
        <v>0</v>
      </c>
      <c r="F660" s="74">
        <v>0.75</v>
      </c>
      <c r="G660" s="73">
        <v>0</v>
      </c>
      <c r="H660" s="73">
        <v>8.56</v>
      </c>
      <c r="I660" s="73">
        <v>109.94</v>
      </c>
      <c r="J660" s="73">
        <v>0.27</v>
      </c>
      <c r="K660" s="73">
        <v>92.16</v>
      </c>
      <c r="L660" s="73">
        <v>14.12</v>
      </c>
      <c r="M660" s="73">
        <v>8.27</v>
      </c>
      <c r="N660" s="74">
        <v>233.32</v>
      </c>
      <c r="O660" s="81">
        <v>234.07</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1281.3900000000001</v>
      </c>
      <c r="E663" s="73">
        <v>46.73</v>
      </c>
      <c r="F663" s="74">
        <v>1328.12</v>
      </c>
      <c r="G663" s="73">
        <v>0.7</v>
      </c>
      <c r="H663" s="73">
        <v>222.2</v>
      </c>
      <c r="I663" s="73">
        <v>0</v>
      </c>
      <c r="J663" s="73">
        <v>4.55</v>
      </c>
      <c r="K663" s="73">
        <v>2.87</v>
      </c>
      <c r="L663" s="73">
        <v>0</v>
      </c>
      <c r="M663" s="73">
        <v>97.86</v>
      </c>
      <c r="N663" s="74">
        <v>458.46</v>
      </c>
      <c r="O663" s="81">
        <v>1786.58</v>
      </c>
    </row>
    <row r="664" spans="1:15" s="15" customFormat="1" ht="15.5">
      <c r="A664" s="68">
        <v>2021</v>
      </c>
      <c r="B664" s="63" t="s">
        <v>47</v>
      </c>
      <c r="C664" s="63" t="s">
        <v>43</v>
      </c>
      <c r="D664" s="73">
        <v>141.44999999999999</v>
      </c>
      <c r="E664" s="73">
        <v>0</v>
      </c>
      <c r="F664" s="74">
        <v>141.44999999999999</v>
      </c>
      <c r="G664" s="73">
        <v>0</v>
      </c>
      <c r="H664" s="73">
        <v>0</v>
      </c>
      <c r="I664" s="73">
        <v>0</v>
      </c>
      <c r="J664" s="73">
        <v>0</v>
      </c>
      <c r="K664" s="73">
        <v>0.1</v>
      </c>
      <c r="L664" s="73">
        <v>0</v>
      </c>
      <c r="M664" s="73">
        <v>3.19</v>
      </c>
      <c r="N664" s="74">
        <v>3.29</v>
      </c>
      <c r="O664" s="81">
        <v>144.74</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0</v>
      </c>
      <c r="E666" s="73">
        <v>9</v>
      </c>
      <c r="F666" s="74">
        <v>9</v>
      </c>
      <c r="G666" s="73">
        <v>2.1</v>
      </c>
      <c r="H666" s="73">
        <v>0</v>
      </c>
      <c r="I666" s="73">
        <v>0</v>
      </c>
      <c r="J666" s="73">
        <v>0</v>
      </c>
      <c r="K666" s="73">
        <v>0</v>
      </c>
      <c r="L666" s="73">
        <v>0</v>
      </c>
      <c r="M666" s="73">
        <v>3.47</v>
      </c>
      <c r="N666" s="74">
        <v>5.57</v>
      </c>
      <c r="O666" s="81">
        <v>14.57</v>
      </c>
    </row>
    <row r="667" spans="1:15" s="15" customFormat="1" ht="15.5">
      <c r="A667" s="68">
        <v>2021</v>
      </c>
      <c r="B667" s="63" t="s">
        <v>47</v>
      </c>
      <c r="C667" s="63" t="s">
        <v>45</v>
      </c>
      <c r="D667" s="73">
        <v>0</v>
      </c>
      <c r="E667" s="73">
        <v>0</v>
      </c>
      <c r="F667" s="74">
        <v>0</v>
      </c>
      <c r="G667" s="73">
        <v>0</v>
      </c>
      <c r="H667" s="73">
        <v>0</v>
      </c>
      <c r="I667" s="73">
        <v>0</v>
      </c>
      <c r="J667" s="73">
        <v>0</v>
      </c>
      <c r="K667" s="73">
        <v>0</v>
      </c>
      <c r="L667" s="73">
        <v>0</v>
      </c>
      <c r="M667" s="73">
        <v>0.06</v>
      </c>
      <c r="N667" s="74">
        <v>0.06</v>
      </c>
      <c r="O667" s="81">
        <v>0.06</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332</v>
      </c>
      <c r="E670" s="73">
        <v>0</v>
      </c>
      <c r="F670" s="74">
        <v>332</v>
      </c>
      <c r="G670" s="73">
        <v>21.89</v>
      </c>
      <c r="H670" s="73">
        <v>72.64</v>
      </c>
      <c r="I670" s="73">
        <v>0</v>
      </c>
      <c r="J670" s="73">
        <v>0</v>
      </c>
      <c r="K670" s="73">
        <v>0</v>
      </c>
      <c r="L670" s="73">
        <v>167.43</v>
      </c>
      <c r="M670" s="73">
        <v>54.89</v>
      </c>
      <c r="N670" s="74">
        <v>161.47999999999999</v>
      </c>
      <c r="O670" s="81">
        <v>493.48</v>
      </c>
    </row>
    <row r="671" spans="1:15" s="15" customFormat="1" ht="15.5">
      <c r="A671" s="66">
        <v>2021</v>
      </c>
      <c r="B671" s="66" t="s">
        <v>47</v>
      </c>
      <c r="C671" s="64" t="s">
        <v>93</v>
      </c>
      <c r="D671" s="76">
        <v>3103.48</v>
      </c>
      <c r="E671" s="76">
        <v>95.58</v>
      </c>
      <c r="F671" s="75">
        <v>3199.06</v>
      </c>
      <c r="G671" s="76">
        <v>41.92</v>
      </c>
      <c r="H671" s="76">
        <v>685.56</v>
      </c>
      <c r="I671" s="76">
        <v>109.94</v>
      </c>
      <c r="J671" s="76">
        <v>4.82</v>
      </c>
      <c r="K671" s="76">
        <v>95.74</v>
      </c>
      <c r="L671" s="76">
        <v>181.55</v>
      </c>
      <c r="M671" s="76">
        <v>295.52</v>
      </c>
      <c r="N671" s="75">
        <v>1415.05</v>
      </c>
      <c r="O671" s="76">
        <v>4614.1099999999997</v>
      </c>
    </row>
    <row r="672" spans="1:15" s="15" customFormat="1" ht="15.5">
      <c r="A672" s="67">
        <v>2021</v>
      </c>
      <c r="B672" s="63" t="s">
        <v>58</v>
      </c>
      <c r="C672" s="62" t="s">
        <v>37</v>
      </c>
      <c r="D672" s="70">
        <v>0</v>
      </c>
      <c r="E672" s="70">
        <v>25.28</v>
      </c>
      <c r="F672" s="71">
        <v>25.28</v>
      </c>
      <c r="G672" s="70">
        <v>0</v>
      </c>
      <c r="H672" s="70">
        <v>147.78</v>
      </c>
      <c r="I672" s="70">
        <v>0</v>
      </c>
      <c r="J672" s="70">
        <v>0</v>
      </c>
      <c r="K672" s="70">
        <v>23.2</v>
      </c>
      <c r="L672" s="70">
        <v>0</v>
      </c>
      <c r="M672" s="70">
        <v>94.85</v>
      </c>
      <c r="N672" s="71">
        <v>300.72000000000003</v>
      </c>
      <c r="O672" s="80">
        <v>326</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0</v>
      </c>
      <c r="E676" s="73">
        <v>0</v>
      </c>
      <c r="F676" s="74">
        <v>0</v>
      </c>
      <c r="G676" s="73">
        <v>13.6</v>
      </c>
      <c r="H676" s="73">
        <v>6.96</v>
      </c>
      <c r="I676" s="73">
        <v>0</v>
      </c>
      <c r="J676" s="73">
        <v>0</v>
      </c>
      <c r="K676" s="73">
        <v>0</v>
      </c>
      <c r="L676" s="73">
        <v>0</v>
      </c>
      <c r="M676" s="73">
        <v>16.36</v>
      </c>
      <c r="N676" s="74">
        <v>36.92</v>
      </c>
      <c r="O676" s="81">
        <v>36.92</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v>
      </c>
      <c r="E678" s="73">
        <v>0</v>
      </c>
      <c r="F678" s="74">
        <v>0</v>
      </c>
      <c r="G678" s="73">
        <v>0</v>
      </c>
      <c r="H678" s="73">
        <v>1</v>
      </c>
      <c r="I678" s="73">
        <v>90.12</v>
      </c>
      <c r="J678" s="73">
        <v>0.18</v>
      </c>
      <c r="K678" s="73">
        <v>60.58</v>
      </c>
      <c r="L678" s="73">
        <v>11.46</v>
      </c>
      <c r="M678" s="73">
        <v>2.62</v>
      </c>
      <c r="N678" s="74">
        <v>165.96</v>
      </c>
      <c r="O678" s="81">
        <v>165.96</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1398.45</v>
      </c>
      <c r="E681" s="73">
        <v>55.12</v>
      </c>
      <c r="F681" s="74">
        <v>1453.57</v>
      </c>
      <c r="G681" s="73">
        <v>1.96</v>
      </c>
      <c r="H681" s="73">
        <v>187.39</v>
      </c>
      <c r="I681" s="73">
        <v>0</v>
      </c>
      <c r="J681" s="73">
        <v>0</v>
      </c>
      <c r="K681" s="73">
        <v>21.49</v>
      </c>
      <c r="L681" s="73">
        <v>0</v>
      </c>
      <c r="M681" s="73">
        <v>24.72</v>
      </c>
      <c r="N681" s="74">
        <v>375.88</v>
      </c>
      <c r="O681" s="81">
        <v>1829.45</v>
      </c>
    </row>
    <row r="682" spans="1:15" s="15" customFormat="1" ht="15.5">
      <c r="A682" s="68">
        <v>2021</v>
      </c>
      <c r="B682" s="63" t="s">
        <v>58</v>
      </c>
      <c r="C682" s="63" t="s">
        <v>43</v>
      </c>
      <c r="D682" s="73">
        <v>90.76</v>
      </c>
      <c r="E682" s="73">
        <v>0</v>
      </c>
      <c r="F682" s="74">
        <v>90.76</v>
      </c>
      <c r="G682" s="73">
        <v>0</v>
      </c>
      <c r="H682" s="73">
        <v>0</v>
      </c>
      <c r="I682" s="73">
        <v>0</v>
      </c>
      <c r="J682" s="73">
        <v>0</v>
      </c>
      <c r="K682" s="73">
        <v>0</v>
      </c>
      <c r="L682" s="73">
        <v>0</v>
      </c>
      <c r="M682" s="73">
        <v>6.31</v>
      </c>
      <c r="N682" s="74">
        <v>6.31</v>
      </c>
      <c r="O682" s="81">
        <v>97.07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0</v>
      </c>
      <c r="E684" s="73">
        <v>5.48</v>
      </c>
      <c r="F684" s="74">
        <v>5.48</v>
      </c>
      <c r="G684" s="73">
        <v>0</v>
      </c>
      <c r="H684" s="73">
        <v>0</v>
      </c>
      <c r="I684" s="73">
        <v>0</v>
      </c>
      <c r="J684" s="73">
        <v>0</v>
      </c>
      <c r="K684" s="73">
        <v>0</v>
      </c>
      <c r="L684" s="73">
        <v>0</v>
      </c>
      <c r="M684" s="73">
        <v>38.590000000000003</v>
      </c>
      <c r="N684" s="74">
        <v>38.590000000000003</v>
      </c>
      <c r="O684" s="81">
        <v>44.07</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444.64</v>
      </c>
      <c r="E688" s="73">
        <v>0</v>
      </c>
      <c r="F688" s="74">
        <v>444.64</v>
      </c>
      <c r="G688" s="73">
        <v>16.89</v>
      </c>
      <c r="H688" s="73">
        <v>73.56</v>
      </c>
      <c r="I688" s="73">
        <v>0</v>
      </c>
      <c r="J688" s="73">
        <v>0</v>
      </c>
      <c r="K688" s="73">
        <v>0</v>
      </c>
      <c r="L688" s="73">
        <v>162.37</v>
      </c>
      <c r="M688" s="73">
        <v>40.700000000000003</v>
      </c>
      <c r="N688" s="74">
        <v>118.31</v>
      </c>
      <c r="O688" s="81">
        <v>562.95000000000005</v>
      </c>
    </row>
    <row r="689" spans="1:15" s="15" customFormat="1" ht="15.5">
      <c r="A689" s="66">
        <v>2021</v>
      </c>
      <c r="B689" s="66" t="s">
        <v>58</v>
      </c>
      <c r="C689" s="64" t="s">
        <v>93</v>
      </c>
      <c r="D689" s="76">
        <v>2761.87</v>
      </c>
      <c r="E689" s="76">
        <v>92.44</v>
      </c>
      <c r="F689" s="75">
        <v>2854.31</v>
      </c>
      <c r="G689" s="76">
        <v>32.450000000000003</v>
      </c>
      <c r="H689" s="76">
        <v>603.94000000000005</v>
      </c>
      <c r="I689" s="76">
        <v>90.12</v>
      </c>
      <c r="J689" s="76">
        <v>0.18</v>
      </c>
      <c r="K689" s="76">
        <v>105.27</v>
      </c>
      <c r="L689" s="76">
        <v>173.83</v>
      </c>
      <c r="M689" s="76">
        <v>258.75</v>
      </c>
      <c r="N689" s="75">
        <v>1264.54</v>
      </c>
      <c r="O689" s="76">
        <v>4118.8500000000004</v>
      </c>
    </row>
    <row r="690" spans="1:15" s="15" customFormat="1" ht="15.5">
      <c r="A690" s="67">
        <v>2021</v>
      </c>
      <c r="B690" s="63" t="s">
        <v>57</v>
      </c>
      <c r="C690" s="62" t="s">
        <v>37</v>
      </c>
      <c r="D690" s="70">
        <v>0</v>
      </c>
      <c r="E690" s="70">
        <v>26.25</v>
      </c>
      <c r="F690" s="71">
        <v>26.25</v>
      </c>
      <c r="G690" s="70">
        <v>1.8</v>
      </c>
      <c r="H690" s="70">
        <v>48.61</v>
      </c>
      <c r="I690" s="70">
        <v>0</v>
      </c>
      <c r="J690" s="70">
        <v>0</v>
      </c>
      <c r="K690" s="70">
        <v>18.260000000000002</v>
      </c>
      <c r="L690" s="70">
        <v>12.12</v>
      </c>
      <c r="M690" s="70">
        <v>66.83</v>
      </c>
      <c r="N690" s="71">
        <v>153.69</v>
      </c>
      <c r="O690" s="80">
        <v>179.94</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42.72</v>
      </c>
      <c r="E694" s="73">
        <v>0</v>
      </c>
      <c r="F694" s="74">
        <v>42.72</v>
      </c>
      <c r="G694" s="73">
        <v>13.38</v>
      </c>
      <c r="H694" s="73">
        <v>0</v>
      </c>
      <c r="I694" s="73">
        <v>0</v>
      </c>
      <c r="J694" s="73">
        <v>0</v>
      </c>
      <c r="K694" s="73">
        <v>0</v>
      </c>
      <c r="L694" s="73">
        <v>0</v>
      </c>
      <c r="M694" s="73">
        <v>41.03</v>
      </c>
      <c r="N694" s="74">
        <v>82.2</v>
      </c>
      <c r="O694" s="81">
        <v>124.92</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80.34</v>
      </c>
      <c r="E697" s="73">
        <v>0</v>
      </c>
      <c r="F697" s="74">
        <v>80.34</v>
      </c>
      <c r="G697" s="73">
        <v>0</v>
      </c>
      <c r="H697" s="73">
        <v>0</v>
      </c>
      <c r="I697" s="73">
        <v>0</v>
      </c>
      <c r="J697" s="73">
        <v>0</v>
      </c>
      <c r="K697" s="73">
        <v>0</v>
      </c>
      <c r="L697" s="73">
        <v>0</v>
      </c>
      <c r="M697" s="73">
        <v>4.71</v>
      </c>
      <c r="N697" s="74">
        <v>4.71</v>
      </c>
      <c r="O697" s="81">
        <v>85.05</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1073.81</v>
      </c>
      <c r="E699" s="73">
        <v>60.13</v>
      </c>
      <c r="F699" s="74">
        <v>1133.94</v>
      </c>
      <c r="G699" s="73">
        <v>3.81</v>
      </c>
      <c r="H699" s="73">
        <v>150.58000000000001</v>
      </c>
      <c r="I699" s="73">
        <v>0</v>
      </c>
      <c r="J699" s="73">
        <v>0</v>
      </c>
      <c r="K699" s="73">
        <v>9.4600000000000009</v>
      </c>
      <c r="L699" s="73">
        <v>0</v>
      </c>
      <c r="M699" s="73">
        <v>90.22</v>
      </c>
      <c r="N699" s="74">
        <v>272.88</v>
      </c>
      <c r="O699" s="81">
        <v>1406.82</v>
      </c>
    </row>
    <row r="700" spans="1:15" s="15" customFormat="1" ht="15.5">
      <c r="A700" s="68">
        <v>2021</v>
      </c>
      <c r="B700" s="63" t="s">
        <v>57</v>
      </c>
      <c r="C700" s="63" t="s">
        <v>43</v>
      </c>
      <c r="D700" s="73">
        <v>0</v>
      </c>
      <c r="E700" s="73">
        <v>0</v>
      </c>
      <c r="F700" s="74">
        <v>0</v>
      </c>
      <c r="G700" s="73">
        <v>0</v>
      </c>
      <c r="H700" s="73">
        <v>0</v>
      </c>
      <c r="I700" s="73">
        <v>0</v>
      </c>
      <c r="J700" s="73">
        <v>0</v>
      </c>
      <c r="K700" s="73">
        <v>0</v>
      </c>
      <c r="L700" s="73">
        <v>0</v>
      </c>
      <c r="M700" s="73">
        <v>6.67</v>
      </c>
      <c r="N700" s="74">
        <v>6.67</v>
      </c>
      <c r="O700" s="81">
        <v>6.67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0</v>
      </c>
      <c r="E702" s="73">
        <v>11.68</v>
      </c>
      <c r="F702" s="74">
        <v>11.68</v>
      </c>
      <c r="G702" s="73">
        <v>0</v>
      </c>
      <c r="H702" s="73">
        <v>0</v>
      </c>
      <c r="I702" s="73">
        <v>0</v>
      </c>
      <c r="J702" s="73">
        <v>0</v>
      </c>
      <c r="K702" s="73">
        <v>0</v>
      </c>
      <c r="L702" s="73">
        <v>0</v>
      </c>
      <c r="M702" s="73">
        <v>3.19</v>
      </c>
      <c r="N702" s="74">
        <v>14.94</v>
      </c>
      <c r="O702" s="81">
        <v>26.62</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247.47</v>
      </c>
      <c r="E706" s="73">
        <v>9.11</v>
      </c>
      <c r="F706" s="74">
        <v>256.58</v>
      </c>
      <c r="G706" s="73">
        <v>19.22</v>
      </c>
      <c r="H706" s="73">
        <v>77.97</v>
      </c>
      <c r="I706" s="73">
        <v>0</v>
      </c>
      <c r="J706" s="73">
        <v>0.13</v>
      </c>
      <c r="K706" s="73">
        <v>0.7</v>
      </c>
      <c r="L706" s="73">
        <v>115.25</v>
      </c>
      <c r="M706" s="73">
        <v>29.28</v>
      </c>
      <c r="N706" s="74">
        <v>147.61000000000001</v>
      </c>
      <c r="O706" s="81">
        <v>404.19</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0</v>
      </c>
      <c r="E708" s="70">
        <v>22.05</v>
      </c>
      <c r="F708" s="71">
        <v>22.05</v>
      </c>
      <c r="G708" s="70">
        <v>4.7300000000000004</v>
      </c>
      <c r="H708" s="70">
        <v>134.16999999999999</v>
      </c>
      <c r="I708" s="70">
        <v>0</v>
      </c>
      <c r="J708" s="70">
        <v>0</v>
      </c>
      <c r="K708" s="70">
        <v>33.479999999999997</v>
      </c>
      <c r="L708" s="70">
        <v>0</v>
      </c>
      <c r="M708" s="70">
        <v>148.57</v>
      </c>
      <c r="N708" s="71">
        <v>369.44</v>
      </c>
      <c r="O708" s="80">
        <v>391.49</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0</v>
      </c>
      <c r="E712" s="73">
        <v>0</v>
      </c>
      <c r="F712" s="74">
        <v>0</v>
      </c>
      <c r="G712" s="73">
        <v>11.28</v>
      </c>
      <c r="H712" s="73">
        <v>3.46</v>
      </c>
      <c r="I712" s="73">
        <v>0</v>
      </c>
      <c r="J712" s="73">
        <v>0</v>
      </c>
      <c r="K712" s="73">
        <v>0</v>
      </c>
      <c r="L712" s="73">
        <v>0</v>
      </c>
      <c r="M712" s="73">
        <v>5.72</v>
      </c>
      <c r="N712" s="74">
        <v>20.46</v>
      </c>
      <c r="O712" s="81">
        <v>20.46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0</v>
      </c>
      <c r="E714" s="73">
        <v>0</v>
      </c>
      <c r="F714" s="74">
        <v>0</v>
      </c>
      <c r="G714" s="73">
        <v>0</v>
      </c>
      <c r="H714" s="73">
        <v>10.34</v>
      </c>
      <c r="I714" s="73">
        <v>46.58</v>
      </c>
      <c r="J714" s="73">
        <v>0.18</v>
      </c>
      <c r="K714" s="73">
        <v>49.33</v>
      </c>
      <c r="L714" s="73">
        <v>17.239999999999998</v>
      </c>
      <c r="M714" s="73">
        <v>7.87</v>
      </c>
      <c r="N714" s="74">
        <v>131.54</v>
      </c>
      <c r="O714" s="81">
        <v>131.54</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1077.19</v>
      </c>
      <c r="E717" s="73">
        <v>63.98</v>
      </c>
      <c r="F717" s="74">
        <v>1141.17</v>
      </c>
      <c r="G717" s="73">
        <v>1.89</v>
      </c>
      <c r="H717" s="73">
        <v>187.77</v>
      </c>
      <c r="I717" s="73">
        <v>0</v>
      </c>
      <c r="J717" s="73">
        <v>0</v>
      </c>
      <c r="K717" s="73">
        <v>29.46</v>
      </c>
      <c r="L717" s="73">
        <v>8.6300000000000008</v>
      </c>
      <c r="M717" s="73">
        <v>160.38</v>
      </c>
      <c r="N717" s="74">
        <v>441.63</v>
      </c>
      <c r="O717" s="81">
        <v>1582.8</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118.22</v>
      </c>
      <c r="E724" s="73">
        <v>41.44</v>
      </c>
      <c r="F724" s="74">
        <v>159.66</v>
      </c>
      <c r="G724" s="73">
        <v>30.83</v>
      </c>
      <c r="H724" s="73">
        <v>0</v>
      </c>
      <c r="I724" s="73">
        <v>0</v>
      </c>
      <c r="J724" s="73">
        <v>0</v>
      </c>
      <c r="K724" s="73">
        <v>0</v>
      </c>
      <c r="L724" s="73">
        <v>114.66</v>
      </c>
      <c r="M724" s="73">
        <v>54.44</v>
      </c>
      <c r="N724" s="74">
        <v>97.94</v>
      </c>
      <c r="O724" s="81">
        <v>257.60000000000002</v>
      </c>
    </row>
    <row r="725" spans="1:15" s="15" customFormat="1" ht="15.5">
      <c r="A725" s="66">
        <v>2021</v>
      </c>
      <c r="B725" s="66" t="s">
        <v>56</v>
      </c>
      <c r="C725" s="64" t="s">
        <v>93</v>
      </c>
      <c r="D725" s="76">
        <v>2624.51</v>
      </c>
      <c r="E725" s="76">
        <v>183.17</v>
      </c>
      <c r="F725" s="75">
        <v>2807.68</v>
      </c>
      <c r="G725" s="76">
        <v>48.73</v>
      </c>
      <c r="H725" s="76">
        <v>479.72</v>
      </c>
      <c r="I725" s="76">
        <v>46.58</v>
      </c>
      <c r="J725" s="76">
        <v>0.18</v>
      </c>
      <c r="K725" s="76">
        <v>112.27</v>
      </c>
      <c r="L725" s="76">
        <v>140.53</v>
      </c>
      <c r="M725" s="76">
        <v>416.86</v>
      </c>
      <c r="N725" s="75">
        <v>1244.8699999999999</v>
      </c>
      <c r="O725" s="76">
        <v>4052.55</v>
      </c>
    </row>
    <row r="726" spans="1:15" s="15" customFormat="1" ht="15.5">
      <c r="A726" s="67">
        <v>2021</v>
      </c>
      <c r="B726" s="63" t="s">
        <v>55</v>
      </c>
      <c r="C726" s="62" t="s">
        <v>37</v>
      </c>
      <c r="D726" s="70">
        <v>0</v>
      </c>
      <c r="E726" s="70">
        <v>37.29</v>
      </c>
      <c r="F726" s="71">
        <v>37.29</v>
      </c>
      <c r="G726" s="70">
        <v>6.57</v>
      </c>
      <c r="H726" s="70">
        <v>113.63</v>
      </c>
      <c r="I726" s="70">
        <v>0</v>
      </c>
      <c r="J726" s="70">
        <v>0</v>
      </c>
      <c r="K726" s="70">
        <v>22.67</v>
      </c>
      <c r="L726" s="70">
        <v>7.7</v>
      </c>
      <c r="M726" s="70">
        <v>82.89</v>
      </c>
      <c r="N726" s="71">
        <v>305.39</v>
      </c>
      <c r="O726" s="80">
        <v>342.68</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158.22</v>
      </c>
      <c r="E730" s="73">
        <v>0</v>
      </c>
      <c r="F730" s="74">
        <v>158.22</v>
      </c>
      <c r="G730" s="73">
        <v>4.21</v>
      </c>
      <c r="H730" s="73">
        <v>0</v>
      </c>
      <c r="I730" s="73">
        <v>0</v>
      </c>
      <c r="J730" s="73">
        <v>0</v>
      </c>
      <c r="K730" s="73">
        <v>0</v>
      </c>
      <c r="L730" s="73">
        <v>0</v>
      </c>
      <c r="M730" s="73">
        <v>0.12</v>
      </c>
      <c r="N730" s="74">
        <v>4.33</v>
      </c>
      <c r="O730" s="81">
        <v>162.55000000000001</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1332.08</v>
      </c>
      <c r="E735" s="73">
        <v>10.34</v>
      </c>
      <c r="F735" s="74">
        <v>1342.42</v>
      </c>
      <c r="G735" s="73">
        <v>0</v>
      </c>
      <c r="H735" s="73">
        <v>126.57</v>
      </c>
      <c r="I735" s="73">
        <v>0</v>
      </c>
      <c r="J735" s="73">
        <v>0</v>
      </c>
      <c r="K735" s="73">
        <v>20.9</v>
      </c>
      <c r="L735" s="73">
        <v>0</v>
      </c>
      <c r="M735" s="73">
        <v>220.65</v>
      </c>
      <c r="N735" s="74">
        <v>403.17</v>
      </c>
      <c r="O735" s="81">
        <v>1745.59</v>
      </c>
    </row>
    <row r="736" spans="1:15" s="15" customFormat="1" ht="15.5">
      <c r="A736" s="68">
        <v>2021</v>
      </c>
      <c r="B736" s="63" t="s">
        <v>55</v>
      </c>
      <c r="C736" s="63" t="s">
        <v>43</v>
      </c>
      <c r="D736" s="73">
        <v>0</v>
      </c>
      <c r="E736" s="73">
        <v>0</v>
      </c>
      <c r="F736" s="74">
        <v>0</v>
      </c>
      <c r="G736" s="73">
        <v>0</v>
      </c>
      <c r="H736" s="73">
        <v>0</v>
      </c>
      <c r="I736" s="73">
        <v>0</v>
      </c>
      <c r="J736" s="73">
        <v>0</v>
      </c>
      <c r="K736" s="73">
        <v>0</v>
      </c>
      <c r="L736" s="73">
        <v>0</v>
      </c>
      <c r="M736" s="73">
        <v>2.67</v>
      </c>
      <c r="N736" s="74">
        <v>2.67</v>
      </c>
      <c r="O736" s="81">
        <v>2.67</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125.43</v>
      </c>
      <c r="E742" s="73">
        <v>22.4</v>
      </c>
      <c r="F742" s="74">
        <v>147.83000000000001</v>
      </c>
      <c r="G742" s="73">
        <v>40.659999999999997</v>
      </c>
      <c r="H742" s="73">
        <v>78.36</v>
      </c>
      <c r="I742" s="73">
        <v>0</v>
      </c>
      <c r="J742" s="73">
        <v>0</v>
      </c>
      <c r="K742" s="73">
        <v>0</v>
      </c>
      <c r="L742" s="73">
        <v>123.41</v>
      </c>
      <c r="M742" s="73">
        <v>67.540000000000006</v>
      </c>
      <c r="N742" s="74">
        <v>182.21</v>
      </c>
      <c r="O742" s="81">
        <v>330.04</v>
      </c>
    </row>
    <row r="743" spans="1:15" s="15" customFormat="1" ht="15.5">
      <c r="A743" s="66">
        <v>2021</v>
      </c>
      <c r="B743" s="66" t="s">
        <v>55</v>
      </c>
      <c r="C743" s="64" t="s">
        <v>93</v>
      </c>
      <c r="D743" s="76">
        <v>2252.6999999999998</v>
      </c>
      <c r="E743" s="76">
        <v>190.01</v>
      </c>
      <c r="F743" s="75">
        <v>2442.71</v>
      </c>
      <c r="G743" s="76">
        <v>64.03</v>
      </c>
      <c r="H743" s="76">
        <v>416.78</v>
      </c>
      <c r="I743" s="76">
        <v>122.05</v>
      </c>
      <c r="J743" s="76">
        <v>0.04</v>
      </c>
      <c r="K743" s="76">
        <v>164.58</v>
      </c>
      <c r="L743" s="76">
        <v>146.38999999999999</v>
      </c>
      <c r="M743" s="76">
        <v>487.25</v>
      </c>
      <c r="N743" s="75">
        <v>1401.12</v>
      </c>
      <c r="O743" s="76">
        <v>3843.83</v>
      </c>
    </row>
    <row r="744" spans="1:15" s="15" customFormat="1" ht="15.5">
      <c r="A744" s="67">
        <v>2021</v>
      </c>
      <c r="B744" s="63" t="s">
        <v>54</v>
      </c>
      <c r="C744" s="62" t="s">
        <v>37</v>
      </c>
      <c r="D744" s="70">
        <v>0</v>
      </c>
      <c r="E744" s="70">
        <v>45.87</v>
      </c>
      <c r="F744" s="71">
        <v>45.87</v>
      </c>
      <c r="G744" s="70">
        <v>12.64</v>
      </c>
      <c r="H744" s="70">
        <v>75.89</v>
      </c>
      <c r="I744" s="70">
        <v>0</v>
      </c>
      <c r="J744" s="70">
        <v>0</v>
      </c>
      <c r="K744" s="70">
        <v>0</v>
      </c>
      <c r="L744" s="70">
        <v>16.46</v>
      </c>
      <c r="M744" s="70">
        <v>124.22</v>
      </c>
      <c r="N744" s="71">
        <v>261.54000000000002</v>
      </c>
      <c r="O744" s="80">
        <v>307.41000000000003</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284.23</v>
      </c>
      <c r="E748" s="73">
        <v>0</v>
      </c>
      <c r="F748" s="74">
        <v>284.23</v>
      </c>
      <c r="G748" s="73">
        <v>16.670000000000002</v>
      </c>
      <c r="H748" s="73">
        <v>9.36</v>
      </c>
      <c r="I748" s="73">
        <v>0</v>
      </c>
      <c r="J748" s="73">
        <v>0</v>
      </c>
      <c r="K748" s="73">
        <v>0</v>
      </c>
      <c r="L748" s="73">
        <v>0</v>
      </c>
      <c r="M748" s="73">
        <v>4</v>
      </c>
      <c r="N748" s="74">
        <v>30.03</v>
      </c>
      <c r="O748" s="81">
        <v>314.26</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0</v>
      </c>
      <c r="E750" s="73">
        <v>0</v>
      </c>
      <c r="F750" s="74">
        <v>0</v>
      </c>
      <c r="G750" s="73">
        <v>0</v>
      </c>
      <c r="H750" s="73">
        <v>15.75</v>
      </c>
      <c r="I750" s="73">
        <v>24.46</v>
      </c>
      <c r="J750" s="73">
        <v>0.05</v>
      </c>
      <c r="K750" s="73">
        <v>146.36000000000001</v>
      </c>
      <c r="L750" s="73">
        <v>13.66</v>
      </c>
      <c r="M750" s="73">
        <v>23.13</v>
      </c>
      <c r="N750" s="74">
        <v>224.68</v>
      </c>
      <c r="O750" s="81">
        <v>224.68</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1340.38</v>
      </c>
      <c r="E753" s="73">
        <v>109.57</v>
      </c>
      <c r="F753" s="74">
        <v>1449.95</v>
      </c>
      <c r="G753" s="73">
        <v>0</v>
      </c>
      <c r="H753" s="73">
        <v>137.83000000000001</v>
      </c>
      <c r="I753" s="73">
        <v>0</v>
      </c>
      <c r="J753" s="73">
        <v>12.46</v>
      </c>
      <c r="K753" s="73">
        <v>4.97</v>
      </c>
      <c r="L753" s="73">
        <v>0</v>
      </c>
      <c r="M753" s="73">
        <v>124.03</v>
      </c>
      <c r="N753" s="74">
        <v>327.66000000000003</v>
      </c>
      <c r="O753" s="81">
        <v>1777.61</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162.66</v>
      </c>
      <c r="E760" s="73">
        <v>0</v>
      </c>
      <c r="F760" s="74">
        <v>162.66</v>
      </c>
      <c r="G760" s="73">
        <v>30.38</v>
      </c>
      <c r="H760" s="73">
        <v>0.18</v>
      </c>
      <c r="I760" s="73">
        <v>0</v>
      </c>
      <c r="J760" s="73">
        <v>0</v>
      </c>
      <c r="K760" s="73">
        <v>0.81</v>
      </c>
      <c r="L760" s="73">
        <v>129.30000000000001</v>
      </c>
      <c r="M760" s="73">
        <v>13.74</v>
      </c>
      <c r="N760" s="74">
        <v>65.430000000000007</v>
      </c>
      <c r="O760" s="81">
        <v>228.09</v>
      </c>
    </row>
    <row r="761" spans="1:15" s="15" customFormat="1" ht="15.5">
      <c r="A761" s="66">
        <v>2021</v>
      </c>
      <c r="B761" s="66" t="s">
        <v>54</v>
      </c>
      <c r="C761" s="64" t="s">
        <v>93</v>
      </c>
      <c r="D761" s="76">
        <v>2130.0700000000002</v>
      </c>
      <c r="E761" s="76">
        <v>168.76</v>
      </c>
      <c r="F761" s="75">
        <v>2298.83</v>
      </c>
      <c r="G761" s="76">
        <v>59.69</v>
      </c>
      <c r="H761" s="76">
        <v>731.11</v>
      </c>
      <c r="I761" s="76">
        <v>24.46</v>
      </c>
      <c r="J761" s="76">
        <v>12.51</v>
      </c>
      <c r="K761" s="76">
        <v>152.13999999999999</v>
      </c>
      <c r="L761" s="76">
        <v>159.41999999999999</v>
      </c>
      <c r="M761" s="76">
        <v>399.81</v>
      </c>
      <c r="N761" s="75">
        <v>1539.14</v>
      </c>
      <c r="O761" s="76">
        <v>3837.97</v>
      </c>
    </row>
    <row r="762" spans="1:15" s="15" customFormat="1" ht="15.5">
      <c r="A762" s="67">
        <v>2021</v>
      </c>
      <c r="B762" s="63" t="s">
        <v>53</v>
      </c>
      <c r="C762" s="62" t="s">
        <v>37</v>
      </c>
      <c r="D762" s="70">
        <v>0</v>
      </c>
      <c r="E762" s="70">
        <v>38.479999999999997</v>
      </c>
      <c r="F762" s="71">
        <v>38.479999999999997</v>
      </c>
      <c r="G762" s="70">
        <v>3.78</v>
      </c>
      <c r="H762" s="70">
        <v>215.31</v>
      </c>
      <c r="I762" s="70">
        <v>0</v>
      </c>
      <c r="J762" s="70">
        <v>0</v>
      </c>
      <c r="K762" s="70">
        <v>22.7</v>
      </c>
      <c r="L762" s="70">
        <v>15.55</v>
      </c>
      <c r="M762" s="70">
        <v>139.32</v>
      </c>
      <c r="N762" s="71">
        <v>459.95</v>
      </c>
      <c r="O762" s="80">
        <v>498.43</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207.74</v>
      </c>
      <c r="E766" s="73">
        <v>0</v>
      </c>
      <c r="F766" s="74">
        <v>207.74</v>
      </c>
      <c r="G766" s="73">
        <v>12.44</v>
      </c>
      <c r="H766" s="73">
        <v>8.91</v>
      </c>
      <c r="I766" s="73">
        <v>0</v>
      </c>
      <c r="J766" s="73">
        <v>0</v>
      </c>
      <c r="K766" s="73">
        <v>0</v>
      </c>
      <c r="L766" s="73">
        <v>0</v>
      </c>
      <c r="M766" s="73">
        <v>6.27</v>
      </c>
      <c r="N766" s="74">
        <v>29.34</v>
      </c>
      <c r="O766" s="81">
        <v>237.08</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1194.8399999999999</v>
      </c>
      <c r="E771" s="73">
        <v>110.08</v>
      </c>
      <c r="F771" s="74">
        <v>1304.92</v>
      </c>
      <c r="G771" s="73">
        <v>0</v>
      </c>
      <c r="H771" s="73">
        <v>68.39</v>
      </c>
      <c r="I771" s="73">
        <v>0</v>
      </c>
      <c r="J771" s="73">
        <v>4.0199999999999996</v>
      </c>
      <c r="K771" s="73">
        <v>10.83</v>
      </c>
      <c r="L771" s="73">
        <v>4.26</v>
      </c>
      <c r="M771" s="73">
        <v>102.13</v>
      </c>
      <c r="N771" s="74">
        <v>215.75</v>
      </c>
      <c r="O771" s="81">
        <v>1520.67</v>
      </c>
    </row>
    <row r="772" spans="1:15" s="15" customFormat="1" ht="15.5">
      <c r="A772" s="68">
        <v>2021</v>
      </c>
      <c r="B772" s="63" t="s">
        <v>53</v>
      </c>
      <c r="C772" s="63" t="s">
        <v>43</v>
      </c>
      <c r="D772" s="73">
        <v>0</v>
      </c>
      <c r="E772" s="73">
        <v>0</v>
      </c>
      <c r="F772" s="74">
        <v>0</v>
      </c>
      <c r="G772" s="73">
        <v>0</v>
      </c>
      <c r="H772" s="73">
        <v>0</v>
      </c>
      <c r="I772" s="73">
        <v>0</v>
      </c>
      <c r="J772" s="73">
        <v>0</v>
      </c>
      <c r="K772" s="73">
        <v>0</v>
      </c>
      <c r="L772" s="73">
        <v>0</v>
      </c>
      <c r="M772" s="73">
        <v>3.93</v>
      </c>
      <c r="N772" s="74">
        <v>3.93</v>
      </c>
      <c r="O772" s="81">
        <v>3.93</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202.78</v>
      </c>
      <c r="E778" s="73">
        <v>33.67</v>
      </c>
      <c r="F778" s="74">
        <v>236.45</v>
      </c>
      <c r="G778" s="73">
        <v>44.13</v>
      </c>
      <c r="H778" s="73">
        <v>0</v>
      </c>
      <c r="I778" s="73">
        <v>0</v>
      </c>
      <c r="J778" s="73">
        <v>0</v>
      </c>
      <c r="K778" s="73">
        <v>0</v>
      </c>
      <c r="L778" s="73">
        <v>131.4</v>
      </c>
      <c r="M778" s="73">
        <v>139.44</v>
      </c>
      <c r="N778" s="74">
        <v>163.79</v>
      </c>
      <c r="O778" s="81">
        <v>400.24</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0</v>
      </c>
      <c r="E780" s="70">
        <v>33.28</v>
      </c>
      <c r="F780" s="71">
        <v>33.28</v>
      </c>
      <c r="G780" s="70">
        <v>1.97</v>
      </c>
      <c r="H780" s="70">
        <v>90.86</v>
      </c>
      <c r="I780" s="70">
        <v>0</v>
      </c>
      <c r="J780" s="70">
        <v>8.06</v>
      </c>
      <c r="K780" s="70">
        <v>11.82</v>
      </c>
      <c r="L780" s="70">
        <v>0</v>
      </c>
      <c r="M780" s="70">
        <v>111.23</v>
      </c>
      <c r="N780" s="71">
        <v>288.20999999999998</v>
      </c>
      <c r="O780" s="80">
        <v>321.49</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111.02</v>
      </c>
      <c r="E784" s="73">
        <v>0</v>
      </c>
      <c r="F784" s="74">
        <v>111.02</v>
      </c>
      <c r="G784" s="73">
        <v>4.63</v>
      </c>
      <c r="H784" s="73">
        <v>8.3000000000000007</v>
      </c>
      <c r="I784" s="73">
        <v>0</v>
      </c>
      <c r="J784" s="73">
        <v>0</v>
      </c>
      <c r="K784" s="73">
        <v>0</v>
      </c>
      <c r="L784" s="73">
        <v>0</v>
      </c>
      <c r="M784" s="73">
        <v>7.88</v>
      </c>
      <c r="N784" s="74">
        <v>35.81</v>
      </c>
      <c r="O784" s="81">
        <v>146.83000000000001</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1193.1199999999999</v>
      </c>
      <c r="E789" s="73">
        <v>61.85</v>
      </c>
      <c r="F789" s="74">
        <v>1254.97</v>
      </c>
      <c r="G789" s="73">
        <v>1.86</v>
      </c>
      <c r="H789" s="73">
        <v>186.12</v>
      </c>
      <c r="I789" s="73">
        <v>0</v>
      </c>
      <c r="J789" s="73">
        <v>3.52</v>
      </c>
      <c r="K789" s="73">
        <v>16.600000000000001</v>
      </c>
      <c r="L789" s="73">
        <v>4.04</v>
      </c>
      <c r="M789" s="73">
        <v>141.28</v>
      </c>
      <c r="N789" s="74">
        <v>405.26</v>
      </c>
      <c r="O789" s="81">
        <v>1660.23</v>
      </c>
    </row>
    <row r="790" spans="1:15" s="15" customFormat="1" ht="15.5">
      <c r="A790" s="68">
        <v>2021</v>
      </c>
      <c r="B790" s="63" t="s">
        <v>52</v>
      </c>
      <c r="C790" s="63" t="s">
        <v>43</v>
      </c>
      <c r="D790" s="73">
        <v>0</v>
      </c>
      <c r="E790" s="73">
        <v>0</v>
      </c>
      <c r="F790" s="74">
        <v>0</v>
      </c>
      <c r="G790" s="73">
        <v>0</v>
      </c>
      <c r="H790" s="73">
        <v>26.62</v>
      </c>
      <c r="I790" s="73">
        <v>0</v>
      </c>
      <c r="J790" s="73">
        <v>0</v>
      </c>
      <c r="K790" s="73">
        <v>0</v>
      </c>
      <c r="L790" s="73">
        <v>0</v>
      </c>
      <c r="M790" s="73">
        <v>3.15</v>
      </c>
      <c r="N790" s="74">
        <v>29.77</v>
      </c>
      <c r="O790" s="81">
        <v>29.77</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344.52</v>
      </c>
      <c r="E796" s="73">
        <v>4.09</v>
      </c>
      <c r="F796" s="74">
        <v>348.61</v>
      </c>
      <c r="G796" s="73">
        <v>45.61</v>
      </c>
      <c r="H796" s="73">
        <v>0</v>
      </c>
      <c r="I796" s="73">
        <v>0</v>
      </c>
      <c r="J796" s="73">
        <v>0</v>
      </c>
      <c r="K796" s="73">
        <v>0</v>
      </c>
      <c r="L796" s="73">
        <v>184.12</v>
      </c>
      <c r="M796" s="73">
        <v>118.92</v>
      </c>
      <c r="N796" s="74">
        <v>186.15</v>
      </c>
      <c r="O796" s="81">
        <v>534.76</v>
      </c>
    </row>
    <row r="797" spans="1:15" s="15" customFormat="1" ht="15.5">
      <c r="A797" s="66">
        <v>2021</v>
      </c>
      <c r="B797" s="66" t="s">
        <v>52</v>
      </c>
      <c r="C797" s="64" t="s">
        <v>93</v>
      </c>
      <c r="D797" s="76">
        <v>2841.01</v>
      </c>
      <c r="E797" s="76">
        <v>112.47</v>
      </c>
      <c r="F797" s="75">
        <v>2953.48</v>
      </c>
      <c r="G797" s="76">
        <v>57.97</v>
      </c>
      <c r="H797" s="76">
        <v>810.51</v>
      </c>
      <c r="I797" s="76">
        <v>59.71</v>
      </c>
      <c r="J797" s="76">
        <v>11.58</v>
      </c>
      <c r="K797" s="76">
        <v>147.24</v>
      </c>
      <c r="L797" s="76">
        <v>205.11</v>
      </c>
      <c r="M797" s="76">
        <v>425.96</v>
      </c>
      <c r="N797" s="75">
        <v>1718.08</v>
      </c>
      <c r="O797" s="76">
        <v>4671.5600000000004</v>
      </c>
    </row>
    <row r="798" spans="1:15" s="15" customFormat="1" ht="15.5">
      <c r="A798" s="67">
        <v>2021</v>
      </c>
      <c r="B798" s="63" t="s">
        <v>51</v>
      </c>
      <c r="C798" s="62" t="s">
        <v>37</v>
      </c>
      <c r="D798" s="70">
        <v>0</v>
      </c>
      <c r="E798" s="70">
        <v>5.6</v>
      </c>
      <c r="F798" s="71">
        <v>5.6</v>
      </c>
      <c r="G798" s="70">
        <v>1.93</v>
      </c>
      <c r="H798" s="70">
        <v>123.25</v>
      </c>
      <c r="I798" s="70">
        <v>0</v>
      </c>
      <c r="J798" s="70">
        <v>0</v>
      </c>
      <c r="K798" s="70">
        <v>0</v>
      </c>
      <c r="L798" s="70">
        <v>0</v>
      </c>
      <c r="M798" s="70">
        <v>180.71</v>
      </c>
      <c r="N798" s="71">
        <v>371.43</v>
      </c>
      <c r="O798" s="80">
        <v>377.03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148.88</v>
      </c>
      <c r="E802" s="73">
        <v>0</v>
      </c>
      <c r="F802" s="74">
        <v>148.88</v>
      </c>
      <c r="G802" s="73">
        <v>15.98</v>
      </c>
      <c r="H802" s="73">
        <v>5.88</v>
      </c>
      <c r="I802" s="73">
        <v>31.7</v>
      </c>
      <c r="J802" s="73">
        <v>0</v>
      </c>
      <c r="K802" s="73">
        <v>0</v>
      </c>
      <c r="L802" s="73">
        <v>0</v>
      </c>
      <c r="M802" s="73">
        <v>6.72</v>
      </c>
      <c r="N802" s="74">
        <v>73.05</v>
      </c>
      <c r="O802" s="81">
        <v>221.93</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v>
      </c>
      <c r="E804" s="73">
        <v>0</v>
      </c>
      <c r="F804" s="74">
        <v>0</v>
      </c>
      <c r="G804" s="73">
        <v>0</v>
      </c>
      <c r="H804" s="73">
        <v>12.93</v>
      </c>
      <c r="I804" s="73">
        <v>81.59</v>
      </c>
      <c r="J804" s="73">
        <v>0.23</v>
      </c>
      <c r="K804" s="73">
        <v>90.73</v>
      </c>
      <c r="L804" s="73">
        <v>16.559999999999999</v>
      </c>
      <c r="M804" s="73">
        <v>19.89</v>
      </c>
      <c r="N804" s="74">
        <v>225.45</v>
      </c>
      <c r="O804" s="81">
        <v>225.45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1488.19</v>
      </c>
      <c r="E807" s="73">
        <v>63.14</v>
      </c>
      <c r="F807" s="74">
        <v>1551.33</v>
      </c>
      <c r="G807" s="73">
        <v>0</v>
      </c>
      <c r="H807" s="73">
        <v>154.15</v>
      </c>
      <c r="I807" s="73">
        <v>0</v>
      </c>
      <c r="J807" s="73">
        <v>0</v>
      </c>
      <c r="K807" s="73">
        <v>7.11</v>
      </c>
      <c r="L807" s="73">
        <v>18.61</v>
      </c>
      <c r="M807" s="73">
        <v>124.13</v>
      </c>
      <c r="N807" s="74">
        <v>311.89</v>
      </c>
      <c r="O807" s="81">
        <v>1863.22</v>
      </c>
    </row>
    <row r="808" spans="1:15" s="15" customFormat="1" ht="15.5">
      <c r="A808" s="68">
        <v>2021</v>
      </c>
      <c r="B808" s="63" t="s">
        <v>51</v>
      </c>
      <c r="C808" s="63" t="s">
        <v>43</v>
      </c>
      <c r="D808" s="73">
        <v>0</v>
      </c>
      <c r="E808" s="73">
        <v>0</v>
      </c>
      <c r="F808" s="74">
        <v>0</v>
      </c>
      <c r="G808" s="73">
        <v>0</v>
      </c>
      <c r="H808" s="73">
        <v>12.03</v>
      </c>
      <c r="I808" s="73">
        <v>0</v>
      </c>
      <c r="J808" s="73">
        <v>0</v>
      </c>
      <c r="K808" s="73">
        <v>0</v>
      </c>
      <c r="L808" s="73">
        <v>0</v>
      </c>
      <c r="M808" s="73">
        <v>0.56000000000000005</v>
      </c>
      <c r="N808" s="74">
        <v>23.51</v>
      </c>
      <c r="O808" s="81">
        <v>23.51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171.1</v>
      </c>
      <c r="E810" s="73">
        <v>0</v>
      </c>
      <c r="F810" s="74">
        <v>171.1</v>
      </c>
      <c r="G810" s="73">
        <v>0</v>
      </c>
      <c r="H810" s="73">
        <v>0</v>
      </c>
      <c r="I810" s="73">
        <v>0</v>
      </c>
      <c r="J810" s="73">
        <v>0</v>
      </c>
      <c r="K810" s="73">
        <v>0</v>
      </c>
      <c r="L810" s="73">
        <v>0</v>
      </c>
      <c r="M810" s="73">
        <v>31.73</v>
      </c>
      <c r="N810" s="74">
        <v>31.73</v>
      </c>
      <c r="O810" s="81">
        <v>202.83</v>
      </c>
    </row>
    <row r="811" spans="1:15" s="15" customFormat="1" ht="15.5">
      <c r="A811" s="68">
        <v>2021</v>
      </c>
      <c r="B811" s="63" t="s">
        <v>51</v>
      </c>
      <c r="C811" s="63" t="s">
        <v>45</v>
      </c>
      <c r="D811" s="73">
        <v>0</v>
      </c>
      <c r="E811" s="73">
        <v>0</v>
      </c>
      <c r="F811" s="74">
        <v>0</v>
      </c>
      <c r="G811" s="73">
        <v>0</v>
      </c>
      <c r="H811" s="73">
        <v>0</v>
      </c>
      <c r="I811" s="73">
        <v>0</v>
      </c>
      <c r="J811" s="73">
        <v>0</v>
      </c>
      <c r="K811" s="73">
        <v>0</v>
      </c>
      <c r="L811" s="73">
        <v>0</v>
      </c>
      <c r="M811" s="73">
        <v>0.03</v>
      </c>
      <c r="N811" s="74">
        <v>0.03</v>
      </c>
      <c r="O811" s="81">
        <v>0.03</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238.46</v>
      </c>
      <c r="E814" s="73">
        <v>0</v>
      </c>
      <c r="F814" s="74">
        <v>238.46</v>
      </c>
      <c r="G814" s="73">
        <v>14.75</v>
      </c>
      <c r="H814" s="73">
        <v>0</v>
      </c>
      <c r="I814" s="73">
        <v>0</v>
      </c>
      <c r="J814" s="73">
        <v>0</v>
      </c>
      <c r="K814" s="73">
        <v>0</v>
      </c>
      <c r="L814" s="73">
        <v>145.69</v>
      </c>
      <c r="M814" s="73">
        <v>78.69</v>
      </c>
      <c r="N814" s="74">
        <v>105.85</v>
      </c>
      <c r="O814" s="81">
        <v>344.31</v>
      </c>
    </row>
    <row r="815" spans="1:15" s="15" customFormat="1" ht="15.5">
      <c r="A815" s="66">
        <v>2021</v>
      </c>
      <c r="B815" s="66" t="s">
        <v>51</v>
      </c>
      <c r="C815" s="64" t="s">
        <v>93</v>
      </c>
      <c r="D815" s="76">
        <v>2782.67</v>
      </c>
      <c r="E815" s="76">
        <v>68.739999999999995</v>
      </c>
      <c r="F815" s="75">
        <v>2851.41</v>
      </c>
      <c r="G815" s="76">
        <v>32.659999999999997</v>
      </c>
      <c r="H815" s="76">
        <v>647.22</v>
      </c>
      <c r="I815" s="76">
        <v>113.29</v>
      </c>
      <c r="J815" s="76">
        <v>0.23</v>
      </c>
      <c r="K815" s="76">
        <v>97.84</v>
      </c>
      <c r="L815" s="76">
        <v>180.86</v>
      </c>
      <c r="M815" s="76">
        <v>461.14</v>
      </c>
      <c r="N815" s="75">
        <v>1533.24</v>
      </c>
      <c r="O815" s="76">
        <v>4384.6499999999996</v>
      </c>
    </row>
    <row r="816" spans="1:15" s="15" customFormat="1" ht="15.5">
      <c r="A816" s="67">
        <v>2021</v>
      </c>
      <c r="B816" s="63" t="s">
        <v>50</v>
      </c>
      <c r="C816" s="62" t="s">
        <v>37</v>
      </c>
      <c r="D816" s="70">
        <v>0</v>
      </c>
      <c r="E816" s="70">
        <v>34.799999999999997</v>
      </c>
      <c r="F816" s="71">
        <v>34.799999999999997</v>
      </c>
      <c r="G816" s="70">
        <v>0</v>
      </c>
      <c r="H816" s="70">
        <v>160.76</v>
      </c>
      <c r="I816" s="70">
        <v>0</v>
      </c>
      <c r="J816" s="70">
        <v>0</v>
      </c>
      <c r="K816" s="70">
        <v>0</v>
      </c>
      <c r="L816" s="70">
        <v>4.97</v>
      </c>
      <c r="M816" s="70">
        <v>107.78</v>
      </c>
      <c r="N816" s="71">
        <v>275.41000000000003</v>
      </c>
      <c r="O816" s="80">
        <v>310.20999999999998</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190.61</v>
      </c>
      <c r="E820" s="73">
        <v>0</v>
      </c>
      <c r="F820" s="74">
        <v>190.61</v>
      </c>
      <c r="G820" s="73">
        <v>3.38</v>
      </c>
      <c r="H820" s="73">
        <v>7.7</v>
      </c>
      <c r="I820" s="73">
        <v>0</v>
      </c>
      <c r="J820" s="73">
        <v>0</v>
      </c>
      <c r="K820" s="73">
        <v>0</v>
      </c>
      <c r="L820" s="73">
        <v>0</v>
      </c>
      <c r="M820" s="73">
        <v>6.44</v>
      </c>
      <c r="N820" s="74">
        <v>17.52</v>
      </c>
      <c r="O820" s="81">
        <v>208.13</v>
      </c>
    </row>
    <row r="821" spans="1:15" s="15" customFormat="1" ht="15.5">
      <c r="A821" s="68">
        <v>2021</v>
      </c>
      <c r="B821" s="63" t="s">
        <v>50</v>
      </c>
      <c r="C821" s="63" t="s">
        <v>41</v>
      </c>
      <c r="D821" s="73">
        <v>245.55</v>
      </c>
      <c r="E821" s="73">
        <v>0</v>
      </c>
      <c r="F821" s="74">
        <v>245.55</v>
      </c>
      <c r="G821" s="73">
        <v>0</v>
      </c>
      <c r="H821" s="73">
        <v>0</v>
      </c>
      <c r="I821" s="73">
        <v>0</v>
      </c>
      <c r="J821" s="73">
        <v>0</v>
      </c>
      <c r="K821" s="73">
        <v>0</v>
      </c>
      <c r="L821" s="73">
        <v>0</v>
      </c>
      <c r="M821" s="73">
        <v>6.25</v>
      </c>
      <c r="N821" s="74">
        <v>6.25</v>
      </c>
      <c r="O821" s="81">
        <v>251.8</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1417.11</v>
      </c>
      <c r="E825" s="73">
        <v>136.56</v>
      </c>
      <c r="F825" s="74">
        <v>1553.67</v>
      </c>
      <c r="G825" s="73">
        <v>0</v>
      </c>
      <c r="H825" s="73">
        <v>187.24</v>
      </c>
      <c r="I825" s="73">
        <v>0</v>
      </c>
      <c r="J825" s="73">
        <v>0</v>
      </c>
      <c r="K825" s="73">
        <v>10.48</v>
      </c>
      <c r="L825" s="73">
        <v>13.74</v>
      </c>
      <c r="M825" s="73">
        <v>186.62</v>
      </c>
      <c r="N825" s="74">
        <v>448.72</v>
      </c>
      <c r="O825" s="81">
        <v>2002.39</v>
      </c>
    </row>
    <row r="826" spans="1:15" s="15" customFormat="1" ht="15.5">
      <c r="A826" s="68">
        <v>2021</v>
      </c>
      <c r="B826" s="63" t="s">
        <v>50</v>
      </c>
      <c r="C826" s="63" t="s">
        <v>43</v>
      </c>
      <c r="D826" s="73">
        <v>0</v>
      </c>
      <c r="E826" s="73">
        <v>0</v>
      </c>
      <c r="F826" s="74">
        <v>0</v>
      </c>
      <c r="G826" s="73">
        <v>0</v>
      </c>
      <c r="H826" s="73">
        <v>0</v>
      </c>
      <c r="I826" s="73">
        <v>0</v>
      </c>
      <c r="J826" s="73">
        <v>0</v>
      </c>
      <c r="K826" s="73">
        <v>0</v>
      </c>
      <c r="L826" s="73">
        <v>0</v>
      </c>
      <c r="M826" s="73">
        <v>4.5</v>
      </c>
      <c r="N826" s="74">
        <v>4.5</v>
      </c>
      <c r="O826" s="81">
        <v>4.5</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0</v>
      </c>
      <c r="E828" s="73">
        <v>3.5</v>
      </c>
      <c r="F828" s="74">
        <v>3.5</v>
      </c>
      <c r="G828" s="73">
        <v>0</v>
      </c>
      <c r="H828" s="73">
        <v>0</v>
      </c>
      <c r="I828" s="73">
        <v>0</v>
      </c>
      <c r="J828" s="73">
        <v>0</v>
      </c>
      <c r="K828" s="73">
        <v>0</v>
      </c>
      <c r="L828" s="73">
        <v>0</v>
      </c>
      <c r="M828" s="73">
        <v>33.99</v>
      </c>
      <c r="N828" s="74">
        <v>44.99</v>
      </c>
      <c r="O828" s="81">
        <v>48.49</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66.48</v>
      </c>
      <c r="E830" s="73">
        <v>0</v>
      </c>
      <c r="F830" s="74">
        <v>66.48</v>
      </c>
      <c r="G830" s="73">
        <v>0</v>
      </c>
      <c r="H830" s="73">
        <v>195.66</v>
      </c>
      <c r="I830" s="73">
        <v>0</v>
      </c>
      <c r="J830" s="73">
        <v>0</v>
      </c>
      <c r="K830" s="73">
        <v>0</v>
      </c>
      <c r="L830" s="73">
        <v>0</v>
      </c>
      <c r="M830" s="73">
        <v>60.61</v>
      </c>
      <c r="N830" s="74">
        <v>256.27</v>
      </c>
      <c r="O830" s="81">
        <v>322.75</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206.1</v>
      </c>
      <c r="E832" s="73">
        <v>13.27</v>
      </c>
      <c r="F832" s="74">
        <v>219.37</v>
      </c>
      <c r="G832" s="73">
        <v>13.41</v>
      </c>
      <c r="H832" s="73">
        <v>0</v>
      </c>
      <c r="I832" s="73">
        <v>0</v>
      </c>
      <c r="J832" s="73">
        <v>0</v>
      </c>
      <c r="K832" s="73">
        <v>0</v>
      </c>
      <c r="L832" s="73">
        <v>131.56</v>
      </c>
      <c r="M832" s="73">
        <v>34.65</v>
      </c>
      <c r="N832" s="74">
        <v>114.87</v>
      </c>
      <c r="O832" s="81">
        <v>334.24</v>
      </c>
    </row>
    <row r="833" spans="1:15" s="15" customFormat="1" ht="15.5">
      <c r="A833" s="66">
        <v>2021</v>
      </c>
      <c r="B833" s="66" t="s">
        <v>50</v>
      </c>
      <c r="C833" s="64" t="s">
        <v>93</v>
      </c>
      <c r="D833" s="76">
        <v>3068.8</v>
      </c>
      <c r="E833" s="76">
        <v>197.58</v>
      </c>
      <c r="F833" s="75">
        <v>3266.38</v>
      </c>
      <c r="G833" s="76">
        <v>16.79</v>
      </c>
      <c r="H833" s="76">
        <v>598.27</v>
      </c>
      <c r="I833" s="76">
        <v>109.96</v>
      </c>
      <c r="J833" s="76">
        <v>0.44</v>
      </c>
      <c r="K833" s="76">
        <v>100.53</v>
      </c>
      <c r="L833" s="76">
        <v>198.84</v>
      </c>
      <c r="M833" s="76">
        <v>466.23</v>
      </c>
      <c r="N833" s="75">
        <v>1491.06</v>
      </c>
      <c r="O833" s="76">
        <v>4757.4399999999996</v>
      </c>
    </row>
    <row r="834" spans="1:15" s="15" customFormat="1" ht="15.5">
      <c r="A834" s="67">
        <v>2021</v>
      </c>
      <c r="B834" s="63" t="s">
        <v>49</v>
      </c>
      <c r="C834" s="62" t="s">
        <v>37</v>
      </c>
      <c r="D834" s="70">
        <v>0</v>
      </c>
      <c r="E834" s="70">
        <v>19.82</v>
      </c>
      <c r="F834" s="71">
        <v>19.82</v>
      </c>
      <c r="G834" s="70">
        <v>0</v>
      </c>
      <c r="H834" s="70">
        <v>239.29</v>
      </c>
      <c r="I834" s="70">
        <v>0</v>
      </c>
      <c r="J834" s="70">
        <v>0</v>
      </c>
      <c r="K834" s="70">
        <v>0</v>
      </c>
      <c r="L834" s="70">
        <v>0</v>
      </c>
      <c r="M834" s="70">
        <v>184.81</v>
      </c>
      <c r="N834" s="71">
        <v>470.88</v>
      </c>
      <c r="O834" s="80">
        <v>490.7</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31.42</v>
      </c>
      <c r="E838" s="73">
        <v>0</v>
      </c>
      <c r="F838" s="74">
        <v>31.42</v>
      </c>
      <c r="G838" s="73">
        <v>11.22</v>
      </c>
      <c r="H838" s="73">
        <v>3.37</v>
      </c>
      <c r="I838" s="73">
        <v>0</v>
      </c>
      <c r="J838" s="73">
        <v>0</v>
      </c>
      <c r="K838" s="73">
        <v>0</v>
      </c>
      <c r="L838" s="73">
        <v>0</v>
      </c>
      <c r="M838" s="73">
        <v>4.6100000000000003</v>
      </c>
      <c r="N838" s="74">
        <v>19.2</v>
      </c>
      <c r="O838" s="81">
        <v>50.62</v>
      </c>
    </row>
    <row r="839" spans="1:15" s="15" customFormat="1" ht="15.5">
      <c r="A839" s="68">
        <v>2021</v>
      </c>
      <c r="B839" s="63" t="s">
        <v>49</v>
      </c>
      <c r="C839" s="63" t="s">
        <v>41</v>
      </c>
      <c r="D839" s="73">
        <v>274.51</v>
      </c>
      <c r="E839" s="73">
        <v>0</v>
      </c>
      <c r="F839" s="74">
        <v>274.51</v>
      </c>
      <c r="G839" s="73">
        <v>0</v>
      </c>
      <c r="H839" s="73">
        <v>0</v>
      </c>
      <c r="I839" s="73">
        <v>0</v>
      </c>
      <c r="J839" s="73">
        <v>0</v>
      </c>
      <c r="K839" s="73">
        <v>0</v>
      </c>
      <c r="L839" s="73">
        <v>0</v>
      </c>
      <c r="M839" s="73">
        <v>2.68</v>
      </c>
      <c r="N839" s="74">
        <v>2.68</v>
      </c>
      <c r="O839" s="81">
        <v>277.19</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1337.94</v>
      </c>
      <c r="E843" s="73">
        <v>91.91</v>
      </c>
      <c r="F843" s="74">
        <v>1429.85</v>
      </c>
      <c r="G843" s="73">
        <v>0</v>
      </c>
      <c r="H843" s="73">
        <v>260.87</v>
      </c>
      <c r="I843" s="73">
        <v>0</v>
      </c>
      <c r="J843" s="73">
        <v>0</v>
      </c>
      <c r="K843" s="73">
        <v>18.760000000000002</v>
      </c>
      <c r="L843" s="73">
        <v>0</v>
      </c>
      <c r="M843" s="73">
        <v>126.33</v>
      </c>
      <c r="N843" s="74">
        <v>441.17</v>
      </c>
      <c r="O843" s="81">
        <v>1871.02</v>
      </c>
    </row>
    <row r="844" spans="1:15" s="15" customFormat="1" ht="15.5">
      <c r="A844" s="68">
        <v>2021</v>
      </c>
      <c r="B844" s="63" t="s">
        <v>49</v>
      </c>
      <c r="C844" s="63" t="s">
        <v>43</v>
      </c>
      <c r="D844" s="73">
        <v>0</v>
      </c>
      <c r="E844" s="73">
        <v>0</v>
      </c>
      <c r="F844" s="74">
        <v>0</v>
      </c>
      <c r="G844" s="73">
        <v>0</v>
      </c>
      <c r="H844" s="73">
        <v>0</v>
      </c>
      <c r="I844" s="73">
        <v>0</v>
      </c>
      <c r="J844" s="73">
        <v>0</v>
      </c>
      <c r="K844" s="73">
        <v>0</v>
      </c>
      <c r="L844" s="73">
        <v>0</v>
      </c>
      <c r="M844" s="73">
        <v>1.89</v>
      </c>
      <c r="N844" s="74">
        <v>1.89</v>
      </c>
      <c r="O844" s="81">
        <v>1.89</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191.37</v>
      </c>
      <c r="E850" s="73">
        <v>8.86</v>
      </c>
      <c r="F850" s="74">
        <v>200.23</v>
      </c>
      <c r="G850" s="73">
        <v>12.71</v>
      </c>
      <c r="H850" s="73">
        <v>0</v>
      </c>
      <c r="I850" s="73">
        <v>0</v>
      </c>
      <c r="J850" s="73">
        <v>0</v>
      </c>
      <c r="K850" s="73">
        <v>0</v>
      </c>
      <c r="L850" s="73">
        <v>127.54</v>
      </c>
      <c r="M850" s="73">
        <v>53.58</v>
      </c>
      <c r="N850" s="74">
        <v>80.75</v>
      </c>
      <c r="O850" s="81">
        <v>280.98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0</v>
      </c>
      <c r="E852" s="70">
        <v>150.58000000000001</v>
      </c>
      <c r="F852" s="71">
        <v>150.58000000000001</v>
      </c>
      <c r="G852" s="70">
        <v>1.81</v>
      </c>
      <c r="H852" s="70">
        <v>215.12</v>
      </c>
      <c r="I852" s="70">
        <v>0</v>
      </c>
      <c r="J852" s="70">
        <v>0</v>
      </c>
      <c r="K852" s="70">
        <v>20.09</v>
      </c>
      <c r="L852" s="70">
        <v>20.85</v>
      </c>
      <c r="M852" s="70">
        <v>257.44</v>
      </c>
      <c r="N852" s="71">
        <v>579.44000000000005</v>
      </c>
      <c r="O852" s="80">
        <v>730.02</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44.77</v>
      </c>
      <c r="E856" s="73">
        <v>0</v>
      </c>
      <c r="F856" s="74">
        <v>44.77</v>
      </c>
      <c r="G856" s="73">
        <v>3.97</v>
      </c>
      <c r="H856" s="73">
        <v>37.67</v>
      </c>
      <c r="I856" s="73">
        <v>0</v>
      </c>
      <c r="J856" s="73">
        <v>0</v>
      </c>
      <c r="K856" s="73">
        <v>0</v>
      </c>
      <c r="L856" s="73">
        <v>0</v>
      </c>
      <c r="M856" s="73">
        <v>4.3899999999999997</v>
      </c>
      <c r="N856" s="74">
        <v>47.28</v>
      </c>
      <c r="O856" s="81">
        <v>92.05</v>
      </c>
    </row>
    <row r="857" spans="1:15" s="15" customFormat="1" ht="15.5">
      <c r="A857" s="68">
        <v>2021</v>
      </c>
      <c r="B857" s="63" t="s">
        <v>48</v>
      </c>
      <c r="C857" s="63" t="s">
        <v>41</v>
      </c>
      <c r="D857" s="73">
        <v>158.36000000000001</v>
      </c>
      <c r="E857" s="73">
        <v>0</v>
      </c>
      <c r="F857" s="74">
        <v>158.36000000000001</v>
      </c>
      <c r="G857" s="73">
        <v>0</v>
      </c>
      <c r="H857" s="73">
        <v>0</v>
      </c>
      <c r="I857" s="73">
        <v>0</v>
      </c>
      <c r="J857" s="73">
        <v>0</v>
      </c>
      <c r="K857" s="73">
        <v>0</v>
      </c>
      <c r="L857" s="73">
        <v>0</v>
      </c>
      <c r="M857" s="73">
        <v>4.5</v>
      </c>
      <c r="N857" s="74">
        <v>4.5</v>
      </c>
      <c r="O857" s="81">
        <v>162.86000000000001</v>
      </c>
    </row>
    <row r="858" spans="1:15" s="15" customFormat="1" ht="15.5">
      <c r="A858" s="68">
        <v>2021</v>
      </c>
      <c r="B858" s="63" t="s">
        <v>48</v>
      </c>
      <c r="C858" s="63" t="s">
        <v>70</v>
      </c>
      <c r="D858" s="73">
        <v>0</v>
      </c>
      <c r="E858" s="73">
        <v>0</v>
      </c>
      <c r="F858" s="74">
        <v>0</v>
      </c>
      <c r="G858" s="73">
        <v>0</v>
      </c>
      <c r="H858" s="73">
        <v>11.54</v>
      </c>
      <c r="I858" s="73">
        <v>111.69</v>
      </c>
      <c r="J858" s="73">
        <v>0</v>
      </c>
      <c r="K858" s="73">
        <v>128.44</v>
      </c>
      <c r="L858" s="73">
        <v>11.38</v>
      </c>
      <c r="M858" s="73">
        <v>4.76</v>
      </c>
      <c r="N858" s="74">
        <v>269.14</v>
      </c>
      <c r="O858" s="81">
        <v>269.14</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1333.38</v>
      </c>
      <c r="E861" s="73">
        <v>94.5</v>
      </c>
      <c r="F861" s="74">
        <v>1427.88</v>
      </c>
      <c r="G861" s="73">
        <v>0</v>
      </c>
      <c r="H861" s="73">
        <v>161.88999999999999</v>
      </c>
      <c r="I861" s="73">
        <v>0</v>
      </c>
      <c r="J861" s="73">
        <v>0</v>
      </c>
      <c r="K861" s="73">
        <v>18.77</v>
      </c>
      <c r="L861" s="73">
        <v>2.9</v>
      </c>
      <c r="M861" s="73">
        <v>133.02000000000001</v>
      </c>
      <c r="N861" s="74">
        <v>327.51</v>
      </c>
      <c r="O861" s="81">
        <v>1755.39</v>
      </c>
    </row>
    <row r="862" spans="1:15" s="15" customFormat="1" ht="15.5">
      <c r="A862" s="68">
        <v>2021</v>
      </c>
      <c r="B862" s="63" t="s">
        <v>48</v>
      </c>
      <c r="C862" s="63" t="s">
        <v>43</v>
      </c>
      <c r="D862" s="73">
        <v>0</v>
      </c>
      <c r="E862" s="73">
        <v>0</v>
      </c>
      <c r="F862" s="74">
        <v>0</v>
      </c>
      <c r="G862" s="73">
        <v>1.61</v>
      </c>
      <c r="H862" s="73">
        <v>0</v>
      </c>
      <c r="I862" s="73">
        <v>0</v>
      </c>
      <c r="J862" s="73">
        <v>0</v>
      </c>
      <c r="K862" s="73">
        <v>0</v>
      </c>
      <c r="L862" s="73">
        <v>0</v>
      </c>
      <c r="M862" s="73">
        <v>0</v>
      </c>
      <c r="N862" s="74">
        <v>1.61</v>
      </c>
      <c r="O862" s="81">
        <v>1.61</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v>
      </c>
      <c r="E864" s="73">
        <v>8.8699999999999992</v>
      </c>
      <c r="F864" s="74">
        <v>8.8699999999999992</v>
      </c>
      <c r="G864" s="73">
        <v>0</v>
      </c>
      <c r="H864" s="73">
        <v>0</v>
      </c>
      <c r="I864" s="73">
        <v>0</v>
      </c>
      <c r="J864" s="73">
        <v>0</v>
      </c>
      <c r="K864" s="73">
        <v>0</v>
      </c>
      <c r="L864" s="73">
        <v>0</v>
      </c>
      <c r="M864" s="73">
        <v>67.28</v>
      </c>
      <c r="N864" s="74">
        <v>100.3</v>
      </c>
      <c r="O864" s="81">
        <v>109.17</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306.13</v>
      </c>
      <c r="E868" s="73">
        <v>8.6300000000000008</v>
      </c>
      <c r="F868" s="74">
        <v>314.76</v>
      </c>
      <c r="G868" s="73">
        <v>25.61</v>
      </c>
      <c r="H868" s="73">
        <v>0</v>
      </c>
      <c r="I868" s="73">
        <v>0</v>
      </c>
      <c r="J868" s="73">
        <v>0.2</v>
      </c>
      <c r="K868" s="73">
        <v>0</v>
      </c>
      <c r="L868" s="73">
        <v>159.5</v>
      </c>
      <c r="M868" s="73">
        <v>35.840000000000003</v>
      </c>
      <c r="N868" s="74">
        <v>110.49</v>
      </c>
      <c r="O868" s="81">
        <v>425.25</v>
      </c>
    </row>
    <row r="869" spans="1:15" s="15" customFormat="1" ht="15.5">
      <c r="A869" s="66">
        <v>2021</v>
      </c>
      <c r="B869" s="66" t="s">
        <v>48</v>
      </c>
      <c r="C869" s="64" t="s">
        <v>93</v>
      </c>
      <c r="D869" s="76">
        <v>2754.39</v>
      </c>
      <c r="E869" s="76">
        <v>262.58</v>
      </c>
      <c r="F869" s="75">
        <v>3016.97</v>
      </c>
      <c r="G869" s="76">
        <v>33</v>
      </c>
      <c r="H869" s="76">
        <v>853.67</v>
      </c>
      <c r="I869" s="76">
        <v>111.69</v>
      </c>
      <c r="J869" s="76">
        <v>0.2</v>
      </c>
      <c r="K869" s="76">
        <v>167.3</v>
      </c>
      <c r="L869" s="76">
        <v>194.63</v>
      </c>
      <c r="M869" s="76">
        <v>533.71</v>
      </c>
      <c r="N869" s="75">
        <v>1894.2</v>
      </c>
      <c r="O869" s="76">
        <v>4911.17</v>
      </c>
    </row>
    <row r="870" spans="1:15" s="15" customFormat="1" ht="15.5">
      <c r="A870" s="67">
        <v>2022</v>
      </c>
      <c r="B870" s="63" t="s">
        <v>47</v>
      </c>
      <c r="C870" s="62" t="s">
        <v>37</v>
      </c>
      <c r="D870" s="70">
        <v>0</v>
      </c>
      <c r="E870" s="70">
        <v>99.94</v>
      </c>
      <c r="F870" s="71">
        <v>99.94</v>
      </c>
      <c r="G870" s="70">
        <v>0</v>
      </c>
      <c r="H870" s="70">
        <v>181.7</v>
      </c>
      <c r="I870" s="70">
        <v>0</v>
      </c>
      <c r="J870" s="70">
        <v>0</v>
      </c>
      <c r="K870" s="70">
        <v>0</v>
      </c>
      <c r="L870" s="70">
        <v>0</v>
      </c>
      <c r="M870" s="70">
        <v>153.54</v>
      </c>
      <c r="N870" s="71">
        <v>458.77</v>
      </c>
      <c r="O870" s="80">
        <v>558.71</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159.30000000000001</v>
      </c>
      <c r="E874" s="73">
        <v>0</v>
      </c>
      <c r="F874" s="74">
        <v>159.30000000000001</v>
      </c>
      <c r="G874" s="73">
        <v>0</v>
      </c>
      <c r="H874" s="73">
        <v>3.38</v>
      </c>
      <c r="I874" s="73">
        <v>0</v>
      </c>
      <c r="J874" s="73">
        <v>0</v>
      </c>
      <c r="K874" s="73">
        <v>21.99</v>
      </c>
      <c r="L874" s="73">
        <v>0</v>
      </c>
      <c r="M874" s="73">
        <v>3.99</v>
      </c>
      <c r="N874" s="74">
        <v>29.36</v>
      </c>
      <c r="O874" s="81">
        <v>188.66</v>
      </c>
    </row>
    <row r="875" spans="1:15" s="15" customFormat="1" ht="15.5">
      <c r="A875" s="68">
        <v>2022</v>
      </c>
      <c r="B875" s="63" t="s">
        <v>47</v>
      </c>
      <c r="C875" s="63" t="s">
        <v>41</v>
      </c>
      <c r="D875" s="73">
        <v>259.27999999999997</v>
      </c>
      <c r="E875" s="73">
        <v>0</v>
      </c>
      <c r="F875" s="74">
        <v>259.27999999999997</v>
      </c>
      <c r="G875" s="73">
        <v>0</v>
      </c>
      <c r="H875" s="73">
        <v>0</v>
      </c>
      <c r="I875" s="73">
        <v>0</v>
      </c>
      <c r="J875" s="73">
        <v>0</v>
      </c>
      <c r="K875" s="73">
        <v>0</v>
      </c>
      <c r="L875" s="73">
        <v>0</v>
      </c>
      <c r="M875" s="73">
        <v>5.03</v>
      </c>
      <c r="N875" s="74">
        <v>5.03</v>
      </c>
      <c r="O875" s="81">
        <v>264.31</v>
      </c>
    </row>
    <row r="876" spans="1:15" s="15" customFormat="1" ht="15.5">
      <c r="A876" s="68">
        <v>2022</v>
      </c>
      <c r="B876" s="63" t="s">
        <v>47</v>
      </c>
      <c r="C876" s="63" t="s">
        <v>70</v>
      </c>
      <c r="D876" s="73">
        <v>0</v>
      </c>
      <c r="E876" s="73">
        <v>0</v>
      </c>
      <c r="F876" s="74">
        <v>0</v>
      </c>
      <c r="G876" s="73">
        <v>0</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0</v>
      </c>
      <c r="E877" s="73">
        <v>0</v>
      </c>
      <c r="F877" s="74">
        <v>0</v>
      </c>
      <c r="G877" s="73">
        <v>0</v>
      </c>
      <c r="H877" s="73">
        <v>0</v>
      </c>
      <c r="I877" s="73">
        <v>0</v>
      </c>
      <c r="J877" s="73">
        <v>0</v>
      </c>
      <c r="K877" s="73">
        <v>0</v>
      </c>
      <c r="L877" s="73">
        <v>0</v>
      </c>
      <c r="M877" s="73">
        <v>3.73</v>
      </c>
      <c r="N877" s="74">
        <v>3.73</v>
      </c>
      <c r="O877" s="81">
        <v>3.73</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1502.74</v>
      </c>
      <c r="E879" s="73">
        <v>97.52</v>
      </c>
      <c r="F879" s="74">
        <v>1600.26</v>
      </c>
      <c r="G879" s="73">
        <v>1.78</v>
      </c>
      <c r="H879" s="73">
        <v>269.64</v>
      </c>
      <c r="I879" s="73">
        <v>0</v>
      </c>
      <c r="J879" s="73">
        <v>0</v>
      </c>
      <c r="K879" s="73">
        <v>10.029999999999999</v>
      </c>
      <c r="L879" s="73">
        <v>15.77</v>
      </c>
      <c r="M879" s="73">
        <v>158.77000000000001</v>
      </c>
      <c r="N879" s="74">
        <v>503.26</v>
      </c>
      <c r="O879" s="81">
        <v>2103.52</v>
      </c>
    </row>
    <row r="880" spans="1:15" s="15" customFormat="1" ht="15.5">
      <c r="A880" s="68">
        <v>2022</v>
      </c>
      <c r="B880" s="63" t="s">
        <v>47</v>
      </c>
      <c r="C880" s="63" t="s">
        <v>43</v>
      </c>
      <c r="D880" s="73">
        <v>0</v>
      </c>
      <c r="E880" s="73">
        <v>0</v>
      </c>
      <c r="F880" s="74">
        <v>0</v>
      </c>
      <c r="G880" s="73">
        <v>0</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90.71</v>
      </c>
      <c r="E882" s="73">
        <v>0</v>
      </c>
      <c r="F882" s="74">
        <v>90.71</v>
      </c>
      <c r="G882" s="73">
        <v>0</v>
      </c>
      <c r="H882" s="73">
        <v>0</v>
      </c>
      <c r="I882" s="73">
        <v>0</v>
      </c>
      <c r="J882" s="73">
        <v>0</v>
      </c>
      <c r="K882" s="73">
        <v>0</v>
      </c>
      <c r="L882" s="73">
        <v>0</v>
      </c>
      <c r="M882" s="73">
        <v>44.59</v>
      </c>
      <c r="N882" s="74">
        <v>77.540000000000006</v>
      </c>
      <c r="O882" s="81">
        <v>168.25</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315.33</v>
      </c>
      <c r="E886" s="73">
        <v>0</v>
      </c>
      <c r="F886" s="74">
        <v>315.33</v>
      </c>
      <c r="G886" s="73">
        <v>40.28</v>
      </c>
      <c r="H886" s="73">
        <v>144.38999999999999</v>
      </c>
      <c r="I886" s="73">
        <v>0</v>
      </c>
      <c r="J886" s="73">
        <v>0</v>
      </c>
      <c r="K886" s="73">
        <v>0</v>
      </c>
      <c r="L886" s="73">
        <v>189.79</v>
      </c>
      <c r="M886" s="73">
        <v>86.4</v>
      </c>
      <c r="N886" s="74">
        <v>254.1</v>
      </c>
      <c r="O886" s="81">
        <v>569.42999999999995</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0</v>
      </c>
      <c r="E888" s="70">
        <v>37</v>
      </c>
      <c r="F888" s="71">
        <v>37</v>
      </c>
      <c r="G888" s="70">
        <v>5.31</v>
      </c>
      <c r="H888" s="70">
        <v>254.99</v>
      </c>
      <c r="I888" s="70">
        <v>0</v>
      </c>
      <c r="J888" s="70">
        <v>0</v>
      </c>
      <c r="K888" s="70">
        <v>0</v>
      </c>
      <c r="L888" s="70">
        <v>0</v>
      </c>
      <c r="M888" s="70">
        <v>134.97</v>
      </c>
      <c r="N888" s="71">
        <v>480.43</v>
      </c>
      <c r="O888" s="80">
        <v>517.42999999999995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0</v>
      </c>
      <c r="E892" s="73">
        <v>0</v>
      </c>
      <c r="F892" s="74">
        <v>0</v>
      </c>
      <c r="G892" s="73">
        <v>4.29</v>
      </c>
      <c r="H892" s="73">
        <v>6.75</v>
      </c>
      <c r="I892" s="73">
        <v>0</v>
      </c>
      <c r="J892" s="73">
        <v>0</v>
      </c>
      <c r="K892" s="73">
        <v>0</v>
      </c>
      <c r="L892" s="73">
        <v>0</v>
      </c>
      <c r="M892" s="73">
        <v>5.41</v>
      </c>
      <c r="N892" s="74">
        <v>16.45</v>
      </c>
      <c r="O892" s="81">
        <v>16.45</v>
      </c>
    </row>
    <row r="893" spans="1:15" s="15" customFormat="1" ht="15.5">
      <c r="A893" s="68">
        <v>2022</v>
      </c>
      <c r="B893" s="63" t="s">
        <v>58</v>
      </c>
      <c r="C893" s="63" t="s">
        <v>41</v>
      </c>
      <c r="D893" s="73">
        <v>123.19</v>
      </c>
      <c r="E893" s="73">
        <v>0</v>
      </c>
      <c r="F893" s="74">
        <v>123.19</v>
      </c>
      <c r="G893" s="73">
        <v>0</v>
      </c>
      <c r="H893" s="73">
        <v>0</v>
      </c>
      <c r="I893" s="73">
        <v>0</v>
      </c>
      <c r="J893" s="73">
        <v>0</v>
      </c>
      <c r="K893" s="73">
        <v>0</v>
      </c>
      <c r="L893" s="73">
        <v>0</v>
      </c>
      <c r="M893" s="73">
        <v>9.1300000000000008</v>
      </c>
      <c r="N893" s="74">
        <v>9.1300000000000008</v>
      </c>
      <c r="O893" s="81">
        <v>132.32</v>
      </c>
    </row>
    <row r="894" spans="1:15" s="15" customFormat="1" ht="15.5">
      <c r="A894" s="68">
        <v>2022</v>
      </c>
      <c r="B894" s="63" t="s">
        <v>58</v>
      </c>
      <c r="C894" s="63" t="s">
        <v>70</v>
      </c>
      <c r="D894" s="73">
        <v>0</v>
      </c>
      <c r="E894" s="73">
        <v>0</v>
      </c>
      <c r="F894" s="74">
        <v>0</v>
      </c>
      <c r="G894" s="73">
        <v>0</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610.72</v>
      </c>
      <c r="E897" s="73">
        <v>55.73</v>
      </c>
      <c r="F897" s="74">
        <v>666.45</v>
      </c>
      <c r="G897" s="73">
        <v>5.59</v>
      </c>
      <c r="H897" s="73">
        <v>139.34</v>
      </c>
      <c r="I897" s="73">
        <v>0</v>
      </c>
      <c r="J897" s="73">
        <v>0</v>
      </c>
      <c r="K897" s="73">
        <v>14.23</v>
      </c>
      <c r="L897" s="73">
        <v>0</v>
      </c>
      <c r="M897" s="73">
        <v>96.12</v>
      </c>
      <c r="N897" s="74">
        <v>295.77</v>
      </c>
      <c r="O897" s="81">
        <v>962.22</v>
      </c>
    </row>
    <row r="898" spans="1:15" s="15" customFormat="1" ht="15.5">
      <c r="A898" s="68">
        <v>2022</v>
      </c>
      <c r="B898" s="63" t="s">
        <v>58</v>
      </c>
      <c r="C898" s="63" t="s">
        <v>43</v>
      </c>
      <c r="D898" s="73">
        <v>0</v>
      </c>
      <c r="E898" s="73">
        <v>0</v>
      </c>
      <c r="F898" s="74">
        <v>0</v>
      </c>
      <c r="G898" s="73">
        <v>0</v>
      </c>
      <c r="H898" s="73">
        <v>0</v>
      </c>
      <c r="I898" s="73">
        <v>0</v>
      </c>
      <c r="J898" s="73">
        <v>0</v>
      </c>
      <c r="K898" s="73">
        <v>0</v>
      </c>
      <c r="L898" s="73">
        <v>0</v>
      </c>
      <c r="M898" s="73">
        <v>3.5</v>
      </c>
      <c r="N898" s="74">
        <v>3.5</v>
      </c>
      <c r="O898" s="81">
        <v>3.5</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0</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283.11</v>
      </c>
      <c r="E904" s="73">
        <v>0</v>
      </c>
      <c r="F904" s="74">
        <v>283.11</v>
      </c>
      <c r="G904" s="73">
        <v>12.75</v>
      </c>
      <c r="H904" s="73">
        <v>203.94</v>
      </c>
      <c r="I904" s="73">
        <v>0</v>
      </c>
      <c r="J904" s="73">
        <v>0</v>
      </c>
      <c r="K904" s="73">
        <v>0</v>
      </c>
      <c r="L904" s="73">
        <v>180.31</v>
      </c>
      <c r="M904" s="73">
        <v>72.8</v>
      </c>
      <c r="N904" s="74">
        <v>333.88</v>
      </c>
      <c r="O904" s="81">
        <v>616.99</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0</v>
      </c>
      <c r="E906" s="70">
        <v>0</v>
      </c>
      <c r="F906" s="71">
        <v>0</v>
      </c>
      <c r="G906" s="70">
        <v>2.81</v>
      </c>
      <c r="H906" s="70">
        <v>177.1</v>
      </c>
      <c r="I906" s="70">
        <v>0</v>
      </c>
      <c r="J906" s="70">
        <v>0</v>
      </c>
      <c r="K906" s="70">
        <v>0</v>
      </c>
      <c r="L906" s="70">
        <v>0</v>
      </c>
      <c r="M906" s="70">
        <v>121.42</v>
      </c>
      <c r="N906" s="71">
        <v>339.88</v>
      </c>
      <c r="O906" s="80">
        <v>339.88</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0</v>
      </c>
      <c r="E910" s="73">
        <v>0</v>
      </c>
      <c r="F910" s="74">
        <v>0</v>
      </c>
      <c r="G910" s="73">
        <v>22.09</v>
      </c>
      <c r="H910" s="73">
        <v>6.87</v>
      </c>
      <c r="I910" s="73">
        <v>0</v>
      </c>
      <c r="J910" s="73">
        <v>0</v>
      </c>
      <c r="K910" s="73">
        <v>0</v>
      </c>
      <c r="L910" s="73">
        <v>0</v>
      </c>
      <c r="M910" s="73">
        <v>7.49</v>
      </c>
      <c r="N910" s="74">
        <v>52.9</v>
      </c>
      <c r="O910" s="81">
        <v>52.9</v>
      </c>
    </row>
    <row r="911" spans="1:15" s="15" customFormat="1" ht="15.5">
      <c r="A911" s="68">
        <v>2022</v>
      </c>
      <c r="B911" s="63" t="s">
        <v>57</v>
      </c>
      <c r="C911" s="63" t="s">
        <v>41</v>
      </c>
      <c r="D911" s="73">
        <v>470.97</v>
      </c>
      <c r="E911" s="73">
        <v>0</v>
      </c>
      <c r="F911" s="74">
        <v>470.97</v>
      </c>
      <c r="G911" s="73">
        <v>0</v>
      </c>
      <c r="H911" s="73">
        <v>0</v>
      </c>
      <c r="I911" s="73">
        <v>0</v>
      </c>
      <c r="J911" s="73">
        <v>0</v>
      </c>
      <c r="K911" s="73">
        <v>0</v>
      </c>
      <c r="L911" s="73">
        <v>0</v>
      </c>
      <c r="M911" s="73">
        <v>6.46</v>
      </c>
      <c r="N911" s="74">
        <v>6.46</v>
      </c>
      <c r="O911" s="81">
        <v>477.43</v>
      </c>
    </row>
    <row r="912" spans="1:15" s="15" customFormat="1" ht="15.5">
      <c r="A912" s="68">
        <v>2022</v>
      </c>
      <c r="B912" s="63" t="s">
        <v>57</v>
      </c>
      <c r="C912" s="63" t="s">
        <v>70</v>
      </c>
      <c r="D912" s="73">
        <v>0</v>
      </c>
      <c r="E912" s="73">
        <v>0</v>
      </c>
      <c r="F912" s="74">
        <v>0</v>
      </c>
      <c r="G912" s="73">
        <v>0</v>
      </c>
      <c r="H912" s="73">
        <v>22.98</v>
      </c>
      <c r="I912" s="73">
        <v>70.81</v>
      </c>
      <c r="J912" s="73">
        <v>20.45</v>
      </c>
      <c r="K912" s="73">
        <v>143.88999999999999</v>
      </c>
      <c r="L912" s="73">
        <v>13.47</v>
      </c>
      <c r="M912" s="73">
        <v>0.11</v>
      </c>
      <c r="N912" s="74">
        <v>272.77</v>
      </c>
      <c r="O912" s="81">
        <v>272.77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1437.01</v>
      </c>
      <c r="E915" s="73">
        <v>137.9</v>
      </c>
      <c r="F915" s="74">
        <v>1574.91</v>
      </c>
      <c r="G915" s="73">
        <v>4.1900000000000004</v>
      </c>
      <c r="H915" s="73">
        <v>111.72</v>
      </c>
      <c r="I915" s="73">
        <v>0</v>
      </c>
      <c r="J915" s="73">
        <v>0</v>
      </c>
      <c r="K915" s="73">
        <v>14.74</v>
      </c>
      <c r="L915" s="73">
        <v>22.17</v>
      </c>
      <c r="M915" s="73">
        <v>159.75</v>
      </c>
      <c r="N915" s="74">
        <v>372.54</v>
      </c>
      <c r="O915" s="81">
        <v>1947.45</v>
      </c>
    </row>
    <row r="916" spans="1:15" s="15" customFormat="1" ht="15.5">
      <c r="A916" s="68">
        <v>2022</v>
      </c>
      <c r="B916" s="63" t="s">
        <v>57</v>
      </c>
      <c r="C916" s="63" t="s">
        <v>43</v>
      </c>
      <c r="D916" s="73">
        <v>0</v>
      </c>
      <c r="E916" s="73">
        <v>0</v>
      </c>
      <c r="F916" s="74">
        <v>0</v>
      </c>
      <c r="G916" s="73">
        <v>0</v>
      </c>
      <c r="H916" s="73">
        <v>0</v>
      </c>
      <c r="I916" s="73">
        <v>0</v>
      </c>
      <c r="J916" s="73">
        <v>0</v>
      </c>
      <c r="K916" s="73">
        <v>0</v>
      </c>
      <c r="L916" s="73">
        <v>0</v>
      </c>
      <c r="M916" s="73">
        <v>3.36</v>
      </c>
      <c r="N916" s="74">
        <v>3.36</v>
      </c>
      <c r="O916" s="81">
        <v>3.36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0</v>
      </c>
      <c r="E918" s="73">
        <v>0</v>
      </c>
      <c r="F918" s="74">
        <v>0</v>
      </c>
      <c r="G918" s="73">
        <v>0</v>
      </c>
      <c r="H918" s="73">
        <v>0</v>
      </c>
      <c r="I918" s="73">
        <v>0</v>
      </c>
      <c r="J918" s="73">
        <v>0</v>
      </c>
      <c r="K918" s="73">
        <v>0</v>
      </c>
      <c r="L918" s="73">
        <v>0</v>
      </c>
      <c r="M918" s="73">
        <v>7.12</v>
      </c>
      <c r="N918" s="74">
        <v>84.45</v>
      </c>
      <c r="O918" s="81">
        <v>84.45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417.87</v>
      </c>
      <c r="E922" s="73">
        <v>15.81</v>
      </c>
      <c r="F922" s="74">
        <v>433.68</v>
      </c>
      <c r="G922" s="73">
        <v>15.73</v>
      </c>
      <c r="H922" s="73">
        <v>129.44</v>
      </c>
      <c r="I922" s="73">
        <v>0</v>
      </c>
      <c r="J922" s="73">
        <v>0</v>
      </c>
      <c r="K922" s="73">
        <v>0</v>
      </c>
      <c r="L922" s="73">
        <v>179.79</v>
      </c>
      <c r="M922" s="73">
        <v>108.54</v>
      </c>
      <c r="N922" s="74">
        <v>240.14</v>
      </c>
      <c r="O922" s="81">
        <v>673.82</v>
      </c>
    </row>
    <row r="923" spans="1:15" s="15" customFormat="1" ht="15.5">
      <c r="A923" s="66">
        <v>2022</v>
      </c>
      <c r="B923" s="66" t="s">
        <v>57</v>
      </c>
      <c r="C923" s="64" t="s">
        <v>93</v>
      </c>
      <c r="D923" s="76">
        <v>3269.58</v>
      </c>
      <c r="E923" s="76">
        <v>157.71</v>
      </c>
      <c r="F923" s="75">
        <v>3427.29</v>
      </c>
      <c r="G923" s="76">
        <v>44.82</v>
      </c>
      <c r="H923" s="76">
        <v>800.64</v>
      </c>
      <c r="I923" s="76">
        <v>70.81</v>
      </c>
      <c r="J923" s="76">
        <v>20.45</v>
      </c>
      <c r="K923" s="76">
        <v>158.63</v>
      </c>
      <c r="L923" s="76">
        <v>215.43</v>
      </c>
      <c r="M923" s="76">
        <v>422.2</v>
      </c>
      <c r="N923" s="75">
        <v>1732.98</v>
      </c>
      <c r="O923" s="76">
        <v>5160.2700000000004</v>
      </c>
    </row>
    <row r="924" spans="1:15" s="15" customFormat="1" ht="15.5">
      <c r="A924" s="67">
        <v>2022</v>
      </c>
      <c r="B924" s="63" t="s">
        <v>56</v>
      </c>
      <c r="C924" s="62" t="s">
        <v>37</v>
      </c>
      <c r="D924" s="70">
        <v>0</v>
      </c>
      <c r="E924" s="70">
        <v>27.49</v>
      </c>
      <c r="F924" s="71">
        <v>27.49</v>
      </c>
      <c r="G924" s="70">
        <v>0</v>
      </c>
      <c r="H924" s="70">
        <v>61.53</v>
      </c>
      <c r="I924" s="70">
        <v>0</v>
      </c>
      <c r="J924" s="70">
        <v>0</v>
      </c>
      <c r="K924" s="70">
        <v>0</v>
      </c>
      <c r="L924" s="70">
        <v>24.21</v>
      </c>
      <c r="M924" s="70">
        <v>122.37</v>
      </c>
      <c r="N924" s="71">
        <v>280.95</v>
      </c>
      <c r="O924" s="80">
        <v>308.44</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64.44</v>
      </c>
      <c r="E928" s="73">
        <v>0</v>
      </c>
      <c r="F928" s="74">
        <v>64.44</v>
      </c>
      <c r="G928" s="73">
        <v>12.6</v>
      </c>
      <c r="H928" s="73">
        <v>6.7</v>
      </c>
      <c r="I928" s="73">
        <v>0</v>
      </c>
      <c r="J928" s="73">
        <v>0</v>
      </c>
      <c r="K928" s="73">
        <v>0</v>
      </c>
      <c r="L928" s="73">
        <v>0</v>
      </c>
      <c r="M928" s="73">
        <v>7.41</v>
      </c>
      <c r="N928" s="74">
        <v>43.35</v>
      </c>
      <c r="O928" s="81">
        <v>107.79</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0</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1342.93</v>
      </c>
      <c r="E933" s="73">
        <v>54.3</v>
      </c>
      <c r="F933" s="74">
        <v>1397.23</v>
      </c>
      <c r="G933" s="73">
        <v>15.98</v>
      </c>
      <c r="H933" s="73">
        <v>232.47</v>
      </c>
      <c r="I933" s="73">
        <v>0</v>
      </c>
      <c r="J933" s="73">
        <v>0</v>
      </c>
      <c r="K933" s="73">
        <v>0</v>
      </c>
      <c r="L933" s="73">
        <v>0</v>
      </c>
      <c r="M933" s="73">
        <v>112.66</v>
      </c>
      <c r="N933" s="74">
        <v>428.29</v>
      </c>
      <c r="O933" s="81">
        <v>1825.52</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0</v>
      </c>
      <c r="E936" s="73">
        <v>5.66</v>
      </c>
      <c r="F936" s="74">
        <v>5.66</v>
      </c>
      <c r="G936" s="73">
        <v>0</v>
      </c>
      <c r="H936" s="73">
        <v>0</v>
      </c>
      <c r="I936" s="73">
        <v>0</v>
      </c>
      <c r="J936" s="73">
        <v>0</v>
      </c>
      <c r="K936" s="73">
        <v>0</v>
      </c>
      <c r="L936" s="73">
        <v>0</v>
      </c>
      <c r="M936" s="73">
        <v>59.66</v>
      </c>
      <c r="N936" s="74">
        <v>71.67</v>
      </c>
      <c r="O936" s="81">
        <v>77.33</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252.53</v>
      </c>
      <c r="E940" s="73">
        <v>0</v>
      </c>
      <c r="F940" s="74">
        <v>252.53</v>
      </c>
      <c r="G940" s="73">
        <v>37.840000000000003</v>
      </c>
      <c r="H940" s="73">
        <v>113.93</v>
      </c>
      <c r="I940" s="73">
        <v>0</v>
      </c>
      <c r="J940" s="73">
        <v>0</v>
      </c>
      <c r="K940" s="73">
        <v>0</v>
      </c>
      <c r="L940" s="73">
        <v>186.99</v>
      </c>
      <c r="M940" s="73">
        <v>11.02</v>
      </c>
      <c r="N940" s="74">
        <v>180.1</v>
      </c>
      <c r="O940" s="81">
        <v>432.63</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0</v>
      </c>
      <c r="E942" s="70">
        <v>14.08</v>
      </c>
      <c r="F942" s="71">
        <v>14.08</v>
      </c>
      <c r="G942" s="70">
        <v>0</v>
      </c>
      <c r="H942" s="70">
        <v>35.57</v>
      </c>
      <c r="I942" s="70">
        <v>0</v>
      </c>
      <c r="J942" s="70">
        <v>0</v>
      </c>
      <c r="K942" s="70">
        <v>0</v>
      </c>
      <c r="L942" s="70">
        <v>6.22</v>
      </c>
      <c r="M942" s="70">
        <v>195.98</v>
      </c>
      <c r="N942" s="71">
        <v>294.41000000000003</v>
      </c>
      <c r="O942" s="80">
        <v>308.49</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228.95</v>
      </c>
      <c r="E946" s="73">
        <v>0</v>
      </c>
      <c r="F946" s="74">
        <v>228.95</v>
      </c>
      <c r="G946" s="73">
        <v>20.47</v>
      </c>
      <c r="H946" s="73">
        <v>3.4</v>
      </c>
      <c r="I946" s="73">
        <v>0</v>
      </c>
      <c r="J946" s="73">
        <v>0</v>
      </c>
      <c r="K946" s="73">
        <v>0</v>
      </c>
      <c r="L946" s="73">
        <v>0</v>
      </c>
      <c r="M946" s="73">
        <v>7.76</v>
      </c>
      <c r="N946" s="74">
        <v>31.63</v>
      </c>
      <c r="O946" s="81">
        <v>260.58</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0</v>
      </c>
      <c r="E948" s="73">
        <v>0</v>
      </c>
      <c r="F948" s="74">
        <v>0</v>
      </c>
      <c r="G948" s="73">
        <v>0</v>
      </c>
      <c r="H948" s="73">
        <v>32.08</v>
      </c>
      <c r="I948" s="73">
        <v>49.74</v>
      </c>
      <c r="J948" s="73">
        <v>9.99</v>
      </c>
      <c r="K948" s="73">
        <v>206.86</v>
      </c>
      <c r="L948" s="73">
        <v>13.27</v>
      </c>
      <c r="M948" s="73">
        <v>19.239999999999998</v>
      </c>
      <c r="N948" s="74">
        <v>332.92</v>
      </c>
      <c r="O948" s="81">
        <v>332.92</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1306.97</v>
      </c>
      <c r="E951" s="73">
        <v>120.2</v>
      </c>
      <c r="F951" s="74">
        <v>1427.17</v>
      </c>
      <c r="G951" s="73">
        <v>3.15</v>
      </c>
      <c r="H951" s="73">
        <v>225.23</v>
      </c>
      <c r="I951" s="73">
        <v>0</v>
      </c>
      <c r="J951" s="73">
        <v>0</v>
      </c>
      <c r="K951" s="73">
        <v>30.48</v>
      </c>
      <c r="L951" s="73">
        <v>14.9</v>
      </c>
      <c r="M951" s="73">
        <v>101.63</v>
      </c>
      <c r="N951" s="74">
        <v>405.68</v>
      </c>
      <c r="O951" s="81">
        <v>1832.85</v>
      </c>
    </row>
    <row r="952" spans="1:15" s="15" customFormat="1" ht="15.5">
      <c r="A952" s="68">
        <v>2022</v>
      </c>
      <c r="B952" s="63" t="s">
        <v>55</v>
      </c>
      <c r="C952" s="63" t="s">
        <v>43</v>
      </c>
      <c r="D952" s="73">
        <v>0</v>
      </c>
      <c r="E952" s="73">
        <v>0</v>
      </c>
      <c r="F952" s="74">
        <v>0</v>
      </c>
      <c r="G952" s="73">
        <v>1.98</v>
      </c>
      <c r="H952" s="73">
        <v>45.76</v>
      </c>
      <c r="I952" s="73">
        <v>0</v>
      </c>
      <c r="J952" s="73">
        <v>0</v>
      </c>
      <c r="K952" s="73">
        <v>0</v>
      </c>
      <c r="L952" s="73">
        <v>0</v>
      </c>
      <c r="M952" s="73">
        <v>7.02</v>
      </c>
      <c r="N952" s="74">
        <v>54.76</v>
      </c>
      <c r="O952" s="81">
        <v>54.76</v>
      </c>
    </row>
    <row r="953" spans="1:15" s="15" customFormat="1" ht="15.5">
      <c r="A953" s="68">
        <v>2022</v>
      </c>
      <c r="B953" s="63" t="s">
        <v>55</v>
      </c>
      <c r="C953" s="63" t="s">
        <v>94</v>
      </c>
      <c r="D953" s="73">
        <v>0</v>
      </c>
      <c r="E953" s="73">
        <v>0</v>
      </c>
      <c r="F953" s="74">
        <v>0</v>
      </c>
      <c r="G953" s="73">
        <v>0</v>
      </c>
      <c r="H953" s="73">
        <v>0</v>
      </c>
      <c r="I953" s="73">
        <v>0</v>
      </c>
      <c r="J953" s="73">
        <v>0</v>
      </c>
      <c r="K953" s="73">
        <v>0</v>
      </c>
      <c r="L953" s="73">
        <v>0</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0</v>
      </c>
      <c r="M954" s="73">
        <v>61.58</v>
      </c>
      <c r="N954" s="74">
        <v>85.79</v>
      </c>
      <c r="O954" s="81">
        <v>85.79</v>
      </c>
    </row>
    <row r="955" spans="1:15" s="15" customFormat="1" ht="15.5">
      <c r="A955" s="68">
        <v>2022</v>
      </c>
      <c r="B955" s="63" t="s">
        <v>55</v>
      </c>
      <c r="C955" s="63" t="s">
        <v>45</v>
      </c>
      <c r="D955" s="73">
        <v>145.87</v>
      </c>
      <c r="E955" s="73">
        <v>0</v>
      </c>
      <c r="F955" s="74">
        <v>145.87</v>
      </c>
      <c r="G955" s="73">
        <v>0</v>
      </c>
      <c r="H955" s="73">
        <v>0</v>
      </c>
      <c r="I955" s="73">
        <v>0</v>
      </c>
      <c r="J955" s="73">
        <v>0</v>
      </c>
      <c r="K955" s="73">
        <v>0</v>
      </c>
      <c r="L955" s="73">
        <v>0</v>
      </c>
      <c r="M955" s="73">
        <v>0.03</v>
      </c>
      <c r="N955" s="74">
        <v>0.03</v>
      </c>
      <c r="O955" s="81">
        <v>145.9</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353.77</v>
      </c>
      <c r="E958" s="73">
        <v>14.52</v>
      </c>
      <c r="F958" s="74">
        <v>368.29</v>
      </c>
      <c r="G958" s="73">
        <v>29.4</v>
      </c>
      <c r="H958" s="73">
        <v>77.64</v>
      </c>
      <c r="I958" s="73">
        <v>0</v>
      </c>
      <c r="J958" s="73">
        <v>0</v>
      </c>
      <c r="K958" s="73">
        <v>0</v>
      </c>
      <c r="L958" s="73">
        <v>197.72</v>
      </c>
      <c r="M958" s="73">
        <v>66.25</v>
      </c>
      <c r="N958" s="74">
        <v>192.76</v>
      </c>
      <c r="O958" s="81">
        <v>561.04999999999995</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0</v>
      </c>
      <c r="E960" s="70">
        <v>2.88</v>
      </c>
      <c r="F960" s="71">
        <v>2.88</v>
      </c>
      <c r="G960" s="70">
        <v>12.55</v>
      </c>
      <c r="H960" s="70">
        <v>65.67</v>
      </c>
      <c r="I960" s="70">
        <v>0</v>
      </c>
      <c r="J960" s="70">
        <v>0</v>
      </c>
      <c r="K960" s="70">
        <v>0</v>
      </c>
      <c r="L960" s="70">
        <v>0</v>
      </c>
      <c r="M960" s="70">
        <v>31.96</v>
      </c>
      <c r="N960" s="71">
        <v>141.88</v>
      </c>
      <c r="O960" s="80">
        <v>144.76</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7.54</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0</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827.65</v>
      </c>
      <c r="E969" s="73">
        <v>80.349999999999994</v>
      </c>
      <c r="F969" s="74">
        <v>908</v>
      </c>
      <c r="G969" s="73">
        <v>1.9</v>
      </c>
      <c r="H969" s="73">
        <v>143.76</v>
      </c>
      <c r="I969" s="73">
        <v>0</v>
      </c>
      <c r="J969" s="73">
        <v>0</v>
      </c>
      <c r="K969" s="73">
        <v>0</v>
      </c>
      <c r="L969" s="73">
        <v>0</v>
      </c>
      <c r="M969" s="73">
        <v>246.82</v>
      </c>
      <c r="N969" s="74">
        <v>490.11</v>
      </c>
      <c r="O969" s="81">
        <v>1398.11</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0</v>
      </c>
      <c r="M972" s="73">
        <v>1.59</v>
      </c>
      <c r="N972" s="74">
        <v>47.05</v>
      </c>
      <c r="O972" s="81">
        <v>218.15</v>
      </c>
    </row>
    <row r="973" spans="1:15" ht="15.5">
      <c r="A973" s="68">
        <v>2022</v>
      </c>
      <c r="B973" s="63" t="s">
        <v>54</v>
      </c>
      <c r="C973" s="63" t="s">
        <v>45</v>
      </c>
      <c r="D973" s="73">
        <v>219.52</v>
      </c>
      <c r="E973" s="73">
        <v>14.18</v>
      </c>
      <c r="F973" s="74">
        <v>233.7</v>
      </c>
      <c r="G973" s="73">
        <v>0</v>
      </c>
      <c r="H973" s="73">
        <v>8.77</v>
      </c>
      <c r="I973" s="73">
        <v>0</v>
      </c>
      <c r="J973" s="73">
        <v>0</v>
      </c>
      <c r="K973" s="73">
        <v>0</v>
      </c>
      <c r="L973" s="73">
        <v>0</v>
      </c>
      <c r="M973" s="73">
        <v>0.05</v>
      </c>
      <c r="N973" s="74">
        <v>8.82</v>
      </c>
      <c r="O973" s="81">
        <v>242.52</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535.09</v>
      </c>
      <c r="E976" s="73">
        <v>0</v>
      </c>
      <c r="F976" s="74">
        <v>535.09</v>
      </c>
      <c r="G976" s="73">
        <v>26.75</v>
      </c>
      <c r="H976" s="73">
        <v>42.9</v>
      </c>
      <c r="I976" s="73">
        <v>0</v>
      </c>
      <c r="J976" s="73">
        <v>0</v>
      </c>
      <c r="K976" s="73">
        <v>18.29</v>
      </c>
      <c r="L976" s="73">
        <v>190.31</v>
      </c>
      <c r="M976" s="73">
        <v>32.83</v>
      </c>
      <c r="N976" s="74">
        <v>133.22999999999999</v>
      </c>
      <c r="O976" s="81">
        <v>668.32</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378.08</v>
      </c>
      <c r="N977" s="75">
        <v>1605.86</v>
      </c>
      <c r="O977" s="76">
        <v>3904.69</v>
      </c>
    </row>
    <row r="978" spans="1:15" ht="15.5">
      <c r="A978" s="67">
        <v>2022</v>
      </c>
      <c r="B978" s="63" t="s">
        <v>53</v>
      </c>
      <c r="C978" s="62" t="s">
        <v>37</v>
      </c>
      <c r="D978" s="70">
        <v>0</v>
      </c>
      <c r="E978" s="70">
        <v>13.1</v>
      </c>
      <c r="F978" s="71">
        <v>13.1</v>
      </c>
      <c r="G978" s="70">
        <v>0</v>
      </c>
      <c r="H978" s="70">
        <v>36.11</v>
      </c>
      <c r="I978" s="70">
        <v>0</v>
      </c>
      <c r="J978" s="70">
        <v>0</v>
      </c>
      <c r="K978" s="70">
        <v>0</v>
      </c>
      <c r="L978" s="70">
        <v>3.99</v>
      </c>
      <c r="M978" s="70">
        <v>119.99</v>
      </c>
      <c r="N978" s="71">
        <v>284.14999999999998</v>
      </c>
      <c r="O978" s="80">
        <v>297.25</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0</v>
      </c>
      <c r="E981" s="73">
        <v>0</v>
      </c>
      <c r="F981" s="74">
        <v>0</v>
      </c>
      <c r="G981" s="73">
        <v>0</v>
      </c>
      <c r="H981" s="73">
        <v>2.98</v>
      </c>
      <c r="I981" s="73">
        <v>0</v>
      </c>
      <c r="J981" s="73">
        <v>0</v>
      </c>
      <c r="K981" s="73">
        <v>0</v>
      </c>
      <c r="L981" s="73">
        <v>0</v>
      </c>
      <c r="M981" s="73">
        <v>21.54</v>
      </c>
      <c r="N981" s="74">
        <v>24.52</v>
      </c>
      <c r="O981" s="81">
        <v>24.52</v>
      </c>
    </row>
    <row r="982" spans="1:15" ht="15.5">
      <c r="A982" s="68">
        <v>2022</v>
      </c>
      <c r="B982" s="63" t="s">
        <v>53</v>
      </c>
      <c r="C982" s="63" t="s">
        <v>40</v>
      </c>
      <c r="D982" s="73">
        <v>110.97</v>
      </c>
      <c r="E982" s="73">
        <v>0</v>
      </c>
      <c r="F982" s="74">
        <v>110.97</v>
      </c>
      <c r="G982" s="73">
        <v>15.24</v>
      </c>
      <c r="H982" s="73">
        <v>0</v>
      </c>
      <c r="I982" s="73">
        <v>0</v>
      </c>
      <c r="J982" s="73">
        <v>0</v>
      </c>
      <c r="K982" s="73">
        <v>0</v>
      </c>
      <c r="L982" s="73">
        <v>0</v>
      </c>
      <c r="M982" s="73">
        <v>4.13</v>
      </c>
      <c r="N982" s="74">
        <v>19.37</v>
      </c>
      <c r="O982" s="81">
        <v>130.34</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0</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890.02</v>
      </c>
      <c r="E987" s="73">
        <v>60.84</v>
      </c>
      <c r="F987" s="74">
        <v>950.86</v>
      </c>
      <c r="G987" s="73">
        <v>1.95</v>
      </c>
      <c r="H987" s="73">
        <v>313.38</v>
      </c>
      <c r="I987" s="73">
        <v>0</v>
      </c>
      <c r="J987" s="73">
        <v>5.88</v>
      </c>
      <c r="K987" s="73">
        <v>0</v>
      </c>
      <c r="L987" s="73">
        <v>15.36</v>
      </c>
      <c r="M987" s="73">
        <v>70.16</v>
      </c>
      <c r="N987" s="74">
        <v>441.91</v>
      </c>
      <c r="O987" s="81">
        <v>1392.77</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0</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726.34</v>
      </c>
      <c r="E994" s="73">
        <v>43.91</v>
      </c>
      <c r="F994" s="74">
        <v>770.25</v>
      </c>
      <c r="G994" s="73">
        <v>38.380000000000003</v>
      </c>
      <c r="H994" s="73">
        <v>149.74</v>
      </c>
      <c r="I994" s="73">
        <v>0</v>
      </c>
      <c r="J994" s="73">
        <v>0</v>
      </c>
      <c r="K994" s="73">
        <v>0</v>
      </c>
      <c r="L994" s="73">
        <v>264.18</v>
      </c>
      <c r="M994" s="73">
        <v>42.76</v>
      </c>
      <c r="N994" s="74">
        <v>214.25</v>
      </c>
      <c r="O994" s="81">
        <v>984.5</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0</v>
      </c>
      <c r="E996" s="70">
        <v>36.53</v>
      </c>
      <c r="F996" s="71">
        <v>36.53</v>
      </c>
      <c r="G996" s="70">
        <v>0</v>
      </c>
      <c r="H996" s="70">
        <v>59.75</v>
      </c>
      <c r="I996" s="70">
        <v>0</v>
      </c>
      <c r="J996" s="70">
        <v>0</v>
      </c>
      <c r="K996" s="70">
        <v>0</v>
      </c>
      <c r="L996" s="70">
        <v>0</v>
      </c>
      <c r="M996" s="70">
        <v>114.39</v>
      </c>
      <c r="N996" s="71">
        <v>318.44</v>
      </c>
      <c r="O996" s="80">
        <v>354.97</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0</v>
      </c>
      <c r="M999" s="73">
        <v>1.46</v>
      </c>
      <c r="N999" s="74">
        <v>40.6</v>
      </c>
      <c r="O999" s="81">
        <v>40.6</v>
      </c>
    </row>
    <row r="1000" spans="1:15" ht="15.5">
      <c r="A1000" s="68">
        <v>2022</v>
      </c>
      <c r="B1000" s="63" t="s">
        <v>52</v>
      </c>
      <c r="C1000" s="63" t="s">
        <v>40</v>
      </c>
      <c r="D1000" s="73">
        <v>30.79</v>
      </c>
      <c r="E1000" s="73">
        <v>0</v>
      </c>
      <c r="F1000" s="74">
        <v>30.79</v>
      </c>
      <c r="G1000" s="73">
        <v>17.02</v>
      </c>
      <c r="H1000" s="73">
        <v>0</v>
      </c>
      <c r="I1000" s="73">
        <v>0</v>
      </c>
      <c r="J1000" s="73">
        <v>0</v>
      </c>
      <c r="K1000" s="73">
        <v>0</v>
      </c>
      <c r="L1000" s="73">
        <v>0</v>
      </c>
      <c r="M1000" s="73">
        <v>4.0999999999999996</v>
      </c>
      <c r="N1000" s="74">
        <v>37.450000000000003</v>
      </c>
      <c r="O1000" s="81">
        <v>68.239999999999995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13.42</v>
      </c>
      <c r="N1001" s="74">
        <v>13.42</v>
      </c>
      <c r="O1001" s="81">
        <v>257</v>
      </c>
    </row>
    <row r="1002" spans="1:15" ht="15.5">
      <c r="A1002" s="68">
        <v>2022</v>
      </c>
      <c r="B1002" s="63" t="s">
        <v>52</v>
      </c>
      <c r="C1002" s="63" t="s">
        <v>70</v>
      </c>
      <c r="D1002" s="73">
        <v>0</v>
      </c>
      <c r="E1002" s="73">
        <v>0</v>
      </c>
      <c r="F1002" s="74">
        <v>0</v>
      </c>
      <c r="G1002" s="73">
        <v>0</v>
      </c>
      <c r="H1002" s="73">
        <v>27.72</v>
      </c>
      <c r="I1002" s="73">
        <v>109.54</v>
      </c>
      <c r="J1002" s="73">
        <v>18.079999999999998</v>
      </c>
      <c r="K1002" s="73">
        <v>214.48</v>
      </c>
      <c r="L1002" s="73">
        <v>16.899999999999999</v>
      </c>
      <c r="M1002" s="73">
        <v>12.28</v>
      </c>
      <c r="N1002" s="74">
        <v>400.21</v>
      </c>
      <c r="O1002" s="81">
        <v>400.21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705.98</v>
      </c>
      <c r="E1005" s="73">
        <v>89</v>
      </c>
      <c r="F1005" s="74">
        <v>794.98</v>
      </c>
      <c r="G1005" s="73">
        <v>4.42</v>
      </c>
      <c r="H1005" s="73">
        <v>220.12</v>
      </c>
      <c r="I1005" s="73">
        <v>0</v>
      </c>
      <c r="J1005" s="73">
        <v>0</v>
      </c>
      <c r="K1005" s="73">
        <v>0</v>
      </c>
      <c r="L1005" s="73">
        <v>0</v>
      </c>
      <c r="M1005" s="73">
        <v>202.55</v>
      </c>
      <c r="N1005" s="74">
        <v>434.43</v>
      </c>
      <c r="O1005" s="81">
        <v>1229.4100000000001</v>
      </c>
    </row>
    <row r="1006" spans="1:15" ht="15.5">
      <c r="A1006" s="68">
        <v>2022</v>
      </c>
      <c r="B1006" s="63" t="s">
        <v>52</v>
      </c>
      <c r="C1006" s="63" t="s">
        <v>43</v>
      </c>
      <c r="D1006" s="73">
        <v>0</v>
      </c>
      <c r="E1006" s="73">
        <v>0</v>
      </c>
      <c r="F1006" s="74">
        <v>0</v>
      </c>
      <c r="G1006" s="73">
        <v>0</v>
      </c>
      <c r="H1006" s="73">
        <v>0</v>
      </c>
      <c r="I1006" s="73">
        <v>0</v>
      </c>
      <c r="J1006" s="73">
        <v>0</v>
      </c>
      <c r="K1006" s="73">
        <v>0</v>
      </c>
      <c r="L1006" s="73">
        <v>0</v>
      </c>
      <c r="M1006" s="73">
        <v>3.91</v>
      </c>
      <c r="N1006" s="74">
        <v>3.91</v>
      </c>
      <c r="O1006" s="81">
        <v>3.91</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155.65</v>
      </c>
      <c r="E1009" s="73">
        <v>10.76</v>
      </c>
      <c r="F1009" s="74">
        <v>166.41</v>
      </c>
      <c r="G1009" s="73">
        <v>0</v>
      </c>
      <c r="H1009" s="73">
        <v>0</v>
      </c>
      <c r="I1009" s="73">
        <v>14.96</v>
      </c>
      <c r="J1009" s="73">
        <v>0</v>
      </c>
      <c r="K1009" s="73">
        <v>0</v>
      </c>
      <c r="L1009" s="73">
        <v>0</v>
      </c>
      <c r="M1009" s="73">
        <v>10.45</v>
      </c>
      <c r="N1009" s="74">
        <v>25.41</v>
      </c>
      <c r="O1009" s="81">
        <v>191.82</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676.94</v>
      </c>
      <c r="E1012" s="73">
        <v>0</v>
      </c>
      <c r="F1012" s="74">
        <v>676.94</v>
      </c>
      <c r="G1012" s="73">
        <v>33.53</v>
      </c>
      <c r="H1012" s="73">
        <v>20.68</v>
      </c>
      <c r="I1012" s="73">
        <v>0</v>
      </c>
      <c r="J1012" s="73">
        <v>0</v>
      </c>
      <c r="K1012" s="73">
        <v>0</v>
      </c>
      <c r="L1012" s="73">
        <v>213.69</v>
      </c>
      <c r="M1012" s="73">
        <v>29.17</v>
      </c>
      <c r="N1012" s="74">
        <v>115.73</v>
      </c>
      <c r="O1012" s="81">
        <v>792.67</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227.94</v>
      </c>
      <c r="L1013" s="76">
        <v>230.59</v>
      </c>
      <c r="M1013" s="76">
        <v>421.85</v>
      </c>
      <c r="N1013" s="75">
        <v>1827.93</v>
      </c>
      <c r="O1013" s="76">
        <v>3785.38</v>
      </c>
    </row>
    <row r="1014" spans="1:15" ht="15.5">
      <c r="A1014" s="67">
        <v>2022</v>
      </c>
      <c r="B1014" s="63" t="s">
        <v>51</v>
      </c>
      <c r="C1014" s="62" t="s">
        <v>37</v>
      </c>
      <c r="D1014" s="70">
        <v>0</v>
      </c>
      <c r="E1014" s="70">
        <v>13.33</v>
      </c>
      <c r="F1014" s="71">
        <v>13.33</v>
      </c>
      <c r="G1014" s="70">
        <v>0</v>
      </c>
      <c r="H1014" s="70">
        <v>92.39</v>
      </c>
      <c r="I1014" s="70">
        <v>0</v>
      </c>
      <c r="J1014" s="70">
        <v>0</v>
      </c>
      <c r="K1014" s="70">
        <v>0</v>
      </c>
      <c r="L1014" s="70">
        <v>0</v>
      </c>
      <c r="M1014" s="70">
        <v>116.09</v>
      </c>
      <c r="N1014" s="71">
        <v>289.52</v>
      </c>
      <c r="O1014" s="80">
        <v>302.85000000000002</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347.61</v>
      </c>
      <c r="E1019" s="73">
        <v>0</v>
      </c>
      <c r="F1019" s="74">
        <v>347.61</v>
      </c>
      <c r="G1019" s="73">
        <v>0</v>
      </c>
      <c r="H1019" s="73">
        <v>0</v>
      </c>
      <c r="I1019" s="73">
        <v>0</v>
      </c>
      <c r="J1019" s="73">
        <v>0</v>
      </c>
      <c r="K1019" s="73">
        <v>0</v>
      </c>
      <c r="L1019" s="73">
        <v>0</v>
      </c>
      <c r="M1019" s="73">
        <v>3.2</v>
      </c>
      <c r="N1019" s="74">
        <v>3.2</v>
      </c>
      <c r="O1019" s="81">
        <v>350.81</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805.14</v>
      </c>
      <c r="E1023" s="73">
        <v>126.26</v>
      </c>
      <c r="F1023" s="74">
        <v>931.4</v>
      </c>
      <c r="G1023" s="73">
        <v>0</v>
      </c>
      <c r="H1023" s="73">
        <v>164.73</v>
      </c>
      <c r="I1023" s="73">
        <v>0</v>
      </c>
      <c r="J1023" s="73">
        <v>0</v>
      </c>
      <c r="K1023" s="73">
        <v>0</v>
      </c>
      <c r="L1023" s="73">
        <v>0</v>
      </c>
      <c r="M1023" s="73">
        <v>237.67</v>
      </c>
      <c r="N1023" s="74">
        <v>404.5</v>
      </c>
      <c r="O1023" s="81">
        <v>1335.9</v>
      </c>
    </row>
    <row r="1024" spans="1:15" ht="15.5">
      <c r="A1024" s="68">
        <v>2022</v>
      </c>
      <c r="B1024" s="63" t="s">
        <v>51</v>
      </c>
      <c r="C1024" s="63" t="s">
        <v>43</v>
      </c>
      <c r="D1024" s="73">
        <v>0</v>
      </c>
      <c r="E1024" s="73">
        <v>0</v>
      </c>
      <c r="F1024" s="74">
        <v>0</v>
      </c>
      <c r="G1024" s="73">
        <v>0</v>
      </c>
      <c r="H1024" s="73">
        <v>23.87</v>
      </c>
      <c r="I1024" s="73">
        <v>0</v>
      </c>
      <c r="J1024" s="73">
        <v>0</v>
      </c>
      <c r="K1024" s="73">
        <v>0</v>
      </c>
      <c r="L1024" s="73">
        <v>0</v>
      </c>
      <c r="M1024" s="73">
        <v>3.5</v>
      </c>
      <c r="N1024" s="74">
        <v>27.37</v>
      </c>
      <c r="O1024" s="81">
        <v>27.37</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0</v>
      </c>
      <c r="E1026" s="73">
        <v>0</v>
      </c>
      <c r="F1026" s="74">
        <v>0</v>
      </c>
      <c r="G1026" s="73">
        <v>0</v>
      </c>
      <c r="H1026" s="73">
        <v>0</v>
      </c>
      <c r="I1026" s="73">
        <v>0</v>
      </c>
      <c r="J1026" s="73">
        <v>0</v>
      </c>
      <c r="K1026" s="73">
        <v>0</v>
      </c>
      <c r="L1026" s="73">
        <v>0</v>
      </c>
      <c r="M1026" s="73">
        <v>5.3</v>
      </c>
      <c r="N1026" s="74">
        <v>37.479999999999997</v>
      </c>
      <c r="O1026" s="81">
        <v>37.479999999999997</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158.55000000000001</v>
      </c>
      <c r="E1030" s="73">
        <v>10.53</v>
      </c>
      <c r="F1030" s="74">
        <v>169.08</v>
      </c>
      <c r="G1030" s="73">
        <v>2.11</v>
      </c>
      <c r="H1030" s="73">
        <v>65.739999999999995</v>
      </c>
      <c r="I1030" s="73">
        <v>0</v>
      </c>
      <c r="J1030" s="73">
        <v>0</v>
      </c>
      <c r="K1030" s="73">
        <v>0</v>
      </c>
      <c r="L1030" s="73">
        <v>128.19999999999999</v>
      </c>
      <c r="M1030" s="73">
        <v>49.84</v>
      </c>
      <c r="N1030" s="74">
        <v>130.57</v>
      </c>
      <c r="O1030" s="81">
        <v>299.64999999999998</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508.27</v>
      </c>
      <c r="N1031" s="75">
        <v>1661.06</v>
      </c>
      <c r="O1031" s="76">
        <v>3874.71</v>
      </c>
    </row>
    <row r="1032" spans="1:15" ht="15.5">
      <c r="A1032" s="67">
        <v>2022</v>
      </c>
      <c r="B1032" s="63" t="s">
        <v>50</v>
      </c>
      <c r="C1032" s="62" t="s">
        <v>37</v>
      </c>
      <c r="D1032" s="70">
        <v>0</v>
      </c>
      <c r="E1032" s="70">
        <v>5.16</v>
      </c>
      <c r="F1032" s="71">
        <v>5.16</v>
      </c>
      <c r="G1032" s="70">
        <v>5.59</v>
      </c>
      <c r="H1032" s="70">
        <v>46</v>
      </c>
      <c r="I1032" s="70">
        <v>0</v>
      </c>
      <c r="J1032" s="70">
        <v>8.36</v>
      </c>
      <c r="K1032" s="70">
        <v>0</v>
      </c>
      <c r="L1032" s="70">
        <v>0</v>
      </c>
      <c r="M1032" s="70">
        <v>135.4</v>
      </c>
      <c r="N1032" s="71">
        <v>197.95</v>
      </c>
      <c r="O1032" s="80">
        <v>203.11</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12.41</v>
      </c>
      <c r="H1036" s="73">
        <v>49.12</v>
      </c>
      <c r="I1036" s="73">
        <v>0</v>
      </c>
      <c r="J1036" s="73">
        <v>0</v>
      </c>
      <c r="K1036" s="73">
        <v>15.06</v>
      </c>
      <c r="L1036" s="73">
        <v>0</v>
      </c>
      <c r="M1036" s="73">
        <v>0.75</v>
      </c>
      <c r="N1036" s="74">
        <v>93.06</v>
      </c>
      <c r="O1036" s="81">
        <v>93.06</v>
      </c>
    </row>
    <row r="1037" spans="1:15" ht="15.5">
      <c r="A1037" s="68">
        <v>2022</v>
      </c>
      <c r="B1037" s="63" t="s">
        <v>50</v>
      </c>
      <c r="C1037" s="63" t="s">
        <v>41</v>
      </c>
      <c r="D1037" s="73">
        <v>194.74</v>
      </c>
      <c r="E1037" s="73">
        <v>0</v>
      </c>
      <c r="F1037" s="74">
        <v>194.74</v>
      </c>
      <c r="G1037" s="73">
        <v>0</v>
      </c>
      <c r="H1037" s="73">
        <v>0</v>
      </c>
      <c r="I1037" s="73">
        <v>0</v>
      </c>
      <c r="J1037" s="73">
        <v>0</v>
      </c>
      <c r="K1037" s="73">
        <v>0</v>
      </c>
      <c r="L1037" s="73">
        <v>0</v>
      </c>
      <c r="M1037" s="73">
        <v>5.33</v>
      </c>
      <c r="N1037" s="74">
        <v>5.33</v>
      </c>
      <c r="O1037" s="81">
        <v>200.07</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1158.76</v>
      </c>
      <c r="E1041" s="73">
        <v>199.34</v>
      </c>
      <c r="F1041" s="74">
        <v>1358.1</v>
      </c>
      <c r="G1041" s="73">
        <v>0</v>
      </c>
      <c r="H1041" s="73">
        <v>262.24</v>
      </c>
      <c r="I1041" s="73">
        <v>0</v>
      </c>
      <c r="J1041" s="73">
        <v>0</v>
      </c>
      <c r="K1041" s="73">
        <v>0</v>
      </c>
      <c r="L1041" s="73">
        <v>4</v>
      </c>
      <c r="M1041" s="73">
        <v>177.77</v>
      </c>
      <c r="N1041" s="74">
        <v>460.45</v>
      </c>
      <c r="O1041" s="81">
        <v>1818.55</v>
      </c>
    </row>
    <row r="1042" spans="1:15" ht="15.5">
      <c r="A1042" s="68">
        <v>2022</v>
      </c>
      <c r="B1042" s="63" t="s">
        <v>50</v>
      </c>
      <c r="C1042" s="63" t="s">
        <v>43</v>
      </c>
      <c r="D1042" s="73">
        <v>0</v>
      </c>
      <c r="E1042" s="73">
        <v>0</v>
      </c>
      <c r="F1042" s="74">
        <v>0</v>
      </c>
      <c r="G1042" s="73">
        <v>0</v>
      </c>
      <c r="H1042" s="73">
        <v>30.29</v>
      </c>
      <c r="I1042" s="73">
        <v>0</v>
      </c>
      <c r="J1042" s="73">
        <v>0</v>
      </c>
      <c r="K1042" s="73">
        <v>0</v>
      </c>
      <c r="L1042" s="73">
        <v>0</v>
      </c>
      <c r="M1042" s="73">
        <v>3.3</v>
      </c>
      <c r="N1042" s="74">
        <v>66.58</v>
      </c>
      <c r="O1042" s="81">
        <v>66.58</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0</v>
      </c>
      <c r="E1044" s="73">
        <v>0</v>
      </c>
      <c r="F1044" s="74">
        <v>0</v>
      </c>
      <c r="G1044" s="73">
        <v>0</v>
      </c>
      <c r="H1044" s="73">
        <v>0</v>
      </c>
      <c r="I1044" s="73">
        <v>0</v>
      </c>
      <c r="J1044" s="73">
        <v>0</v>
      </c>
      <c r="K1044" s="73">
        <v>0</v>
      </c>
      <c r="L1044" s="73">
        <v>0</v>
      </c>
      <c r="M1044" s="73">
        <v>7.9</v>
      </c>
      <c r="N1044" s="74">
        <v>64.95</v>
      </c>
      <c r="O1044" s="81">
        <v>64.95</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54.11</v>
      </c>
      <c r="N1046" s="74">
        <v>235.07</v>
      </c>
      <c r="O1046" s="81">
        <v>235.07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480.67</v>
      </c>
      <c r="E1048" s="73">
        <v>48.12</v>
      </c>
      <c r="F1048" s="74">
        <v>528.79</v>
      </c>
      <c r="G1048" s="73">
        <v>3.91</v>
      </c>
      <c r="H1048" s="73">
        <v>3.3</v>
      </c>
      <c r="I1048" s="73">
        <v>0</v>
      </c>
      <c r="J1048" s="73">
        <v>0</v>
      </c>
      <c r="K1048" s="73">
        <v>0</v>
      </c>
      <c r="L1048" s="73">
        <v>120.89</v>
      </c>
      <c r="M1048" s="73">
        <v>92.46</v>
      </c>
      <c r="N1048" s="74">
        <v>95.76</v>
      </c>
      <c r="O1048" s="81">
        <v>624.54999999999995</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551.26</v>
      </c>
      <c r="N1049" s="75">
        <v>1806.95</v>
      </c>
      <c r="O1049" s="76">
        <v>4656.5600000000004</v>
      </c>
    </row>
    <row r="1050" spans="1:15" ht="15.5">
      <c r="A1050" s="67">
        <v>2022</v>
      </c>
      <c r="B1050" s="63" t="s">
        <v>49</v>
      </c>
      <c r="C1050" s="62" t="s">
        <v>37</v>
      </c>
      <c r="D1050" s="70">
        <v>0</v>
      </c>
      <c r="E1050" s="70">
        <v>0</v>
      </c>
      <c r="F1050" s="71">
        <v>0</v>
      </c>
      <c r="G1050" s="70">
        <v>0</v>
      </c>
      <c r="H1050" s="70">
        <v>62.68</v>
      </c>
      <c r="I1050" s="70">
        <v>0</v>
      </c>
      <c r="J1050" s="70">
        <v>0</v>
      </c>
      <c r="K1050" s="70">
        <v>12.54</v>
      </c>
      <c r="L1050" s="70">
        <v>0</v>
      </c>
      <c r="M1050" s="70">
        <v>77.08</v>
      </c>
      <c r="N1050" s="71">
        <v>196.02</v>
      </c>
      <c r="O1050" s="80">
        <v>196.02</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0</v>
      </c>
      <c r="H1056" s="73">
        <v>13.82</v>
      </c>
      <c r="I1056" s="73">
        <v>81.61</v>
      </c>
      <c r="J1056" s="73">
        <v>24.72</v>
      </c>
      <c r="K1056" s="73">
        <v>258.57</v>
      </c>
      <c r="L1056" s="73">
        <v>0.15</v>
      </c>
      <c r="M1056" s="73">
        <v>8.2100000000000009</v>
      </c>
      <c r="N1056" s="74">
        <v>388.2</v>
      </c>
      <c r="O1056" s="81">
        <v>388.2</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1079.82</v>
      </c>
      <c r="E1059" s="73">
        <v>160.84</v>
      </c>
      <c r="F1059" s="74">
        <v>1240.6600000000001</v>
      </c>
      <c r="G1059" s="73">
        <v>0</v>
      </c>
      <c r="H1059" s="73">
        <v>188.46</v>
      </c>
      <c r="I1059" s="73">
        <v>0</v>
      </c>
      <c r="J1059" s="73">
        <v>3.51</v>
      </c>
      <c r="K1059" s="73">
        <v>0</v>
      </c>
      <c r="L1059" s="73">
        <v>0</v>
      </c>
      <c r="M1059" s="73">
        <v>162.26</v>
      </c>
      <c r="N1059" s="74">
        <v>406.53</v>
      </c>
      <c r="O1059" s="81">
        <v>1647.19</v>
      </c>
    </row>
    <row r="1060" spans="1:15" ht="15.5">
      <c r="A1060" s="68">
        <v>2022</v>
      </c>
      <c r="B1060" s="63" t="s">
        <v>49</v>
      </c>
      <c r="C1060" s="63" t="s">
        <v>43</v>
      </c>
      <c r="D1060" s="73">
        <v>0</v>
      </c>
      <c r="E1060" s="73">
        <v>0</v>
      </c>
      <c r="F1060" s="74">
        <v>0</v>
      </c>
      <c r="G1060" s="73">
        <v>0</v>
      </c>
      <c r="H1060" s="73">
        <v>0</v>
      </c>
      <c r="I1060" s="73">
        <v>0</v>
      </c>
      <c r="J1060" s="73">
        <v>0</v>
      </c>
      <c r="K1060" s="73">
        <v>0</v>
      </c>
      <c r="L1060" s="73">
        <v>0</v>
      </c>
      <c r="M1060" s="73">
        <v>3.28</v>
      </c>
      <c r="N1060" s="74">
        <v>3.28</v>
      </c>
      <c r="O1060" s="81">
        <v>3.28</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314.37</v>
      </c>
      <c r="E1066" s="73">
        <v>0</v>
      </c>
      <c r="F1066" s="74">
        <v>314.37</v>
      </c>
      <c r="G1066" s="73">
        <v>15.77</v>
      </c>
      <c r="H1066" s="73">
        <v>60.46</v>
      </c>
      <c r="I1066" s="73">
        <v>0</v>
      </c>
      <c r="J1066" s="73">
        <v>0</v>
      </c>
      <c r="K1066" s="73">
        <v>0</v>
      </c>
      <c r="L1066" s="73">
        <v>174.59</v>
      </c>
      <c r="M1066" s="73">
        <v>63.46</v>
      </c>
      <c r="N1066" s="74">
        <v>217.14</v>
      </c>
      <c r="O1066" s="81">
        <v>531.51</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271.11</v>
      </c>
      <c r="L1067" s="76">
        <v>174.74</v>
      </c>
      <c r="M1067" s="76">
        <v>336.55</v>
      </c>
      <c r="N1067" s="75">
        <v>1565.16</v>
      </c>
      <c r="O1067" s="76">
        <v>4167.3599999999997</v>
      </c>
    </row>
    <row r="1068" spans="1:15" ht="15.5">
      <c r="A1068" s="67">
        <v>2022</v>
      </c>
      <c r="B1068" s="63" t="s">
        <v>48</v>
      </c>
      <c r="C1068" s="62" t="s">
        <v>37</v>
      </c>
      <c r="D1068" s="70">
        <v>0</v>
      </c>
      <c r="E1068" s="70">
        <v>18.68</v>
      </c>
      <c r="F1068" s="71">
        <v>18.68</v>
      </c>
      <c r="G1068" s="70">
        <v>0</v>
      </c>
      <c r="H1068" s="70">
        <v>63.25</v>
      </c>
      <c r="I1068" s="70">
        <v>0</v>
      </c>
      <c r="J1068" s="70">
        <v>0</v>
      </c>
      <c r="K1068" s="70">
        <v>0</v>
      </c>
      <c r="L1068" s="70">
        <v>0</v>
      </c>
      <c r="M1068" s="70">
        <v>43.08</v>
      </c>
      <c r="N1068" s="71">
        <v>138.36000000000001</v>
      </c>
      <c r="O1068" s="80">
        <v>157.04</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0</v>
      </c>
      <c r="E1071" s="73">
        <v>0</v>
      </c>
      <c r="F1071" s="74">
        <v>0</v>
      </c>
      <c r="G1071" s="73">
        <v>0</v>
      </c>
      <c r="H1071" s="73">
        <v>0</v>
      </c>
      <c r="I1071" s="73">
        <v>0</v>
      </c>
      <c r="J1071" s="73">
        <v>0</v>
      </c>
      <c r="K1071" s="73">
        <v>0</v>
      </c>
      <c r="L1071" s="73">
        <v>0</v>
      </c>
      <c r="M1071" s="73">
        <v>0.06</v>
      </c>
      <c r="N1071" s="74">
        <v>0.06</v>
      </c>
      <c r="O1071" s="81">
        <v>0.06</v>
      </c>
    </row>
    <row r="1072" spans="1:15" ht="15.5">
      <c r="A1072" s="68">
        <v>2022</v>
      </c>
      <c r="B1072" s="63" t="s">
        <v>48</v>
      </c>
      <c r="C1072" s="63" t="s">
        <v>40</v>
      </c>
      <c r="D1072" s="73">
        <v>101.34</v>
      </c>
      <c r="E1072" s="73">
        <v>0</v>
      </c>
      <c r="F1072" s="74">
        <v>101.34</v>
      </c>
      <c r="G1072" s="73">
        <v>13.09</v>
      </c>
      <c r="H1072" s="73">
        <v>0</v>
      </c>
      <c r="I1072" s="73">
        <v>0</v>
      </c>
      <c r="J1072" s="73">
        <v>0</v>
      </c>
      <c r="K1072" s="73">
        <v>47.22</v>
      </c>
      <c r="L1072" s="73">
        <v>0</v>
      </c>
      <c r="M1072" s="73">
        <v>3.54</v>
      </c>
      <c r="N1072" s="74">
        <v>63.85</v>
      </c>
      <c r="O1072" s="81">
        <v>165.19</v>
      </c>
    </row>
    <row r="1073" spans="1:15" ht="15.5">
      <c r="A1073" s="68">
        <v>2022</v>
      </c>
      <c r="B1073" s="63" t="s">
        <v>48</v>
      </c>
      <c r="C1073" s="63" t="s">
        <v>41</v>
      </c>
      <c r="D1073" s="73">
        <v>214.06</v>
      </c>
      <c r="E1073" s="73">
        <v>24.96</v>
      </c>
      <c r="F1073" s="74">
        <v>239.02</v>
      </c>
      <c r="G1073" s="73">
        <v>0</v>
      </c>
      <c r="H1073" s="73">
        <v>0</v>
      </c>
      <c r="I1073" s="73">
        <v>0</v>
      </c>
      <c r="J1073" s="73">
        <v>0</v>
      </c>
      <c r="K1073" s="73">
        <v>0</v>
      </c>
      <c r="L1073" s="73">
        <v>0</v>
      </c>
      <c r="M1073" s="73">
        <v>3.43</v>
      </c>
      <c r="N1073" s="74">
        <v>3.43</v>
      </c>
      <c r="O1073" s="81">
        <v>242.45</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1218.27</v>
      </c>
      <c r="E1077" s="73">
        <v>191.21</v>
      </c>
      <c r="F1077" s="74">
        <v>1409.48</v>
      </c>
      <c r="G1077" s="73">
        <v>5.89</v>
      </c>
      <c r="H1077" s="73">
        <v>301.95</v>
      </c>
      <c r="I1077" s="73">
        <v>0</v>
      </c>
      <c r="J1077" s="73">
        <v>0</v>
      </c>
      <c r="K1077" s="73">
        <v>0</v>
      </c>
      <c r="L1077" s="73">
        <v>0</v>
      </c>
      <c r="M1077" s="73">
        <v>288.13</v>
      </c>
      <c r="N1077" s="74">
        <v>652.66999999999996</v>
      </c>
      <c r="O1077" s="81">
        <v>2062.15</v>
      </c>
    </row>
    <row r="1078" spans="1:15" ht="15.5">
      <c r="A1078" s="68">
        <v>2022</v>
      </c>
      <c r="B1078" s="63" t="s">
        <v>48</v>
      </c>
      <c r="C1078" s="63" t="s">
        <v>43</v>
      </c>
      <c r="D1078" s="73">
        <v>0</v>
      </c>
      <c r="E1078" s="73">
        <v>0</v>
      </c>
      <c r="F1078" s="74">
        <v>0</v>
      </c>
      <c r="G1078" s="73">
        <v>0</v>
      </c>
      <c r="H1078" s="73">
        <v>0</v>
      </c>
      <c r="I1078" s="73">
        <v>0</v>
      </c>
      <c r="J1078" s="73">
        <v>0</v>
      </c>
      <c r="K1078" s="73">
        <v>0</v>
      </c>
      <c r="L1078" s="73">
        <v>0</v>
      </c>
      <c r="M1078" s="73">
        <v>3.5</v>
      </c>
      <c r="N1078" s="74">
        <v>3.5</v>
      </c>
      <c r="O1078" s="81">
        <v>3.5</v>
      </c>
    </row>
    <row r="1079" spans="1:15" ht="15.5">
      <c r="A1079" s="68">
        <v>2022</v>
      </c>
      <c r="B1079" s="63" t="s">
        <v>48</v>
      </c>
      <c r="C1079" s="63" t="s">
        <v>94</v>
      </c>
      <c r="D1079" s="73">
        <v>0</v>
      </c>
      <c r="E1079" s="73">
        <v>0</v>
      </c>
      <c r="F1079" s="74">
        <v>0</v>
      </c>
      <c r="G1079" s="73">
        <v>0</v>
      </c>
      <c r="H1079" s="73">
        <v>0</v>
      </c>
      <c r="I1079" s="73">
        <v>0</v>
      </c>
      <c r="J1079" s="73">
        <v>0</v>
      </c>
      <c r="K1079" s="73">
        <v>0</v>
      </c>
      <c r="L1079" s="73">
        <v>0</v>
      </c>
      <c r="M1079" s="73">
        <v>3.03</v>
      </c>
      <c r="N1079" s="74">
        <v>36.79</v>
      </c>
      <c r="O1079" s="81">
        <v>36.79</v>
      </c>
    </row>
    <row r="1080" spans="1:15" ht="15.5">
      <c r="A1080" s="68">
        <v>2022</v>
      </c>
      <c r="B1080" s="63" t="s">
        <v>48</v>
      </c>
      <c r="C1080" s="63" t="s">
        <v>71</v>
      </c>
      <c r="D1080" s="73">
        <v>72.069999999999993</v>
      </c>
      <c r="E1080" s="73">
        <v>0</v>
      </c>
      <c r="F1080" s="74">
        <v>72.069999999999993</v>
      </c>
      <c r="G1080" s="73">
        <v>0</v>
      </c>
      <c r="H1080" s="73">
        <v>0</v>
      </c>
      <c r="I1080" s="73">
        <v>0</v>
      </c>
      <c r="J1080" s="73">
        <v>0</v>
      </c>
      <c r="K1080" s="73">
        <v>0</v>
      </c>
      <c r="L1080" s="73">
        <v>0</v>
      </c>
      <c r="M1080" s="73">
        <v>4.9400000000000004</v>
      </c>
      <c r="N1080" s="74">
        <v>4.9400000000000004</v>
      </c>
      <c r="O1080" s="81">
        <v>77.010000000000005</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695.27</v>
      </c>
      <c r="E1084" s="73">
        <v>135.4</v>
      </c>
      <c r="F1084" s="74">
        <v>830.67</v>
      </c>
      <c r="G1084" s="73">
        <v>8.7100000000000009</v>
      </c>
      <c r="H1084" s="73">
        <v>133.29</v>
      </c>
      <c r="I1084" s="73">
        <v>7.83</v>
      </c>
      <c r="J1084" s="73">
        <v>0</v>
      </c>
      <c r="K1084" s="73">
        <v>0</v>
      </c>
      <c r="L1084" s="73">
        <v>197.87</v>
      </c>
      <c r="M1084" s="73">
        <v>43.36</v>
      </c>
      <c r="N1084" s="74">
        <v>268.57</v>
      </c>
      <c r="O1084" s="81">
        <v>1099.24</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419.82</v>
      </c>
      <c r="N1085" s="75">
        <v>1858.56</v>
      </c>
      <c r="O1085" s="76">
        <v>4708.59</v>
      </c>
    </row>
    <row r="1086" spans="1:15" ht="15.5">
      <c r="A1086" s="67">
        <v>2023</v>
      </c>
      <c r="B1086" s="63" t="s">
        <v>47</v>
      </c>
      <c r="C1086" s="62" t="s">
        <v>37</v>
      </c>
      <c r="D1086" s="70">
        <v>0</v>
      </c>
      <c r="E1086" s="70">
        <v>10.76</v>
      </c>
      <c r="F1086" s="71">
        <v>10.76</v>
      </c>
      <c r="G1086" s="70">
        <v>0</v>
      </c>
      <c r="H1086" s="70">
        <v>101.6</v>
      </c>
      <c r="I1086" s="70">
        <v>0</v>
      </c>
      <c r="J1086" s="70">
        <v>0</v>
      </c>
      <c r="K1086" s="70">
        <v>0</v>
      </c>
      <c r="L1086" s="70">
        <v>0</v>
      </c>
      <c r="M1086" s="70">
        <v>15.59</v>
      </c>
      <c r="N1086" s="71">
        <v>156.68</v>
      </c>
      <c r="O1086" s="80">
        <v>167.44</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40</v>
      </c>
      <c r="D1090" s="73">
        <v>0</v>
      </c>
      <c r="E1090" s="73">
        <v>0</v>
      </c>
      <c r="F1090" s="74">
        <v>0</v>
      </c>
      <c r="G1090" s="73">
        <v>13.94</v>
      </c>
      <c r="H1090" s="73">
        <v>3.35</v>
      </c>
      <c r="I1090" s="73">
        <v>0</v>
      </c>
      <c r="J1090" s="73">
        <v>0</v>
      </c>
      <c r="K1090" s="73">
        <v>15.24</v>
      </c>
      <c r="L1090" s="73">
        <v>0</v>
      </c>
      <c r="M1090" s="73">
        <v>0.81</v>
      </c>
      <c r="N1090" s="74">
        <v>49.8</v>
      </c>
      <c r="O1090" s="81">
        <v>49.8</v>
      </c>
    </row>
    <row r="1091" spans="1:15" ht="15.5">
      <c r="A1091" s="68">
        <v>2023</v>
      </c>
      <c r="B1091" s="63" t="s">
        <v>47</v>
      </c>
      <c r="C1091" s="63" t="s">
        <v>41</v>
      </c>
      <c r="D1091" s="73">
        <v>253.59</v>
      </c>
      <c r="E1091" s="73">
        <v>0</v>
      </c>
      <c r="F1091" s="74">
        <v>253.59</v>
      </c>
      <c r="G1091" s="73">
        <v>0</v>
      </c>
      <c r="H1091" s="73">
        <v>0</v>
      </c>
      <c r="I1091" s="73">
        <v>0</v>
      </c>
      <c r="J1091" s="73">
        <v>0</v>
      </c>
      <c r="K1091" s="73">
        <v>0</v>
      </c>
      <c r="L1091" s="73">
        <v>0</v>
      </c>
      <c r="M1091" s="73">
        <v>1.1499999999999999</v>
      </c>
      <c r="N1091" s="74">
        <v>1.1499999999999999</v>
      </c>
      <c r="O1091" s="81">
        <v>254.74</v>
      </c>
    </row>
    <row r="1092" spans="1:15" ht="15.5">
      <c r="A1092" s="68">
        <v>2023</v>
      </c>
      <c r="B1092" s="63" t="s">
        <v>47</v>
      </c>
      <c r="C1092" s="63" t="s">
        <v>70</v>
      </c>
      <c r="D1092" s="73">
        <v>0</v>
      </c>
      <c r="E1092" s="73">
        <v>0</v>
      </c>
      <c r="F1092" s="74">
        <v>0</v>
      </c>
      <c r="G1092" s="73">
        <v>0</v>
      </c>
      <c r="H1092" s="73">
        <v>10.99</v>
      </c>
      <c r="I1092" s="73">
        <v>96.24</v>
      </c>
      <c r="J1092" s="73">
        <v>12.09</v>
      </c>
      <c r="K1092" s="73">
        <v>131.11000000000001</v>
      </c>
      <c r="L1092" s="73">
        <v>0.12</v>
      </c>
      <c r="M1092" s="73">
        <v>3.8</v>
      </c>
      <c r="N1092" s="74">
        <v>254.35</v>
      </c>
      <c r="O1092" s="81">
        <v>254.35</v>
      </c>
    </row>
    <row r="1093" spans="1:15" ht="15.5">
      <c r="A1093" s="68">
        <v>2023</v>
      </c>
      <c r="B1093" s="63" t="s">
        <v>47</v>
      </c>
      <c r="C1093" s="63" t="s">
        <v>74</v>
      </c>
      <c r="D1093" s="73">
        <v>77.430000000000007</v>
      </c>
      <c r="E1093" s="73">
        <v>0</v>
      </c>
      <c r="F1093" s="74">
        <v>77.430000000000007</v>
      </c>
      <c r="G1093" s="73">
        <v>0</v>
      </c>
      <c r="H1093" s="73">
        <v>0</v>
      </c>
      <c r="I1093" s="73">
        <v>0</v>
      </c>
      <c r="J1093" s="73">
        <v>0</v>
      </c>
      <c r="K1093" s="73">
        <v>0</v>
      </c>
      <c r="L1093" s="73">
        <v>0</v>
      </c>
      <c r="M1093" s="73">
        <v>5.39</v>
      </c>
      <c r="N1093" s="74">
        <v>5.39</v>
      </c>
      <c r="O1093" s="81">
        <v>82.82</v>
      </c>
    </row>
    <row r="1094" spans="1:15" ht="15.5">
      <c r="A1094" s="68">
        <v>2023</v>
      </c>
      <c r="B1094" s="63" t="s">
        <v>47</v>
      </c>
      <c r="C1094" s="63" t="s">
        <v>73</v>
      </c>
      <c r="D1094" s="73">
        <v>0</v>
      </c>
      <c r="E1094" s="73">
        <v>0</v>
      </c>
      <c r="F1094" s="74">
        <v>0</v>
      </c>
      <c r="G1094" s="73">
        <v>0</v>
      </c>
      <c r="H1094" s="73">
        <v>0</v>
      </c>
      <c r="I1094" s="73">
        <v>0</v>
      </c>
      <c r="J1094" s="73">
        <v>0</v>
      </c>
      <c r="K1094" s="73">
        <v>0</v>
      </c>
      <c r="L1094" s="73">
        <v>0</v>
      </c>
      <c r="M1094" s="73">
        <v>0</v>
      </c>
      <c r="N1094" s="74">
        <v>0</v>
      </c>
      <c r="O1094" s="81">
        <v>0</v>
      </c>
    </row>
    <row r="1095" spans="1:15" ht="15.5">
      <c r="A1095" s="68">
        <v>2023</v>
      </c>
      <c r="B1095" s="63" t="s">
        <v>47</v>
      </c>
      <c r="C1095" s="63" t="s">
        <v>42</v>
      </c>
      <c r="D1095" s="73">
        <v>937.63</v>
      </c>
      <c r="E1095" s="73">
        <v>37.68</v>
      </c>
      <c r="F1095" s="74">
        <v>975.31</v>
      </c>
      <c r="G1095" s="73">
        <v>5.93</v>
      </c>
      <c r="H1095" s="73">
        <v>307</v>
      </c>
      <c r="I1095" s="73">
        <v>0</v>
      </c>
      <c r="J1095" s="73">
        <v>0</v>
      </c>
      <c r="K1095" s="73">
        <v>0</v>
      </c>
      <c r="L1095" s="73">
        <v>7.56</v>
      </c>
      <c r="M1095" s="73">
        <v>365.01</v>
      </c>
      <c r="N1095" s="74">
        <v>686.21</v>
      </c>
      <c r="O1095" s="81">
        <v>1661.52</v>
      </c>
    </row>
    <row r="1096" spans="1:15" ht="15.5">
      <c r="A1096" s="68">
        <v>2023</v>
      </c>
      <c r="B1096" s="63" t="s">
        <v>47</v>
      </c>
      <c r="C1096" s="63" t="s">
        <v>43</v>
      </c>
      <c r="D1096" s="73">
        <v>0</v>
      </c>
      <c r="E1096" s="73">
        <v>0</v>
      </c>
      <c r="F1096" s="74">
        <v>0</v>
      </c>
      <c r="G1096" s="73">
        <v>0</v>
      </c>
      <c r="H1096" s="73">
        <v>13.91</v>
      </c>
      <c r="I1096" s="73">
        <v>0</v>
      </c>
      <c r="J1096" s="73">
        <v>0</v>
      </c>
      <c r="K1096" s="73">
        <v>0</v>
      </c>
      <c r="L1096" s="73">
        <v>0</v>
      </c>
      <c r="M1096" s="73">
        <v>0</v>
      </c>
      <c r="N1096" s="74">
        <v>46.87</v>
      </c>
      <c r="O1096" s="81">
        <v>46.87</v>
      </c>
    </row>
    <row r="1097" spans="1:15" ht="15.5">
      <c r="A1097" s="68">
        <v>2023</v>
      </c>
      <c r="B1097" s="63" t="s">
        <v>47</v>
      </c>
      <c r="C1097" s="63" t="s">
        <v>94</v>
      </c>
      <c r="D1097" s="73">
        <v>0</v>
      </c>
      <c r="E1097" s="73">
        <v>0</v>
      </c>
      <c r="F1097" s="74">
        <v>0</v>
      </c>
      <c r="G1097" s="73">
        <v>0</v>
      </c>
      <c r="H1097" s="73">
        <v>0</v>
      </c>
      <c r="I1097" s="73">
        <v>0</v>
      </c>
      <c r="J1097" s="73">
        <v>0</v>
      </c>
      <c r="K1097" s="73">
        <v>0</v>
      </c>
      <c r="L1097" s="73">
        <v>0</v>
      </c>
      <c r="M1097" s="73">
        <v>7.56</v>
      </c>
      <c r="N1097" s="74">
        <v>73.23</v>
      </c>
      <c r="O1097" s="81">
        <v>73.23</v>
      </c>
    </row>
    <row r="1098" spans="1:15" ht="15.5">
      <c r="A1098" s="68">
        <v>2023</v>
      </c>
      <c r="B1098" s="63" t="s">
        <v>47</v>
      </c>
      <c r="C1098" s="63" t="s">
        <v>71</v>
      </c>
      <c r="D1098" s="73">
        <v>157.74</v>
      </c>
      <c r="E1098" s="73">
        <v>0</v>
      </c>
      <c r="F1098" s="74">
        <v>157.74</v>
      </c>
      <c r="G1098" s="73">
        <v>0</v>
      </c>
      <c r="H1098" s="73">
        <v>0</v>
      </c>
      <c r="I1098" s="73">
        <v>0</v>
      </c>
      <c r="J1098" s="73">
        <v>0</v>
      </c>
      <c r="K1098" s="73">
        <v>0</v>
      </c>
      <c r="L1098" s="73">
        <v>0</v>
      </c>
      <c r="M1098" s="73">
        <v>3.88</v>
      </c>
      <c r="N1098" s="74">
        <v>3.88</v>
      </c>
      <c r="O1098" s="81">
        <v>161.62</v>
      </c>
    </row>
    <row r="1099" spans="1:15" ht="15.5">
      <c r="A1099" s="68">
        <v>2023</v>
      </c>
      <c r="B1099" s="63" t="s">
        <v>47</v>
      </c>
      <c r="C1099" s="63" t="s">
        <v>45</v>
      </c>
      <c r="D1099" s="73">
        <v>119.36</v>
      </c>
      <c r="E1099" s="73">
        <v>13.84</v>
      </c>
      <c r="F1099" s="74">
        <v>133.19999999999999</v>
      </c>
      <c r="G1099" s="73">
        <v>0</v>
      </c>
      <c r="H1099" s="73">
        <v>0</v>
      </c>
      <c r="I1099" s="73">
        <v>0</v>
      </c>
      <c r="J1099" s="73">
        <v>0</v>
      </c>
      <c r="K1099" s="73">
        <v>0</v>
      </c>
      <c r="L1099" s="73">
        <v>0</v>
      </c>
      <c r="M1099" s="73">
        <v>0.03</v>
      </c>
      <c r="N1099" s="74">
        <v>0.03</v>
      </c>
      <c r="O1099" s="81">
        <v>133.22999999999999</v>
      </c>
    </row>
    <row r="1100" spans="1:15" ht="15.5">
      <c r="A1100" s="68">
        <v>2023</v>
      </c>
      <c r="B1100" s="63" t="s">
        <v>47</v>
      </c>
      <c r="C1100" s="63" t="s">
        <v>46</v>
      </c>
      <c r="D1100" s="73">
        <v>66.94</v>
      </c>
      <c r="E1100" s="73">
        <v>0</v>
      </c>
      <c r="F1100" s="74">
        <v>66.94</v>
      </c>
      <c r="G1100" s="73">
        <v>0</v>
      </c>
      <c r="H1100" s="73">
        <v>207.69</v>
      </c>
      <c r="I1100" s="73">
        <v>39.270000000000003</v>
      </c>
      <c r="J1100" s="73">
        <v>0</v>
      </c>
      <c r="K1100" s="73">
        <v>0</v>
      </c>
      <c r="L1100" s="73">
        <v>0</v>
      </c>
      <c r="M1100" s="73">
        <v>1.06</v>
      </c>
      <c r="N1100" s="74">
        <v>248.02</v>
      </c>
      <c r="O1100" s="81">
        <v>314.95999999999998</v>
      </c>
    </row>
    <row r="1101" spans="1:15" ht="15.5">
      <c r="A1101" s="68">
        <v>2023</v>
      </c>
      <c r="B1101" s="63" t="s">
        <v>47</v>
      </c>
      <c r="C1101" s="63" t="s">
        <v>44</v>
      </c>
      <c r="D1101" s="73">
        <v>0</v>
      </c>
      <c r="E1101" s="73">
        <v>0</v>
      </c>
      <c r="F1101" s="74">
        <v>0</v>
      </c>
      <c r="G1101" s="73">
        <v>0</v>
      </c>
      <c r="H1101" s="73">
        <v>0</v>
      </c>
      <c r="I1101" s="73">
        <v>0</v>
      </c>
      <c r="J1101" s="73">
        <v>0</v>
      </c>
      <c r="K1101" s="73">
        <v>0</v>
      </c>
      <c r="L1101" s="73">
        <v>0</v>
      </c>
      <c r="M1101" s="73">
        <v>0</v>
      </c>
      <c r="N1101" s="74">
        <v>0</v>
      </c>
      <c r="O1101" s="81">
        <v>0</v>
      </c>
    </row>
    <row r="1102" spans="1:15" ht="15.5">
      <c r="A1102" s="68">
        <v>2023</v>
      </c>
      <c r="B1102" s="63" t="s">
        <v>47</v>
      </c>
      <c r="C1102" s="63" t="s">
        <v>62</v>
      </c>
      <c r="D1102" s="73">
        <v>413.48</v>
      </c>
      <c r="E1102" s="73">
        <v>0</v>
      </c>
      <c r="F1102" s="74">
        <v>413.48</v>
      </c>
      <c r="G1102" s="73">
        <v>6.1</v>
      </c>
      <c r="H1102" s="73">
        <v>109.55</v>
      </c>
      <c r="I1102" s="73">
        <v>3.08</v>
      </c>
      <c r="J1102" s="73">
        <v>0</v>
      </c>
      <c r="K1102" s="73">
        <v>0</v>
      </c>
      <c r="L1102" s="73">
        <v>191.84</v>
      </c>
      <c r="M1102" s="73">
        <v>27.37</v>
      </c>
      <c r="N1102" s="74">
        <v>182.65</v>
      </c>
      <c r="O1102" s="81">
        <v>596.13</v>
      </c>
    </row>
    <row r="1103" spans="1:15" ht="15.5">
      <c r="A1103" s="66">
        <v>2023</v>
      </c>
      <c r="B1103" s="66" t="s">
        <v>47</v>
      </c>
      <c r="C1103" s="64" t="s">
        <v>93</v>
      </c>
      <c r="D1103" s="76">
        <v>2087.65</v>
      </c>
      <c r="E1103" s="76">
        <v>62.28</v>
      </c>
      <c r="F1103" s="75">
        <v>2149.9299999999998</v>
      </c>
      <c r="G1103" s="76">
        <v>25.97</v>
      </c>
      <c r="H1103" s="76">
        <v>761.59</v>
      </c>
      <c r="I1103" s="76">
        <v>138.59</v>
      </c>
      <c r="J1103" s="76">
        <v>12.09</v>
      </c>
      <c r="K1103" s="76">
        <v>146.35</v>
      </c>
      <c r="L1103" s="76">
        <v>199.52</v>
      </c>
      <c r="M1103" s="76">
        <v>437.64</v>
      </c>
      <c r="N1103" s="75">
        <v>1721.75</v>
      </c>
      <c r="O1103" s="76">
        <v>3871.68</v>
      </c>
    </row>
    <row r="1104" spans="1:15" ht="15.5">
      <c r="A1104" s="67">
        <v>2023</v>
      </c>
      <c r="B1104" s="63" t="s">
        <v>58</v>
      </c>
      <c r="C1104" s="62" t="s">
        <v>37</v>
      </c>
      <c r="D1104" s="70">
        <v>0</v>
      </c>
      <c r="E1104" s="70">
        <v>43.17</v>
      </c>
      <c r="F1104" s="71">
        <v>43.17</v>
      </c>
      <c r="G1104" s="70">
        <v>0</v>
      </c>
      <c r="H1104" s="70">
        <v>133.88999999999999</v>
      </c>
      <c r="I1104" s="70">
        <v>0</v>
      </c>
      <c r="J1104" s="70">
        <v>0</v>
      </c>
      <c r="K1104" s="70">
        <v>0</v>
      </c>
      <c r="L1104" s="70">
        <v>14.04</v>
      </c>
      <c r="M1104" s="70">
        <v>146.11000000000001</v>
      </c>
      <c r="N1104" s="71">
        <v>332.7</v>
      </c>
      <c r="O1104" s="80">
        <v>375.87</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40</v>
      </c>
      <c r="D1108" s="73">
        <v>76.53</v>
      </c>
      <c r="E1108" s="73">
        <v>0</v>
      </c>
      <c r="F1108" s="74">
        <v>76.53</v>
      </c>
      <c r="G1108" s="73">
        <v>13.7</v>
      </c>
      <c r="H1108" s="73">
        <v>3.35</v>
      </c>
      <c r="I1108" s="73">
        <v>0</v>
      </c>
      <c r="J1108" s="73">
        <v>0</v>
      </c>
      <c r="K1108" s="73">
        <v>0</v>
      </c>
      <c r="L1108" s="73">
        <v>0</v>
      </c>
      <c r="M1108" s="73">
        <v>4.49</v>
      </c>
      <c r="N1108" s="74">
        <v>22.27</v>
      </c>
      <c r="O1108" s="81">
        <v>98.8</v>
      </c>
    </row>
    <row r="1109" spans="1:15" ht="15.5">
      <c r="A1109" s="68">
        <v>2023</v>
      </c>
      <c r="B1109" s="63" t="s">
        <v>58</v>
      </c>
      <c r="C1109" s="63" t="s">
        <v>41</v>
      </c>
      <c r="D1109" s="73">
        <v>268.83999999999997</v>
      </c>
      <c r="E1109" s="73">
        <v>0</v>
      </c>
      <c r="F1109" s="74">
        <v>268.83999999999997</v>
      </c>
      <c r="G1109" s="73">
        <v>0</v>
      </c>
      <c r="H1109" s="73">
        <v>0</v>
      </c>
      <c r="I1109" s="73">
        <v>0</v>
      </c>
      <c r="J1109" s="73">
        <v>0</v>
      </c>
      <c r="K1109" s="73">
        <v>0</v>
      </c>
      <c r="L1109" s="73">
        <v>0</v>
      </c>
      <c r="M1109" s="73">
        <v>4.53</v>
      </c>
      <c r="N1109" s="74">
        <v>4.53</v>
      </c>
      <c r="O1109" s="81">
        <v>273.37</v>
      </c>
    </row>
    <row r="1110" spans="1:15" ht="15.5">
      <c r="A1110" s="68">
        <v>2023</v>
      </c>
      <c r="B1110" s="63" t="s">
        <v>58</v>
      </c>
      <c r="C1110" s="63" t="s">
        <v>70</v>
      </c>
      <c r="D1110" s="73">
        <v>0</v>
      </c>
      <c r="E1110" s="73">
        <v>0</v>
      </c>
      <c r="F1110" s="74">
        <v>0</v>
      </c>
      <c r="G1110" s="73">
        <v>0.5</v>
      </c>
      <c r="H1110" s="73">
        <v>13.08</v>
      </c>
      <c r="I1110" s="73">
        <v>109.34</v>
      </c>
      <c r="J1110" s="73">
        <v>6.01</v>
      </c>
      <c r="K1110" s="73">
        <v>126.59</v>
      </c>
      <c r="L1110" s="73">
        <v>0.15</v>
      </c>
      <c r="M1110" s="73">
        <v>4.38</v>
      </c>
      <c r="N1110" s="74">
        <v>260.05</v>
      </c>
      <c r="O1110" s="81">
        <v>260.05</v>
      </c>
    </row>
    <row r="1111" spans="1:15" ht="15.5">
      <c r="A1111" s="68">
        <v>2023</v>
      </c>
      <c r="B1111" s="63" t="s">
        <v>58</v>
      </c>
      <c r="C1111" s="63" t="s">
        <v>74</v>
      </c>
      <c r="D1111" s="73">
        <v>90.98</v>
      </c>
      <c r="E1111" s="73">
        <v>0</v>
      </c>
      <c r="F1111" s="74">
        <v>90.98</v>
      </c>
      <c r="G1111" s="73">
        <v>0</v>
      </c>
      <c r="H1111" s="73">
        <v>0</v>
      </c>
      <c r="I1111" s="73">
        <v>0</v>
      </c>
      <c r="J1111" s="73">
        <v>0</v>
      </c>
      <c r="K1111" s="73">
        <v>0</v>
      </c>
      <c r="L1111" s="73">
        <v>0</v>
      </c>
      <c r="M1111" s="73">
        <v>2.19</v>
      </c>
      <c r="N1111" s="74">
        <v>2.19</v>
      </c>
      <c r="O1111" s="81">
        <v>93.17</v>
      </c>
    </row>
    <row r="1112" spans="1:15" ht="15.5">
      <c r="A1112" s="68">
        <v>2023</v>
      </c>
      <c r="B1112" s="63" t="s">
        <v>58</v>
      </c>
      <c r="C1112" s="63" t="s">
        <v>73</v>
      </c>
      <c r="D1112" s="73">
        <v>0</v>
      </c>
      <c r="E1112" s="73">
        <v>0</v>
      </c>
      <c r="F1112" s="74">
        <v>0</v>
      </c>
      <c r="G1112" s="73">
        <v>0</v>
      </c>
      <c r="H1112" s="73">
        <v>0</v>
      </c>
      <c r="I1112" s="73">
        <v>0</v>
      </c>
      <c r="J1112" s="73">
        <v>0</v>
      </c>
      <c r="K1112" s="73">
        <v>0</v>
      </c>
      <c r="L1112" s="73">
        <v>0</v>
      </c>
      <c r="M1112" s="73">
        <v>0</v>
      </c>
      <c r="N1112" s="74">
        <v>0</v>
      </c>
      <c r="O1112" s="81">
        <v>0</v>
      </c>
    </row>
    <row r="1113" spans="1:15" ht="15.5">
      <c r="A1113" s="68">
        <v>2023</v>
      </c>
      <c r="B1113" s="63" t="s">
        <v>58</v>
      </c>
      <c r="C1113" s="63" t="s">
        <v>42</v>
      </c>
      <c r="D1113" s="73">
        <v>1376.34</v>
      </c>
      <c r="E1113" s="73">
        <v>58.53</v>
      </c>
      <c r="F1113" s="74">
        <v>1434.87</v>
      </c>
      <c r="G1113" s="73">
        <v>0</v>
      </c>
      <c r="H1113" s="73">
        <v>157</v>
      </c>
      <c r="I1113" s="73">
        <v>0</v>
      </c>
      <c r="J1113" s="73">
        <v>0</v>
      </c>
      <c r="K1113" s="73">
        <v>0</v>
      </c>
      <c r="L1113" s="73">
        <v>0</v>
      </c>
      <c r="M1113" s="73">
        <v>122.46</v>
      </c>
      <c r="N1113" s="74">
        <v>290.99</v>
      </c>
      <c r="O1113" s="81">
        <v>1725.86</v>
      </c>
    </row>
    <row r="1114" spans="1:15" ht="15.5">
      <c r="A1114" s="68">
        <v>2023</v>
      </c>
      <c r="B1114" s="63" t="s">
        <v>58</v>
      </c>
      <c r="C1114" s="63" t="s">
        <v>43</v>
      </c>
      <c r="D1114" s="73">
        <v>0</v>
      </c>
      <c r="E1114" s="73">
        <v>0</v>
      </c>
      <c r="F1114" s="74">
        <v>0</v>
      </c>
      <c r="G1114" s="73">
        <v>0</v>
      </c>
      <c r="H1114" s="73">
        <v>0</v>
      </c>
      <c r="I1114" s="73">
        <v>0</v>
      </c>
      <c r="J1114" s="73">
        <v>0</v>
      </c>
      <c r="K1114" s="73">
        <v>0</v>
      </c>
      <c r="L1114" s="73">
        <v>0</v>
      </c>
      <c r="M1114" s="73">
        <v>3.4</v>
      </c>
      <c r="N1114" s="74">
        <v>3.4</v>
      </c>
      <c r="O1114" s="81">
        <v>3.4</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71</v>
      </c>
      <c r="D1116" s="73">
        <v>0</v>
      </c>
      <c r="E1116" s="73">
        <v>16.489999999999998</v>
      </c>
      <c r="F1116" s="74">
        <v>16.489999999999998</v>
      </c>
      <c r="G1116" s="73">
        <v>0</v>
      </c>
      <c r="H1116" s="73">
        <v>0</v>
      </c>
      <c r="I1116" s="73">
        <v>0</v>
      </c>
      <c r="J1116" s="73">
        <v>0</v>
      </c>
      <c r="K1116" s="73">
        <v>0</v>
      </c>
      <c r="L1116" s="73">
        <v>0</v>
      </c>
      <c r="M1116" s="73">
        <v>46.65</v>
      </c>
      <c r="N1116" s="74">
        <v>79.709999999999994</v>
      </c>
      <c r="O1116" s="81">
        <v>96.2</v>
      </c>
    </row>
    <row r="1117" spans="1:15" ht="15.5">
      <c r="A1117" s="68">
        <v>2023</v>
      </c>
      <c r="B1117" s="63" t="s">
        <v>58</v>
      </c>
      <c r="C1117" s="63" t="s">
        <v>45</v>
      </c>
      <c r="D1117" s="73">
        <v>0</v>
      </c>
      <c r="E1117" s="73">
        <v>0</v>
      </c>
      <c r="F1117" s="74">
        <v>0</v>
      </c>
      <c r="G1117" s="73">
        <v>0</v>
      </c>
      <c r="H1117" s="73">
        <v>0</v>
      </c>
      <c r="I1117" s="73">
        <v>0</v>
      </c>
      <c r="J1117" s="73">
        <v>0</v>
      </c>
      <c r="K1117" s="73">
        <v>0</v>
      </c>
      <c r="L1117" s="73">
        <v>0</v>
      </c>
      <c r="M1117" s="73">
        <v>0.03</v>
      </c>
      <c r="N1117" s="74">
        <v>0.03</v>
      </c>
      <c r="O1117" s="81">
        <v>0.03</v>
      </c>
    </row>
    <row r="1118" spans="1:15" ht="15.5">
      <c r="A1118" s="68">
        <v>2023</v>
      </c>
      <c r="B1118" s="63" t="s">
        <v>58</v>
      </c>
      <c r="C1118" s="63" t="s">
        <v>46</v>
      </c>
      <c r="D1118" s="73">
        <v>77.34</v>
      </c>
      <c r="E1118" s="73">
        <v>0</v>
      </c>
      <c r="F1118" s="74">
        <v>77.34</v>
      </c>
      <c r="G1118" s="73">
        <v>0</v>
      </c>
      <c r="H1118" s="73">
        <v>215.75</v>
      </c>
      <c r="I1118" s="73">
        <v>0</v>
      </c>
      <c r="J1118" s="73">
        <v>0</v>
      </c>
      <c r="K1118" s="73">
        <v>0</v>
      </c>
      <c r="L1118" s="73">
        <v>0</v>
      </c>
      <c r="M1118" s="73">
        <v>0.12</v>
      </c>
      <c r="N1118" s="74">
        <v>215.87</v>
      </c>
      <c r="O1118" s="81">
        <v>293.20999999999998</v>
      </c>
    </row>
    <row r="1119" spans="1:15" ht="15.5">
      <c r="A1119" s="68">
        <v>2023</v>
      </c>
      <c r="B1119" s="63" t="s">
        <v>58</v>
      </c>
      <c r="C1119" s="63" t="s">
        <v>44</v>
      </c>
      <c r="D1119" s="73">
        <v>0</v>
      </c>
      <c r="E1119" s="73">
        <v>0</v>
      </c>
      <c r="F1119" s="74">
        <v>0</v>
      </c>
      <c r="G1119" s="73">
        <v>0</v>
      </c>
      <c r="H1119" s="73">
        <v>0</v>
      </c>
      <c r="I1119" s="73">
        <v>0</v>
      </c>
      <c r="J1119" s="73">
        <v>0</v>
      </c>
      <c r="K1119" s="73">
        <v>0</v>
      </c>
      <c r="L1119" s="73">
        <v>0</v>
      </c>
      <c r="M1119" s="73">
        <v>0</v>
      </c>
      <c r="N1119" s="74">
        <v>0</v>
      </c>
      <c r="O1119" s="81">
        <v>0</v>
      </c>
    </row>
    <row r="1120" spans="1:15" ht="15.5">
      <c r="A1120" s="68">
        <v>2023</v>
      </c>
      <c r="B1120" s="63" t="s">
        <v>58</v>
      </c>
      <c r="C1120" s="63" t="s">
        <v>62</v>
      </c>
      <c r="D1120" s="73">
        <v>478.39</v>
      </c>
      <c r="E1120" s="92">
        <v>0</v>
      </c>
      <c r="F1120" s="74">
        <v>478.39</v>
      </c>
      <c r="G1120" s="73">
        <v>0.73</v>
      </c>
      <c r="H1120" s="73">
        <v>95.47</v>
      </c>
      <c r="I1120" s="73">
        <v>0</v>
      </c>
      <c r="J1120" s="73">
        <v>0</v>
      </c>
      <c r="K1120" s="73">
        <v>0</v>
      </c>
      <c r="L1120" s="73">
        <v>148.4</v>
      </c>
      <c r="M1120" s="73">
        <v>65.48</v>
      </c>
      <c r="N1120" s="74">
        <v>226.1</v>
      </c>
      <c r="O1120" s="81">
        <v>704.49</v>
      </c>
    </row>
    <row r="1121" spans="1:15" ht="15.5">
      <c r="A1121" s="66">
        <v>2023</v>
      </c>
      <c r="B1121" s="66" t="s">
        <v>58</v>
      </c>
      <c r="C1121" s="64" t="s">
        <v>93</v>
      </c>
      <c r="D1121" s="76">
        <v>2368.42</v>
      </c>
      <c r="E1121" s="76">
        <v>118.19</v>
      </c>
      <c r="F1121" s="75">
        <v>2486.61</v>
      </c>
      <c r="G1121" s="76">
        <v>14.93</v>
      </c>
      <c r="H1121" s="76">
        <v>623.03</v>
      </c>
      <c r="I1121" s="76">
        <v>109.34</v>
      </c>
      <c r="J1121" s="76">
        <v>6.01</v>
      </c>
      <c r="K1121" s="76">
        <v>126.59</v>
      </c>
      <c r="L1121" s="76">
        <v>162.59</v>
      </c>
      <c r="M1121" s="76">
        <v>409.95</v>
      </c>
      <c r="N1121" s="75">
        <v>1452.44</v>
      </c>
      <c r="O1121" s="76">
        <v>3939.05</v>
      </c>
    </row>
    <row r="1122" spans="1:15" ht="15.5">
      <c r="A1122" s="67">
        <v>2023</v>
      </c>
      <c r="B1122" s="63" t="s">
        <v>57</v>
      </c>
      <c r="C1122" s="62" t="s">
        <v>37</v>
      </c>
      <c r="D1122" s="70">
        <v>0</v>
      </c>
      <c r="E1122" s="70">
        <v>16.2</v>
      </c>
      <c r="F1122" s="71">
        <v>16.2</v>
      </c>
      <c r="G1122" s="70">
        <v>0</v>
      </c>
      <c r="H1122" s="70">
        <v>173.15</v>
      </c>
      <c r="I1122" s="70">
        <v>0</v>
      </c>
      <c r="J1122" s="70">
        <v>0</v>
      </c>
      <c r="K1122" s="70">
        <v>3.67</v>
      </c>
      <c r="L1122" s="70">
        <v>40.42</v>
      </c>
      <c r="M1122" s="70">
        <v>134.58000000000001</v>
      </c>
      <c r="N1122" s="71">
        <v>386.62</v>
      </c>
      <c r="O1122" s="80">
        <v>402.82</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40</v>
      </c>
      <c r="D1126" s="73">
        <v>74.319999999999993</v>
      </c>
      <c r="E1126" s="73">
        <v>0</v>
      </c>
      <c r="F1126" s="74">
        <v>74.319999999999993</v>
      </c>
      <c r="G1126" s="73">
        <v>2.79</v>
      </c>
      <c r="H1126" s="73">
        <v>6.7</v>
      </c>
      <c r="I1126" s="73">
        <v>0</v>
      </c>
      <c r="J1126" s="73">
        <v>0</v>
      </c>
      <c r="K1126" s="73">
        <v>0</v>
      </c>
      <c r="L1126" s="73">
        <v>0</v>
      </c>
      <c r="M1126" s="73">
        <v>6.01</v>
      </c>
      <c r="N1126" s="74">
        <v>40.31</v>
      </c>
      <c r="O1126" s="81">
        <v>114.63</v>
      </c>
    </row>
    <row r="1127" spans="1:15" ht="15.5">
      <c r="A1127" s="68">
        <v>2023</v>
      </c>
      <c r="B1127" s="63" t="s">
        <v>57</v>
      </c>
      <c r="C1127" s="63" t="s">
        <v>41</v>
      </c>
      <c r="D1127" s="73">
        <v>216.52</v>
      </c>
      <c r="E1127" s="73">
        <v>0</v>
      </c>
      <c r="F1127" s="74">
        <v>216.52</v>
      </c>
      <c r="G1127" s="73">
        <v>0</v>
      </c>
      <c r="H1127" s="73">
        <v>0</v>
      </c>
      <c r="I1127" s="73">
        <v>0</v>
      </c>
      <c r="J1127" s="73">
        <v>0</v>
      </c>
      <c r="K1127" s="73">
        <v>0</v>
      </c>
      <c r="L1127" s="73">
        <v>0</v>
      </c>
      <c r="M1127" s="73">
        <v>2.68</v>
      </c>
      <c r="N1127" s="74">
        <v>3.68</v>
      </c>
      <c r="O1127" s="81">
        <v>220.2</v>
      </c>
    </row>
    <row r="1128" spans="1:15" ht="15.5">
      <c r="A1128" s="68">
        <v>2023</v>
      </c>
      <c r="B1128" s="63" t="s">
        <v>57</v>
      </c>
      <c r="C1128" s="63" t="s">
        <v>70</v>
      </c>
      <c r="D1128" s="73">
        <v>0</v>
      </c>
      <c r="E1128" s="73">
        <v>0</v>
      </c>
      <c r="F1128" s="74">
        <v>0</v>
      </c>
      <c r="G1128" s="73">
        <v>0</v>
      </c>
      <c r="H1128" s="73">
        <v>19.89</v>
      </c>
      <c r="I1128" s="73">
        <v>122.63</v>
      </c>
      <c r="J1128" s="73">
        <v>6.06</v>
      </c>
      <c r="K1128" s="73">
        <v>74.930000000000007</v>
      </c>
      <c r="L1128" s="73">
        <v>13.22</v>
      </c>
      <c r="M1128" s="73">
        <v>9.26</v>
      </c>
      <c r="N1128" s="74">
        <v>245.99</v>
      </c>
      <c r="O1128" s="81">
        <v>245.99</v>
      </c>
    </row>
    <row r="1129" spans="1:15" ht="15.5">
      <c r="A1129" s="68">
        <v>2023</v>
      </c>
      <c r="B1129" s="63" t="s">
        <v>57</v>
      </c>
      <c r="C1129" s="63" t="s">
        <v>74</v>
      </c>
      <c r="D1129" s="73">
        <v>0</v>
      </c>
      <c r="E1129" s="73">
        <v>10</v>
      </c>
      <c r="F1129" s="74">
        <v>10</v>
      </c>
      <c r="G1129" s="73">
        <v>0</v>
      </c>
      <c r="H1129" s="73">
        <v>0</v>
      </c>
      <c r="I1129" s="73">
        <v>0</v>
      </c>
      <c r="J1129" s="73">
        <v>0</v>
      </c>
      <c r="K1129" s="73">
        <v>0</v>
      </c>
      <c r="L1129" s="73">
        <v>0</v>
      </c>
      <c r="M1129" s="73">
        <v>2.62</v>
      </c>
      <c r="N1129" s="74">
        <v>2.62</v>
      </c>
      <c r="O1129" s="81">
        <v>12.62</v>
      </c>
    </row>
    <row r="1130" spans="1:15" ht="15.5">
      <c r="A1130" s="68">
        <v>2023</v>
      </c>
      <c r="B1130" s="63" t="s">
        <v>57</v>
      </c>
      <c r="C1130" s="63" t="s">
        <v>73</v>
      </c>
      <c r="D1130" s="73">
        <v>0</v>
      </c>
      <c r="E1130" s="73">
        <v>0</v>
      </c>
      <c r="F1130" s="74">
        <v>0</v>
      </c>
      <c r="G1130" s="73">
        <v>0</v>
      </c>
      <c r="H1130" s="73">
        <v>0</v>
      </c>
      <c r="I1130" s="73">
        <v>0</v>
      </c>
      <c r="J1130" s="73">
        <v>0</v>
      </c>
      <c r="K1130" s="73">
        <v>0</v>
      </c>
      <c r="L1130" s="73">
        <v>0</v>
      </c>
      <c r="M1130" s="73">
        <v>0</v>
      </c>
      <c r="N1130" s="74">
        <v>0</v>
      </c>
      <c r="O1130" s="81">
        <v>0</v>
      </c>
    </row>
    <row r="1131" spans="1:15" ht="15.5">
      <c r="A1131" s="68">
        <v>2023</v>
      </c>
      <c r="B1131" s="63" t="s">
        <v>57</v>
      </c>
      <c r="C1131" s="63" t="s">
        <v>42</v>
      </c>
      <c r="D1131" s="73">
        <v>1294.6099999999999</v>
      </c>
      <c r="E1131" s="73">
        <v>121.43</v>
      </c>
      <c r="F1131" s="74">
        <v>1416.04</v>
      </c>
      <c r="G1131" s="73">
        <v>3.86</v>
      </c>
      <c r="H1131" s="73">
        <v>213</v>
      </c>
      <c r="I1131" s="73">
        <v>0</v>
      </c>
      <c r="J1131" s="73">
        <v>0</v>
      </c>
      <c r="K1131" s="73">
        <v>0.09</v>
      </c>
      <c r="L1131" s="73">
        <v>15.97</v>
      </c>
      <c r="M1131" s="73">
        <v>194.87</v>
      </c>
      <c r="N1131" s="74">
        <v>493.29</v>
      </c>
      <c r="O1131" s="81">
        <v>1909.33</v>
      </c>
    </row>
    <row r="1132" spans="1:15" ht="15.5">
      <c r="A1132" s="68">
        <v>2023</v>
      </c>
      <c r="B1132" s="63" t="s">
        <v>57</v>
      </c>
      <c r="C1132" s="63" t="s">
        <v>43</v>
      </c>
      <c r="D1132" s="73">
        <v>71.34</v>
      </c>
      <c r="E1132" s="73">
        <v>0</v>
      </c>
      <c r="F1132" s="74">
        <v>71.34</v>
      </c>
      <c r="G1132" s="73">
        <v>0</v>
      </c>
      <c r="H1132" s="73">
        <v>0</v>
      </c>
      <c r="I1132" s="73">
        <v>0</v>
      </c>
      <c r="J1132" s="73">
        <v>0</v>
      </c>
      <c r="K1132" s="73">
        <v>0</v>
      </c>
      <c r="L1132" s="73">
        <v>0</v>
      </c>
      <c r="M1132" s="73">
        <v>3.03</v>
      </c>
      <c r="N1132" s="74">
        <v>65.69</v>
      </c>
      <c r="O1132" s="81">
        <v>137.03</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71</v>
      </c>
      <c r="D1134" s="73">
        <v>84.55</v>
      </c>
      <c r="E1134" s="73">
        <v>0</v>
      </c>
      <c r="F1134" s="74">
        <v>84.55</v>
      </c>
      <c r="G1134" s="73">
        <v>2.09</v>
      </c>
      <c r="H1134" s="73">
        <v>0</v>
      </c>
      <c r="I1134" s="73">
        <v>0</v>
      </c>
      <c r="J1134" s="73">
        <v>0</v>
      </c>
      <c r="K1134" s="73">
        <v>0</v>
      </c>
      <c r="L1134" s="73">
        <v>0</v>
      </c>
      <c r="M1134" s="73">
        <v>0.32</v>
      </c>
      <c r="N1134" s="74">
        <v>39.69</v>
      </c>
      <c r="O1134" s="81">
        <v>124.24</v>
      </c>
    </row>
    <row r="1135" spans="1:15" ht="15.5">
      <c r="A1135" s="68">
        <v>2023</v>
      </c>
      <c r="B1135" s="63" t="s">
        <v>57</v>
      </c>
      <c r="C1135" s="63" t="s">
        <v>45</v>
      </c>
      <c r="D1135" s="73">
        <v>159.25</v>
      </c>
      <c r="E1135" s="73">
        <v>0</v>
      </c>
      <c r="F1135" s="74">
        <v>159.25</v>
      </c>
      <c r="G1135" s="73">
        <v>0</v>
      </c>
      <c r="H1135" s="73">
        <v>0</v>
      </c>
      <c r="I1135" s="73">
        <v>0</v>
      </c>
      <c r="J1135" s="73">
        <v>0</v>
      </c>
      <c r="K1135" s="73">
        <v>0</v>
      </c>
      <c r="L1135" s="73">
        <v>0</v>
      </c>
      <c r="M1135" s="73">
        <v>0.03</v>
      </c>
      <c r="N1135" s="74">
        <v>0.03</v>
      </c>
      <c r="O1135" s="81">
        <v>159.28</v>
      </c>
    </row>
    <row r="1136" spans="1:15" ht="15.5">
      <c r="A1136" s="68">
        <v>2023</v>
      </c>
      <c r="B1136" s="63" t="s">
        <v>57</v>
      </c>
      <c r="C1136" s="63" t="s">
        <v>46</v>
      </c>
      <c r="D1136" s="73">
        <v>162.53</v>
      </c>
      <c r="E1136" s="73">
        <v>0</v>
      </c>
      <c r="F1136" s="74">
        <v>162.53</v>
      </c>
      <c r="G1136" s="73">
        <v>0</v>
      </c>
      <c r="H1136" s="73">
        <v>150.36000000000001</v>
      </c>
      <c r="I1136" s="73">
        <v>0</v>
      </c>
      <c r="J1136" s="73">
        <v>0</v>
      </c>
      <c r="K1136" s="73">
        <v>0</v>
      </c>
      <c r="L1136" s="73">
        <v>0</v>
      </c>
      <c r="M1136" s="73">
        <v>0.06</v>
      </c>
      <c r="N1136" s="74">
        <v>150.41999999999999</v>
      </c>
      <c r="O1136" s="81">
        <v>312.95</v>
      </c>
    </row>
    <row r="1137" spans="1:15" ht="15.5">
      <c r="A1137" s="68">
        <v>2023</v>
      </c>
      <c r="B1137" s="63" t="s">
        <v>57</v>
      </c>
      <c r="C1137" s="63" t="s">
        <v>44</v>
      </c>
      <c r="D1137" s="73">
        <v>0</v>
      </c>
      <c r="E1137" s="73">
        <v>0</v>
      </c>
      <c r="F1137" s="74">
        <v>0</v>
      </c>
      <c r="G1137" s="73">
        <v>0</v>
      </c>
      <c r="H1137" s="73">
        <v>0</v>
      </c>
      <c r="I1137" s="73">
        <v>0</v>
      </c>
      <c r="J1137" s="73">
        <v>0</v>
      </c>
      <c r="K1137" s="73">
        <v>0</v>
      </c>
      <c r="L1137" s="73">
        <v>0</v>
      </c>
      <c r="M1137" s="73">
        <v>0</v>
      </c>
      <c r="N1137" s="74">
        <v>0</v>
      </c>
      <c r="O1137" s="81">
        <v>0</v>
      </c>
    </row>
    <row r="1138" spans="1:15" ht="15.5">
      <c r="A1138" s="68">
        <v>2023</v>
      </c>
      <c r="B1138" s="63" t="s">
        <v>57</v>
      </c>
      <c r="C1138" s="63" t="s">
        <v>62</v>
      </c>
      <c r="D1138" s="73">
        <v>342.81</v>
      </c>
      <c r="E1138" s="92">
        <v>4.66</v>
      </c>
      <c r="F1138" s="74">
        <v>347.47</v>
      </c>
      <c r="G1138" s="73">
        <v>22.23</v>
      </c>
      <c r="H1138" s="73">
        <v>171.81</v>
      </c>
      <c r="I1138" s="73">
        <v>0</v>
      </c>
      <c r="J1138" s="73">
        <v>0</v>
      </c>
      <c r="K1138" s="73">
        <v>0</v>
      </c>
      <c r="L1138" s="73">
        <v>239.2</v>
      </c>
      <c r="M1138" s="73">
        <v>85.5</v>
      </c>
      <c r="N1138" s="74">
        <v>292.69</v>
      </c>
      <c r="O1138" s="81">
        <v>640.16</v>
      </c>
    </row>
    <row r="1139" spans="1:15" ht="15.5">
      <c r="A1139" s="66">
        <v>2023</v>
      </c>
      <c r="B1139" s="66" t="s">
        <v>57</v>
      </c>
      <c r="C1139" s="64" t="s">
        <v>93</v>
      </c>
      <c r="D1139" s="76">
        <v>2517.8200000000002</v>
      </c>
      <c r="E1139" s="76">
        <v>163.44999999999999</v>
      </c>
      <c r="F1139" s="75">
        <v>2681.27</v>
      </c>
      <c r="G1139" s="76">
        <v>30.97</v>
      </c>
      <c r="H1139" s="76">
        <v>890.94</v>
      </c>
      <c r="I1139" s="76">
        <v>122.63</v>
      </c>
      <c r="J1139" s="76">
        <v>6.06</v>
      </c>
      <c r="K1139" s="76">
        <v>78.69</v>
      </c>
      <c r="L1139" s="76">
        <v>314.16000000000003</v>
      </c>
      <c r="M1139" s="76">
        <v>471.62</v>
      </c>
      <c r="N1139" s="75">
        <v>1915.07</v>
      </c>
      <c r="O1139" s="76">
        <v>4596.34</v>
      </c>
    </row>
    <row r="1140" spans="1:15" ht="15.5">
      <c r="A1140" s="67">
        <v>2023</v>
      </c>
      <c r="B1140" s="63" t="s">
        <v>56</v>
      </c>
      <c r="C1140" s="62" t="s">
        <v>37</v>
      </c>
      <c r="D1140" s="70">
        <v>0</v>
      </c>
      <c r="E1140" s="70">
        <v>92.07</v>
      </c>
      <c r="F1140" s="71">
        <v>92.07</v>
      </c>
      <c r="G1140" s="70">
        <v>0</v>
      </c>
      <c r="H1140" s="70">
        <v>46.62</v>
      </c>
      <c r="I1140" s="70">
        <v>0</v>
      </c>
      <c r="J1140" s="70">
        <v>0</v>
      </c>
      <c r="K1140" s="70">
        <v>0</v>
      </c>
      <c r="L1140" s="70">
        <v>0</v>
      </c>
      <c r="M1140" s="70">
        <v>61.92</v>
      </c>
      <c r="N1140" s="71">
        <v>148.25</v>
      </c>
      <c r="O1140" s="80">
        <v>240.32</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40</v>
      </c>
      <c r="D1144" s="73">
        <v>0</v>
      </c>
      <c r="E1144" s="73">
        <v>0</v>
      </c>
      <c r="F1144" s="74">
        <v>0</v>
      </c>
      <c r="G1144" s="73">
        <v>7.63</v>
      </c>
      <c r="H1144" s="73">
        <v>1.92</v>
      </c>
      <c r="I1144" s="73">
        <v>0</v>
      </c>
      <c r="J1144" s="73">
        <v>0</v>
      </c>
      <c r="K1144" s="73">
        <v>0</v>
      </c>
      <c r="L1144" s="73">
        <v>0</v>
      </c>
      <c r="M1144" s="73">
        <v>4.91</v>
      </c>
      <c r="N1144" s="74">
        <v>26.62</v>
      </c>
      <c r="O1144" s="81">
        <v>26.62</v>
      </c>
    </row>
    <row r="1145" spans="1:15" ht="15.5">
      <c r="A1145" s="68">
        <v>2023</v>
      </c>
      <c r="B1145" s="63" t="s">
        <v>56</v>
      </c>
      <c r="C1145" s="63" t="s">
        <v>41</v>
      </c>
      <c r="D1145" s="73">
        <v>336.8</v>
      </c>
      <c r="E1145" s="73">
        <v>11.85</v>
      </c>
      <c r="F1145" s="74">
        <v>348.65</v>
      </c>
      <c r="G1145" s="73">
        <v>0</v>
      </c>
      <c r="H1145" s="73">
        <v>0</v>
      </c>
      <c r="I1145" s="73">
        <v>0</v>
      </c>
      <c r="J1145" s="73">
        <v>0</v>
      </c>
      <c r="K1145" s="73">
        <v>0</v>
      </c>
      <c r="L1145" s="73">
        <v>0</v>
      </c>
      <c r="M1145" s="73">
        <v>3.55</v>
      </c>
      <c r="N1145" s="74">
        <v>3.55</v>
      </c>
      <c r="O1145" s="81">
        <v>352.2</v>
      </c>
    </row>
    <row r="1146" spans="1:15" ht="15.5">
      <c r="A1146" s="68">
        <v>2023</v>
      </c>
      <c r="B1146" s="63" t="s">
        <v>56</v>
      </c>
      <c r="C1146" s="63" t="s">
        <v>70</v>
      </c>
      <c r="D1146" s="73">
        <v>0</v>
      </c>
      <c r="E1146" s="73">
        <v>0</v>
      </c>
      <c r="F1146" s="74">
        <v>0</v>
      </c>
      <c r="G1146" s="73">
        <v>0</v>
      </c>
      <c r="H1146" s="73">
        <v>10.74</v>
      </c>
      <c r="I1146" s="73">
        <v>104.04</v>
      </c>
      <c r="J1146" s="73">
        <v>6.08</v>
      </c>
      <c r="K1146" s="73">
        <v>81.34</v>
      </c>
      <c r="L1146" s="73">
        <v>11.41</v>
      </c>
      <c r="M1146" s="73">
        <v>10.5</v>
      </c>
      <c r="N1146" s="74">
        <v>224.11</v>
      </c>
      <c r="O1146" s="81">
        <v>224.11</v>
      </c>
    </row>
    <row r="1147" spans="1:15" ht="15.5">
      <c r="A1147" s="68">
        <v>2023</v>
      </c>
      <c r="B1147" s="63" t="s">
        <v>56</v>
      </c>
      <c r="C1147" s="63" t="s">
        <v>74</v>
      </c>
      <c r="D1147" s="73">
        <v>0</v>
      </c>
      <c r="E1147" s="73">
        <v>0</v>
      </c>
      <c r="F1147" s="74">
        <v>0</v>
      </c>
      <c r="G1147" s="73">
        <v>0</v>
      </c>
      <c r="H1147" s="73">
        <v>0</v>
      </c>
      <c r="I1147" s="73">
        <v>0</v>
      </c>
      <c r="J1147" s="73">
        <v>0</v>
      </c>
      <c r="K1147" s="73">
        <v>0</v>
      </c>
      <c r="L1147" s="73">
        <v>0</v>
      </c>
      <c r="M1147" s="73">
        <v>3.91</v>
      </c>
      <c r="N1147" s="74">
        <v>3.91</v>
      </c>
      <c r="O1147" s="81">
        <v>3.91</v>
      </c>
    </row>
    <row r="1148" spans="1:15" ht="15.5">
      <c r="A1148" s="68">
        <v>2023</v>
      </c>
      <c r="B1148" s="63" t="s">
        <v>56</v>
      </c>
      <c r="C1148" s="63" t="s">
        <v>73</v>
      </c>
      <c r="D1148" s="73">
        <v>0</v>
      </c>
      <c r="E1148" s="73">
        <v>0</v>
      </c>
      <c r="F1148" s="74">
        <v>0</v>
      </c>
      <c r="G1148" s="73">
        <v>0</v>
      </c>
      <c r="H1148" s="73">
        <v>0</v>
      </c>
      <c r="I1148" s="73">
        <v>0</v>
      </c>
      <c r="J1148" s="73">
        <v>0</v>
      </c>
      <c r="K1148" s="73">
        <v>0</v>
      </c>
      <c r="L1148" s="73">
        <v>0</v>
      </c>
      <c r="M1148" s="73">
        <v>0</v>
      </c>
      <c r="N1148" s="74">
        <v>0</v>
      </c>
      <c r="O1148" s="81">
        <v>0</v>
      </c>
    </row>
    <row r="1149" spans="1:15" ht="15.5">
      <c r="A1149" s="68">
        <v>2023</v>
      </c>
      <c r="B1149" s="63" t="s">
        <v>56</v>
      </c>
      <c r="C1149" s="63" t="s">
        <v>42</v>
      </c>
      <c r="D1149" s="73">
        <v>713.73</v>
      </c>
      <c r="E1149" s="73">
        <v>78.28</v>
      </c>
      <c r="F1149" s="74">
        <v>792.01</v>
      </c>
      <c r="G1149" s="73">
        <v>2.5499999999999998</v>
      </c>
      <c r="H1149" s="73">
        <v>288</v>
      </c>
      <c r="I1149" s="73">
        <v>0</v>
      </c>
      <c r="J1149" s="73">
        <v>0</v>
      </c>
      <c r="K1149" s="73">
        <v>0</v>
      </c>
      <c r="L1149" s="73">
        <v>9.9600000000000009</v>
      </c>
      <c r="M1149" s="73">
        <v>225.57</v>
      </c>
      <c r="N1149" s="74">
        <v>541.02</v>
      </c>
      <c r="O1149" s="81">
        <v>1333.03</v>
      </c>
    </row>
    <row r="1150" spans="1:15" ht="15.5">
      <c r="A1150" s="68">
        <v>2023</v>
      </c>
      <c r="B1150" s="63" t="s">
        <v>56</v>
      </c>
      <c r="C1150" s="63" t="s">
        <v>43</v>
      </c>
      <c r="D1150" s="73">
        <v>0</v>
      </c>
      <c r="E1150" s="73">
        <v>0</v>
      </c>
      <c r="F1150" s="74">
        <v>0</v>
      </c>
      <c r="G1150" s="73">
        <v>0</v>
      </c>
      <c r="H1150" s="73">
        <v>0</v>
      </c>
      <c r="I1150" s="73">
        <v>0</v>
      </c>
      <c r="J1150" s="73">
        <v>0</v>
      </c>
      <c r="K1150" s="73">
        <v>0</v>
      </c>
      <c r="L1150" s="73">
        <v>0</v>
      </c>
      <c r="M1150" s="73">
        <v>0</v>
      </c>
      <c r="N1150" s="74">
        <v>32.97</v>
      </c>
      <c r="O1150" s="81">
        <v>32.97</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71</v>
      </c>
      <c r="D1152" s="73">
        <v>71.27</v>
      </c>
      <c r="E1152" s="73">
        <v>20.67</v>
      </c>
      <c r="F1152" s="74">
        <v>91.94</v>
      </c>
      <c r="G1152" s="73">
        <v>0</v>
      </c>
      <c r="H1152" s="73">
        <v>0</v>
      </c>
      <c r="I1152" s="73">
        <v>0</v>
      </c>
      <c r="J1152" s="73">
        <v>0</v>
      </c>
      <c r="K1152" s="73">
        <v>0</v>
      </c>
      <c r="L1152" s="73">
        <v>0</v>
      </c>
      <c r="M1152" s="73">
        <v>2.76</v>
      </c>
      <c r="N1152" s="74">
        <v>2.76</v>
      </c>
      <c r="O1152" s="81">
        <v>94.7</v>
      </c>
    </row>
    <row r="1153" spans="1:15" ht="15.5">
      <c r="A1153" s="68">
        <v>2023</v>
      </c>
      <c r="B1153" s="63" t="s">
        <v>56</v>
      </c>
      <c r="C1153" s="63" t="s">
        <v>45</v>
      </c>
      <c r="D1153" s="73">
        <v>182.13</v>
      </c>
      <c r="E1153" s="73">
        <v>0</v>
      </c>
      <c r="F1153" s="74">
        <v>182.13</v>
      </c>
      <c r="G1153" s="73">
        <v>0</v>
      </c>
      <c r="H1153" s="73">
        <v>0</v>
      </c>
      <c r="I1153" s="73">
        <v>0</v>
      </c>
      <c r="J1153" s="73">
        <v>0</v>
      </c>
      <c r="K1153" s="73">
        <v>0</v>
      </c>
      <c r="L1153" s="73">
        <v>0</v>
      </c>
      <c r="M1153" s="73">
        <v>0.03</v>
      </c>
      <c r="N1153" s="74">
        <v>0.03</v>
      </c>
      <c r="O1153" s="81">
        <v>182.16</v>
      </c>
    </row>
    <row r="1154" spans="1:15" ht="15.5">
      <c r="A1154" s="68">
        <v>2023</v>
      </c>
      <c r="B1154" s="63" t="s">
        <v>56</v>
      </c>
      <c r="C1154" s="63" t="s">
        <v>46</v>
      </c>
      <c r="D1154" s="73">
        <v>0</v>
      </c>
      <c r="E1154" s="73">
        <v>0</v>
      </c>
      <c r="F1154" s="74">
        <v>0</v>
      </c>
      <c r="G1154" s="73">
        <v>0</v>
      </c>
      <c r="H1154" s="73">
        <v>203.34</v>
      </c>
      <c r="I1154" s="73">
        <v>0</v>
      </c>
      <c r="J1154" s="73">
        <v>0</v>
      </c>
      <c r="K1154" s="73">
        <v>0.12</v>
      </c>
      <c r="L1154" s="73">
        <v>0</v>
      </c>
      <c r="M1154" s="73">
        <v>1.65</v>
      </c>
      <c r="N1154" s="74">
        <v>205.11</v>
      </c>
      <c r="O1154" s="81">
        <v>205.11</v>
      </c>
    </row>
    <row r="1155" spans="1:15" ht="15.5">
      <c r="A1155" s="68">
        <v>2023</v>
      </c>
      <c r="B1155" s="63" t="s">
        <v>56</v>
      </c>
      <c r="C1155" s="63" t="s">
        <v>44</v>
      </c>
      <c r="D1155" s="73">
        <v>0</v>
      </c>
      <c r="E1155" s="73">
        <v>0</v>
      </c>
      <c r="F1155" s="74">
        <v>0</v>
      </c>
      <c r="G1155" s="73">
        <v>0</v>
      </c>
      <c r="H1155" s="73">
        <v>0</v>
      </c>
      <c r="I1155" s="73">
        <v>0</v>
      </c>
      <c r="J1155" s="73">
        <v>0</v>
      </c>
      <c r="K1155" s="73">
        <v>0</v>
      </c>
      <c r="L1155" s="73">
        <v>0</v>
      </c>
      <c r="M1155" s="73">
        <v>0</v>
      </c>
      <c r="N1155" s="74">
        <v>0</v>
      </c>
      <c r="O1155" s="81">
        <v>0</v>
      </c>
    </row>
    <row r="1156" spans="1:15" ht="15.5">
      <c r="A1156" s="68">
        <v>2023</v>
      </c>
      <c r="B1156" s="63" t="s">
        <v>56</v>
      </c>
      <c r="C1156" s="63" t="s">
        <v>62</v>
      </c>
      <c r="D1156" s="73">
        <v>528.85</v>
      </c>
      <c r="E1156" s="73">
        <v>0</v>
      </c>
      <c r="F1156" s="74">
        <v>528.85</v>
      </c>
      <c r="G1156" s="73">
        <v>22.98</v>
      </c>
      <c r="H1156" s="73">
        <v>10.27</v>
      </c>
      <c r="I1156" s="73">
        <v>0</v>
      </c>
      <c r="J1156" s="73">
        <v>0</v>
      </c>
      <c r="K1156" s="73">
        <v>0</v>
      </c>
      <c r="L1156" s="73">
        <v>126.49</v>
      </c>
      <c r="M1156" s="73">
        <v>56.07</v>
      </c>
      <c r="N1156" s="74">
        <v>116.03</v>
      </c>
      <c r="O1156" s="81">
        <v>644.88</v>
      </c>
    </row>
    <row r="1157" spans="1:15" ht="15.5">
      <c r="A1157" s="66">
        <v>2023</v>
      </c>
      <c r="B1157" s="66" t="s">
        <v>56</v>
      </c>
      <c r="C1157" s="64" t="s">
        <v>93</v>
      </c>
      <c r="D1157" s="76">
        <v>1832.78</v>
      </c>
      <c r="E1157" s="76">
        <v>202.87</v>
      </c>
      <c r="F1157" s="75">
        <v>2035.65</v>
      </c>
      <c r="G1157" s="76">
        <v>33.159999999999997</v>
      </c>
      <c r="H1157" s="76">
        <v>758.76</v>
      </c>
      <c r="I1157" s="76">
        <v>104.04</v>
      </c>
      <c r="J1157" s="76">
        <v>6.08</v>
      </c>
      <c r="K1157" s="76">
        <v>81.459999999999994</v>
      </c>
      <c r="L1157" s="76">
        <v>147.86000000000001</v>
      </c>
      <c r="M1157" s="76">
        <v>383.89</v>
      </c>
      <c r="N1157" s="75">
        <v>1515.25</v>
      </c>
      <c r="O1157" s="76">
        <v>3550.9</v>
      </c>
    </row>
    <row r="1158" spans="1:15" ht="15.5">
      <c r="A1158" s="67">
        <v>2023</v>
      </c>
      <c r="B1158" s="63" t="s">
        <v>55</v>
      </c>
      <c r="C1158" s="62" t="s">
        <v>37</v>
      </c>
      <c r="D1158" s="70">
        <v>0</v>
      </c>
      <c r="E1158" s="70">
        <v>21.37</v>
      </c>
      <c r="F1158" s="71">
        <v>21.37</v>
      </c>
      <c r="G1158" s="70">
        <v>0</v>
      </c>
      <c r="H1158" s="70">
        <v>93.13</v>
      </c>
      <c r="I1158" s="70">
        <v>0</v>
      </c>
      <c r="J1158" s="70">
        <v>0</v>
      </c>
      <c r="K1158" s="70">
        <v>0</v>
      </c>
      <c r="L1158" s="70">
        <v>6.34</v>
      </c>
      <c r="M1158" s="70">
        <v>76.260000000000005</v>
      </c>
      <c r="N1158" s="71">
        <v>192.55</v>
      </c>
      <c r="O1158" s="80">
        <v>213.92</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40</v>
      </c>
      <c r="D1162" s="73">
        <v>159.41999999999999</v>
      </c>
      <c r="E1162" s="73">
        <v>0</v>
      </c>
      <c r="F1162" s="74">
        <v>159.41999999999999</v>
      </c>
      <c r="G1162" s="73">
        <v>25.19</v>
      </c>
      <c r="H1162" s="73">
        <v>5.12</v>
      </c>
      <c r="I1162" s="73">
        <v>0</v>
      </c>
      <c r="J1162" s="73">
        <v>0</v>
      </c>
      <c r="K1162" s="73">
        <v>0</v>
      </c>
      <c r="L1162" s="73">
        <v>0</v>
      </c>
      <c r="M1162" s="73">
        <v>4.01</v>
      </c>
      <c r="N1162" s="74">
        <v>46.02</v>
      </c>
      <c r="O1162" s="81">
        <v>205.44</v>
      </c>
    </row>
    <row r="1163" spans="1:15" ht="15.5">
      <c r="A1163" s="68">
        <v>2023</v>
      </c>
      <c r="B1163" s="63" t="s">
        <v>55</v>
      </c>
      <c r="C1163" s="63" t="s">
        <v>41</v>
      </c>
      <c r="D1163" s="73">
        <v>258.01</v>
      </c>
      <c r="E1163" s="73">
        <v>0</v>
      </c>
      <c r="F1163" s="74">
        <v>258.01</v>
      </c>
      <c r="G1163" s="73">
        <v>0</v>
      </c>
      <c r="H1163" s="73">
        <v>0</v>
      </c>
      <c r="I1163" s="73">
        <v>0</v>
      </c>
      <c r="J1163" s="73">
        <v>0</v>
      </c>
      <c r="K1163" s="73">
        <v>0</v>
      </c>
      <c r="L1163" s="73">
        <v>0</v>
      </c>
      <c r="M1163" s="73">
        <v>1.2</v>
      </c>
      <c r="N1163" s="74">
        <v>1.2</v>
      </c>
      <c r="O1163" s="81">
        <v>259.20999999999998</v>
      </c>
    </row>
    <row r="1164" spans="1:15" ht="15.5">
      <c r="A1164" s="68">
        <v>2023</v>
      </c>
      <c r="B1164" s="63" t="s">
        <v>55</v>
      </c>
      <c r="C1164" s="63" t="s">
        <v>70</v>
      </c>
      <c r="D1164" s="73">
        <v>0</v>
      </c>
      <c r="E1164" s="73">
        <v>0</v>
      </c>
      <c r="F1164" s="74">
        <v>0</v>
      </c>
      <c r="G1164" s="73">
        <v>0</v>
      </c>
      <c r="H1164" s="73">
        <v>17.89</v>
      </c>
      <c r="I1164" s="73">
        <v>125.68</v>
      </c>
      <c r="J1164" s="73">
        <v>0</v>
      </c>
      <c r="K1164" s="73">
        <v>80.44</v>
      </c>
      <c r="L1164" s="73">
        <v>12.05</v>
      </c>
      <c r="M1164" s="73">
        <v>18.45</v>
      </c>
      <c r="N1164" s="74">
        <v>254.51</v>
      </c>
      <c r="O1164" s="81">
        <v>254.51</v>
      </c>
    </row>
    <row r="1165" spans="1:15" ht="15.5">
      <c r="A1165" s="68">
        <v>2023</v>
      </c>
      <c r="B1165" s="63" t="s">
        <v>55</v>
      </c>
      <c r="C1165" s="63" t="s">
        <v>74</v>
      </c>
      <c r="D1165" s="73">
        <v>0</v>
      </c>
      <c r="E1165" s="73">
        <v>11.01</v>
      </c>
      <c r="F1165" s="74">
        <v>11.01</v>
      </c>
      <c r="G1165" s="73">
        <v>0</v>
      </c>
      <c r="H1165" s="73">
        <v>0</v>
      </c>
      <c r="I1165" s="73">
        <v>0</v>
      </c>
      <c r="J1165" s="73">
        <v>0</v>
      </c>
      <c r="K1165" s="73">
        <v>0</v>
      </c>
      <c r="L1165" s="73">
        <v>0</v>
      </c>
      <c r="M1165" s="73">
        <v>1.29</v>
      </c>
      <c r="N1165" s="74">
        <v>1.29</v>
      </c>
      <c r="O1165" s="81">
        <v>12.3</v>
      </c>
    </row>
    <row r="1166" spans="1:15" ht="15.5">
      <c r="A1166" s="68">
        <v>2023</v>
      </c>
      <c r="B1166" s="63" t="s">
        <v>55</v>
      </c>
      <c r="C1166" s="63" t="s">
        <v>73</v>
      </c>
      <c r="D1166" s="73">
        <v>0</v>
      </c>
      <c r="E1166" s="73">
        <v>0</v>
      </c>
      <c r="F1166" s="74">
        <v>0</v>
      </c>
      <c r="G1166" s="73">
        <v>0</v>
      </c>
      <c r="H1166" s="73">
        <v>0</v>
      </c>
      <c r="I1166" s="73">
        <v>0</v>
      </c>
      <c r="J1166" s="73">
        <v>0</v>
      </c>
      <c r="K1166" s="73">
        <v>0</v>
      </c>
      <c r="L1166" s="73">
        <v>0</v>
      </c>
      <c r="M1166" s="73">
        <v>0</v>
      </c>
      <c r="N1166" s="74">
        <v>0</v>
      </c>
      <c r="O1166" s="81">
        <v>0</v>
      </c>
    </row>
    <row r="1167" spans="1:15" ht="15.5">
      <c r="A1167" s="68">
        <v>2023</v>
      </c>
      <c r="B1167" s="63" t="s">
        <v>55</v>
      </c>
      <c r="C1167" s="63" t="s">
        <v>42</v>
      </c>
      <c r="D1167" s="73">
        <v>995.51</v>
      </c>
      <c r="E1167" s="73">
        <v>201.32</v>
      </c>
      <c r="F1167" s="74">
        <v>1196.83</v>
      </c>
      <c r="G1167" s="73">
        <v>15.65</v>
      </c>
      <c r="H1167" s="73">
        <v>272</v>
      </c>
      <c r="I1167" s="73">
        <v>0</v>
      </c>
      <c r="J1167" s="73">
        <v>0</v>
      </c>
      <c r="K1167" s="73">
        <v>48.83</v>
      </c>
      <c r="L1167" s="73">
        <v>5.46</v>
      </c>
      <c r="M1167" s="73">
        <v>241.51</v>
      </c>
      <c r="N1167" s="74">
        <v>597.19000000000005</v>
      </c>
      <c r="O1167" s="81">
        <v>1794.02</v>
      </c>
    </row>
    <row r="1168" spans="1:15" ht="15.5">
      <c r="A1168" s="68">
        <v>2023</v>
      </c>
      <c r="B1168" s="63" t="s">
        <v>55</v>
      </c>
      <c r="C1168" s="63" t="s">
        <v>43</v>
      </c>
      <c r="D1168" s="73">
        <v>73.64</v>
      </c>
      <c r="E1168" s="73">
        <v>0</v>
      </c>
      <c r="F1168" s="74">
        <v>73.64</v>
      </c>
      <c r="G1168" s="73">
        <v>0</v>
      </c>
      <c r="H1168" s="73">
        <v>0</v>
      </c>
      <c r="I1168" s="73">
        <v>0</v>
      </c>
      <c r="J1168" s="73">
        <v>0</v>
      </c>
      <c r="K1168" s="73">
        <v>0</v>
      </c>
      <c r="L1168" s="73">
        <v>0</v>
      </c>
      <c r="M1168" s="73">
        <v>9</v>
      </c>
      <c r="N1168" s="74">
        <v>41.91</v>
      </c>
      <c r="O1168" s="81">
        <v>115.55</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71</v>
      </c>
      <c r="D1170" s="73">
        <v>0</v>
      </c>
      <c r="E1170" s="73">
        <v>12.43</v>
      </c>
      <c r="F1170" s="74">
        <v>12.43</v>
      </c>
      <c r="G1170" s="73">
        <v>1.66</v>
      </c>
      <c r="H1170" s="73">
        <v>0</v>
      </c>
      <c r="I1170" s="73">
        <v>0</v>
      </c>
      <c r="J1170" s="73">
        <v>0</v>
      </c>
      <c r="K1170" s="73">
        <v>0</v>
      </c>
      <c r="L1170" s="73">
        <v>0</v>
      </c>
      <c r="M1170" s="73">
        <v>58.73</v>
      </c>
      <c r="N1170" s="74">
        <v>60.39</v>
      </c>
      <c r="O1170" s="81">
        <v>72.819999999999993</v>
      </c>
    </row>
    <row r="1171" spans="1:15" ht="15.5">
      <c r="A1171" s="68">
        <v>2023</v>
      </c>
      <c r="B1171" s="63" t="s">
        <v>55</v>
      </c>
      <c r="C1171" s="63" t="s">
        <v>45</v>
      </c>
      <c r="D1171" s="73">
        <v>0</v>
      </c>
      <c r="E1171" s="73">
        <v>0</v>
      </c>
      <c r="F1171" s="74">
        <v>0</v>
      </c>
      <c r="G1171" s="73">
        <v>11.03</v>
      </c>
      <c r="H1171" s="73">
        <v>0</v>
      </c>
      <c r="I1171" s="73">
        <v>0</v>
      </c>
      <c r="J1171" s="73">
        <v>0</v>
      </c>
      <c r="K1171" s="73">
        <v>0</v>
      </c>
      <c r="L1171" s="73">
        <v>0</v>
      </c>
      <c r="M1171" s="73">
        <v>0.03</v>
      </c>
      <c r="N1171" s="74">
        <v>11.06</v>
      </c>
      <c r="O1171" s="81">
        <v>11.06</v>
      </c>
    </row>
    <row r="1172" spans="1:15" ht="15.5">
      <c r="A1172" s="68">
        <v>2023</v>
      </c>
      <c r="B1172" s="63" t="s">
        <v>55</v>
      </c>
      <c r="C1172" s="63" t="s">
        <v>46</v>
      </c>
      <c r="D1172" s="73">
        <v>84.33</v>
      </c>
      <c r="E1172" s="73">
        <v>0</v>
      </c>
      <c r="F1172" s="74">
        <v>84.33</v>
      </c>
      <c r="G1172" s="73">
        <v>0</v>
      </c>
      <c r="H1172" s="73">
        <v>264.97000000000003</v>
      </c>
      <c r="I1172" s="73">
        <v>0</v>
      </c>
      <c r="J1172" s="73">
        <v>0</v>
      </c>
      <c r="K1172" s="73">
        <v>0</v>
      </c>
      <c r="L1172" s="73">
        <v>0</v>
      </c>
      <c r="M1172" s="73">
        <v>0.19</v>
      </c>
      <c r="N1172" s="74">
        <v>265.16000000000003</v>
      </c>
      <c r="O1172" s="81">
        <v>349.49</v>
      </c>
    </row>
    <row r="1173" spans="1:15" ht="15.5">
      <c r="A1173" s="68">
        <v>2023</v>
      </c>
      <c r="B1173" s="63" t="s">
        <v>55</v>
      </c>
      <c r="C1173" s="63" t="s">
        <v>44</v>
      </c>
      <c r="D1173" s="73">
        <v>0</v>
      </c>
      <c r="E1173" s="73">
        <v>0</v>
      </c>
      <c r="F1173" s="74">
        <v>0</v>
      </c>
      <c r="G1173" s="73">
        <v>0</v>
      </c>
      <c r="H1173" s="73">
        <v>0</v>
      </c>
      <c r="I1173" s="73">
        <v>0</v>
      </c>
      <c r="J1173" s="73">
        <v>0</v>
      </c>
      <c r="K1173" s="73">
        <v>0</v>
      </c>
      <c r="L1173" s="73">
        <v>0</v>
      </c>
      <c r="M1173" s="73">
        <v>0</v>
      </c>
      <c r="N1173" s="74">
        <v>0</v>
      </c>
      <c r="O1173" s="81">
        <v>0</v>
      </c>
    </row>
    <row r="1174" spans="1:15" ht="15.5">
      <c r="A1174" s="68">
        <v>2023</v>
      </c>
      <c r="B1174" s="63" t="s">
        <v>55</v>
      </c>
      <c r="C1174" s="63" t="s">
        <v>62</v>
      </c>
      <c r="D1174" s="73">
        <v>474.86</v>
      </c>
      <c r="E1174" s="73">
        <v>0</v>
      </c>
      <c r="F1174" s="74">
        <v>474.86</v>
      </c>
      <c r="G1174" s="73">
        <v>9.6999999999999993</v>
      </c>
      <c r="H1174" s="73">
        <v>35</v>
      </c>
      <c r="I1174" s="73">
        <v>0</v>
      </c>
      <c r="J1174" s="73">
        <v>0</v>
      </c>
      <c r="K1174" s="73">
        <v>0</v>
      </c>
      <c r="L1174" s="73">
        <v>129.94</v>
      </c>
      <c r="M1174" s="73">
        <v>34.68</v>
      </c>
      <c r="N1174" s="74">
        <v>134.15</v>
      </c>
      <c r="O1174" s="81">
        <v>609.01</v>
      </c>
    </row>
    <row r="1175" spans="1:15" ht="15.5">
      <c r="A1175" s="66">
        <v>2023</v>
      </c>
      <c r="B1175" s="66" t="s">
        <v>55</v>
      </c>
      <c r="C1175" s="64" t="s">
        <v>93</v>
      </c>
      <c r="D1175" s="76">
        <v>2123.25</v>
      </c>
      <c r="E1175" s="76">
        <v>255.86</v>
      </c>
      <c r="F1175" s="75">
        <v>2379.11</v>
      </c>
      <c r="G1175" s="76">
        <v>63.23</v>
      </c>
      <c r="H1175" s="76">
        <v>784.71</v>
      </c>
      <c r="I1175" s="76">
        <v>125.68</v>
      </c>
      <c r="J1175" s="76">
        <v>0</v>
      </c>
      <c r="K1175" s="76">
        <v>129.27000000000001</v>
      </c>
      <c r="L1175" s="76">
        <v>153.79</v>
      </c>
      <c r="M1175" s="76">
        <v>452.51</v>
      </c>
      <c r="N1175" s="75">
        <v>1709.19</v>
      </c>
      <c r="O1175" s="76">
        <v>4088.3</v>
      </c>
    </row>
    <row r="1176" spans="1:15" ht="15.5">
      <c r="A1176" s="67">
        <v>2023</v>
      </c>
      <c r="B1176" s="63" t="s">
        <v>54</v>
      </c>
      <c r="C1176" s="62" t="s">
        <v>37</v>
      </c>
      <c r="D1176" s="70">
        <v>0</v>
      </c>
      <c r="E1176" s="70">
        <v>44.51</v>
      </c>
      <c r="F1176" s="71">
        <v>44.51</v>
      </c>
      <c r="G1176" s="70">
        <v>2.39</v>
      </c>
      <c r="H1176" s="70">
        <v>89.41</v>
      </c>
      <c r="I1176" s="70">
        <v>0</v>
      </c>
      <c r="J1176" s="70">
        <v>0</v>
      </c>
      <c r="K1176" s="70">
        <v>0</v>
      </c>
      <c r="L1176" s="70">
        <v>13.04</v>
      </c>
      <c r="M1176" s="70">
        <v>83.89</v>
      </c>
      <c r="N1176" s="71">
        <v>202.91</v>
      </c>
      <c r="O1176" s="80">
        <v>247.42</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40</v>
      </c>
      <c r="D1180" s="73">
        <v>69.73</v>
      </c>
      <c r="E1180" s="73">
        <v>0</v>
      </c>
      <c r="F1180" s="74">
        <v>69.73</v>
      </c>
      <c r="G1180" s="73">
        <v>23.8</v>
      </c>
      <c r="H1180" s="73">
        <v>9.9600000000000009</v>
      </c>
      <c r="I1180" s="73">
        <v>0</v>
      </c>
      <c r="J1180" s="73">
        <v>0</v>
      </c>
      <c r="K1180" s="73">
        <v>0</v>
      </c>
      <c r="L1180" s="73">
        <v>0</v>
      </c>
      <c r="M1180" s="73">
        <v>4.42</v>
      </c>
      <c r="N1180" s="74">
        <v>39.36</v>
      </c>
      <c r="O1180" s="81">
        <v>109.09</v>
      </c>
    </row>
    <row r="1181" spans="1:15" ht="15.5">
      <c r="A1181" s="68">
        <v>2023</v>
      </c>
      <c r="B1181" s="63" t="s">
        <v>54</v>
      </c>
      <c r="C1181" s="63" t="s">
        <v>41</v>
      </c>
      <c r="D1181" s="73">
        <v>110.86</v>
      </c>
      <c r="E1181" s="73">
        <v>0</v>
      </c>
      <c r="F1181" s="74">
        <v>110.86</v>
      </c>
      <c r="G1181" s="73">
        <v>0</v>
      </c>
      <c r="H1181" s="73">
        <v>0</v>
      </c>
      <c r="I1181" s="73">
        <v>0</v>
      </c>
      <c r="J1181" s="73">
        <v>0</v>
      </c>
      <c r="K1181" s="73">
        <v>0</v>
      </c>
      <c r="L1181" s="73">
        <v>0</v>
      </c>
      <c r="M1181" s="73">
        <v>9.52</v>
      </c>
      <c r="N1181" s="74">
        <v>9.52</v>
      </c>
      <c r="O1181" s="81">
        <v>120.38</v>
      </c>
    </row>
    <row r="1182" spans="1:15" ht="15.5">
      <c r="A1182" s="68">
        <v>2023</v>
      </c>
      <c r="B1182" s="63" t="s">
        <v>54</v>
      </c>
      <c r="C1182" s="63" t="s">
        <v>70</v>
      </c>
      <c r="D1182" s="73">
        <v>0</v>
      </c>
      <c r="E1182" s="73">
        <v>0</v>
      </c>
      <c r="F1182" s="74">
        <v>0</v>
      </c>
      <c r="G1182" s="73">
        <v>0</v>
      </c>
      <c r="H1182" s="73">
        <v>13.76</v>
      </c>
      <c r="I1182" s="73">
        <v>107.4</v>
      </c>
      <c r="J1182" s="73">
        <v>0</v>
      </c>
      <c r="K1182" s="73">
        <v>96.83</v>
      </c>
      <c r="L1182" s="73">
        <v>14.09</v>
      </c>
      <c r="M1182" s="73">
        <v>4.99</v>
      </c>
      <c r="N1182" s="74">
        <v>237.07</v>
      </c>
      <c r="O1182" s="81">
        <v>237.07</v>
      </c>
    </row>
    <row r="1183" spans="1:15" ht="15.5">
      <c r="A1183" s="68">
        <v>2023</v>
      </c>
      <c r="B1183" s="63" t="s">
        <v>54</v>
      </c>
      <c r="C1183" s="63" t="s">
        <v>74</v>
      </c>
      <c r="D1183" s="73">
        <v>0</v>
      </c>
      <c r="E1183" s="73">
        <v>10.97</v>
      </c>
      <c r="F1183" s="74">
        <v>10.97</v>
      </c>
      <c r="G1183" s="73">
        <v>0</v>
      </c>
      <c r="H1183" s="73">
        <v>0</v>
      </c>
      <c r="I1183" s="73">
        <v>0</v>
      </c>
      <c r="J1183" s="73">
        <v>0</v>
      </c>
      <c r="K1183" s="73">
        <v>0</v>
      </c>
      <c r="L1183" s="73">
        <v>0</v>
      </c>
      <c r="M1183" s="73">
        <v>0.1</v>
      </c>
      <c r="N1183" s="74">
        <v>0.1</v>
      </c>
      <c r="O1183" s="81">
        <v>11.07</v>
      </c>
    </row>
    <row r="1184" spans="1:15" ht="15.5">
      <c r="A1184" s="68">
        <v>2023</v>
      </c>
      <c r="B1184" s="63" t="s">
        <v>54</v>
      </c>
      <c r="C1184" s="63" t="s">
        <v>73</v>
      </c>
      <c r="D1184" s="73">
        <v>0</v>
      </c>
      <c r="E1184" s="73">
        <v>0</v>
      </c>
      <c r="F1184" s="74">
        <v>0</v>
      </c>
      <c r="G1184" s="73">
        <v>0</v>
      </c>
      <c r="H1184" s="73">
        <v>0</v>
      </c>
      <c r="I1184" s="73">
        <v>0</v>
      </c>
      <c r="J1184" s="73">
        <v>0</v>
      </c>
      <c r="K1184" s="73">
        <v>0</v>
      </c>
      <c r="L1184" s="73">
        <v>0</v>
      </c>
      <c r="M1184" s="73">
        <v>0</v>
      </c>
      <c r="N1184" s="74">
        <v>0</v>
      </c>
      <c r="O1184" s="81">
        <v>0</v>
      </c>
    </row>
    <row r="1185" spans="1:15" ht="15.5">
      <c r="A1185" s="68">
        <v>2023</v>
      </c>
      <c r="B1185" s="63" t="s">
        <v>54</v>
      </c>
      <c r="C1185" s="63" t="s">
        <v>42</v>
      </c>
      <c r="D1185" s="73">
        <v>783.57</v>
      </c>
      <c r="E1185" s="73">
        <v>158.46</v>
      </c>
      <c r="F1185" s="74">
        <v>942.03</v>
      </c>
      <c r="G1185" s="73">
        <v>15.49</v>
      </c>
      <c r="H1185" s="73">
        <v>138</v>
      </c>
      <c r="I1185" s="73">
        <v>0</v>
      </c>
      <c r="J1185" s="73">
        <v>2.04</v>
      </c>
      <c r="K1185" s="73">
        <v>4.95</v>
      </c>
      <c r="L1185" s="73">
        <v>0</v>
      </c>
      <c r="M1185" s="73">
        <v>174.24</v>
      </c>
      <c r="N1185" s="74">
        <v>336.63</v>
      </c>
      <c r="O1185" s="81">
        <v>1278.6600000000001</v>
      </c>
    </row>
    <row r="1186" spans="1:15" ht="15.5">
      <c r="A1186" s="68">
        <v>2023</v>
      </c>
      <c r="B1186" s="63" t="s">
        <v>54</v>
      </c>
      <c r="C1186" s="63" t="s">
        <v>43</v>
      </c>
      <c r="D1186" s="73">
        <v>0</v>
      </c>
      <c r="E1186" s="73">
        <v>0</v>
      </c>
      <c r="F1186" s="74">
        <v>0</v>
      </c>
      <c r="G1186" s="73">
        <v>0</v>
      </c>
      <c r="H1186" s="73">
        <v>0</v>
      </c>
      <c r="I1186" s="73">
        <v>0</v>
      </c>
      <c r="J1186" s="73">
        <v>0</v>
      </c>
      <c r="K1186" s="73">
        <v>0</v>
      </c>
      <c r="L1186" s="73">
        <v>0</v>
      </c>
      <c r="M1186" s="73">
        <v>4.0999999999999996</v>
      </c>
      <c r="N1186" s="74">
        <v>33.5</v>
      </c>
      <c r="O1186" s="81">
        <v>33.5</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71</v>
      </c>
      <c r="D1188" s="73">
        <v>0</v>
      </c>
      <c r="E1188" s="73">
        <v>0</v>
      </c>
      <c r="F1188" s="74">
        <v>0</v>
      </c>
      <c r="G1188" s="73">
        <v>0</v>
      </c>
      <c r="H1188" s="73">
        <v>25.83</v>
      </c>
      <c r="I1188" s="73">
        <v>0</v>
      </c>
      <c r="J1188" s="73">
        <v>0</v>
      </c>
      <c r="K1188" s="73">
        <v>0</v>
      </c>
      <c r="L1188" s="73">
        <v>0</v>
      </c>
      <c r="M1188" s="73">
        <v>5.92</v>
      </c>
      <c r="N1188" s="74">
        <v>52.73</v>
      </c>
      <c r="O1188" s="81">
        <v>52.73</v>
      </c>
    </row>
    <row r="1189" spans="1:15" ht="15.5">
      <c r="A1189" s="68">
        <v>2023</v>
      </c>
      <c r="B1189" s="63" t="s">
        <v>54</v>
      </c>
      <c r="C1189" s="63" t="s">
        <v>45</v>
      </c>
      <c r="D1189" s="73">
        <v>240.89</v>
      </c>
      <c r="E1189" s="73">
        <v>0</v>
      </c>
      <c r="F1189" s="74">
        <v>240.89</v>
      </c>
      <c r="G1189" s="73">
        <v>0</v>
      </c>
      <c r="H1189" s="73">
        <v>0</v>
      </c>
      <c r="I1189" s="73">
        <v>0</v>
      </c>
      <c r="J1189" s="73">
        <v>0</v>
      </c>
      <c r="K1189" s="73">
        <v>0</v>
      </c>
      <c r="L1189" s="73">
        <v>0</v>
      </c>
      <c r="M1189" s="73">
        <v>2</v>
      </c>
      <c r="N1189" s="74">
        <v>2</v>
      </c>
      <c r="O1189" s="81">
        <v>242.89</v>
      </c>
    </row>
    <row r="1190" spans="1:15" ht="15.5">
      <c r="A1190" s="68">
        <v>2023</v>
      </c>
      <c r="B1190" s="63" t="s">
        <v>54</v>
      </c>
      <c r="C1190" s="63" t="s">
        <v>46</v>
      </c>
      <c r="D1190" s="73">
        <v>0</v>
      </c>
      <c r="E1190" s="73">
        <v>0</v>
      </c>
      <c r="F1190" s="74">
        <v>0</v>
      </c>
      <c r="G1190" s="73">
        <v>0</v>
      </c>
      <c r="H1190" s="73">
        <v>244.75</v>
      </c>
      <c r="I1190" s="73">
        <v>0</v>
      </c>
      <c r="J1190" s="73">
        <v>0</v>
      </c>
      <c r="K1190" s="73">
        <v>0</v>
      </c>
      <c r="L1190" s="73">
        <v>0</v>
      </c>
      <c r="M1190" s="73">
        <v>0.31</v>
      </c>
      <c r="N1190" s="74">
        <v>245.06</v>
      </c>
      <c r="O1190" s="81">
        <v>245.06</v>
      </c>
    </row>
    <row r="1191" spans="1:15" ht="15.5">
      <c r="A1191" s="68">
        <v>2023</v>
      </c>
      <c r="B1191" s="63" t="s">
        <v>54</v>
      </c>
      <c r="C1191" s="63" t="s">
        <v>44</v>
      </c>
      <c r="D1191" s="73">
        <v>0</v>
      </c>
      <c r="E1191" s="73">
        <v>0</v>
      </c>
      <c r="F1191" s="74">
        <v>0</v>
      </c>
      <c r="G1191" s="73">
        <v>0</v>
      </c>
      <c r="H1191" s="73">
        <v>0</v>
      </c>
      <c r="I1191" s="73">
        <v>0</v>
      </c>
      <c r="J1191" s="73">
        <v>0</v>
      </c>
      <c r="K1191" s="73">
        <v>0</v>
      </c>
      <c r="L1191" s="73">
        <v>0</v>
      </c>
      <c r="M1191" s="73">
        <v>0</v>
      </c>
      <c r="N1191" s="74">
        <v>0</v>
      </c>
      <c r="O1191" s="81">
        <v>0</v>
      </c>
    </row>
    <row r="1192" spans="1:15" ht="15.5">
      <c r="A1192" s="68">
        <v>2023</v>
      </c>
      <c r="B1192" s="63" t="s">
        <v>54</v>
      </c>
      <c r="C1192" s="63" t="s">
        <v>62</v>
      </c>
      <c r="D1192" s="73">
        <v>291.61</v>
      </c>
      <c r="E1192" s="73">
        <v>0</v>
      </c>
      <c r="F1192" s="74">
        <v>291.61</v>
      </c>
      <c r="G1192" s="73">
        <v>14.58</v>
      </c>
      <c r="H1192" s="73">
        <v>1.77</v>
      </c>
      <c r="I1192" s="73">
        <v>0</v>
      </c>
      <c r="J1192" s="73">
        <v>0</v>
      </c>
      <c r="K1192" s="73">
        <v>0</v>
      </c>
      <c r="L1192" s="73">
        <v>89.27</v>
      </c>
      <c r="M1192" s="73">
        <v>33.36</v>
      </c>
      <c r="N1192" s="74">
        <v>71.33</v>
      </c>
      <c r="O1192" s="81">
        <v>362.94</v>
      </c>
    </row>
    <row r="1193" spans="1:15" ht="15.5">
      <c r="A1193" s="66">
        <v>2023</v>
      </c>
      <c r="B1193" s="66" t="s">
        <v>54</v>
      </c>
      <c r="C1193" s="64" t="s">
        <v>93</v>
      </c>
      <c r="D1193" s="76">
        <v>2034.43</v>
      </c>
      <c r="E1193" s="76">
        <v>213.94</v>
      </c>
      <c r="F1193" s="75">
        <v>2248.37</v>
      </c>
      <c r="G1193" s="76">
        <v>56.26</v>
      </c>
      <c r="H1193" s="76">
        <v>605.41999999999996</v>
      </c>
      <c r="I1193" s="76">
        <v>107.4</v>
      </c>
      <c r="J1193" s="76">
        <v>2.04</v>
      </c>
      <c r="K1193" s="76">
        <v>101.78</v>
      </c>
      <c r="L1193" s="76">
        <v>116.4</v>
      </c>
      <c r="M1193" s="76">
        <v>328.03</v>
      </c>
      <c r="N1193" s="75">
        <v>1317.33</v>
      </c>
      <c r="O1193" s="76">
        <v>3565.7</v>
      </c>
    </row>
    <row r="1194" spans="1:15" ht="15.5">
      <c r="A1194" s="67">
        <v>2023</v>
      </c>
      <c r="B1194" s="63" t="s">
        <v>53</v>
      </c>
      <c r="C1194" s="62" t="s">
        <v>37</v>
      </c>
      <c r="D1194" s="70">
        <v>0</v>
      </c>
      <c r="E1194" s="70">
        <v>111.25</v>
      </c>
      <c r="F1194" s="71">
        <v>111.25</v>
      </c>
      <c r="G1194" s="70">
        <v>1.9</v>
      </c>
      <c r="H1194" s="70">
        <v>202.61</v>
      </c>
      <c r="I1194" s="70">
        <v>0</v>
      </c>
      <c r="J1194" s="70">
        <v>0</v>
      </c>
      <c r="K1194" s="70">
        <v>0</v>
      </c>
      <c r="L1194" s="70">
        <v>13.89</v>
      </c>
      <c r="M1194" s="70">
        <v>125.13</v>
      </c>
      <c r="N1194" s="71">
        <v>430.58</v>
      </c>
      <c r="O1194" s="80">
        <v>541.83000000000004</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40</v>
      </c>
      <c r="D1198" s="73">
        <v>0.19</v>
      </c>
      <c r="E1198" s="73">
        <v>0</v>
      </c>
      <c r="F1198" s="74">
        <v>0.19</v>
      </c>
      <c r="G1198" s="73">
        <v>12.9</v>
      </c>
      <c r="H1198" s="73">
        <v>3.41</v>
      </c>
      <c r="I1198" s="73">
        <v>0</v>
      </c>
      <c r="J1198" s="73">
        <v>0</v>
      </c>
      <c r="K1198" s="73">
        <v>0</v>
      </c>
      <c r="L1198" s="73">
        <v>0</v>
      </c>
      <c r="M1198" s="73">
        <v>4.79</v>
      </c>
      <c r="N1198" s="74">
        <v>21.1</v>
      </c>
      <c r="O1198" s="81">
        <v>21.29</v>
      </c>
    </row>
    <row r="1199" spans="1:15" ht="15.5">
      <c r="A1199" s="68">
        <v>2023</v>
      </c>
      <c r="B1199" s="63" t="s">
        <v>53</v>
      </c>
      <c r="C1199" s="63" t="s">
        <v>41</v>
      </c>
      <c r="D1199" s="73">
        <v>241.54</v>
      </c>
      <c r="E1199" s="73">
        <v>0</v>
      </c>
      <c r="F1199" s="74">
        <v>241.54</v>
      </c>
      <c r="G1199" s="73">
        <v>0</v>
      </c>
      <c r="H1199" s="73">
        <v>0</v>
      </c>
      <c r="I1199" s="73">
        <v>0</v>
      </c>
      <c r="J1199" s="73">
        <v>0</v>
      </c>
      <c r="K1199" s="73">
        <v>0</v>
      </c>
      <c r="L1199" s="73">
        <v>0</v>
      </c>
      <c r="M1199" s="73">
        <v>1.1399999999999999</v>
      </c>
      <c r="N1199" s="74">
        <v>1.1399999999999999</v>
      </c>
      <c r="O1199" s="81">
        <v>242.68</v>
      </c>
    </row>
    <row r="1200" spans="1:15" ht="15.5">
      <c r="A1200" s="68">
        <v>2023</v>
      </c>
      <c r="B1200" s="63" t="s">
        <v>53</v>
      </c>
      <c r="C1200" s="63" t="s">
        <v>70</v>
      </c>
      <c r="D1200" s="73">
        <v>0</v>
      </c>
      <c r="E1200" s="73">
        <v>0</v>
      </c>
      <c r="F1200" s="74">
        <v>0</v>
      </c>
      <c r="G1200" s="73">
        <v>0</v>
      </c>
      <c r="H1200" s="73">
        <v>28.75</v>
      </c>
      <c r="I1200" s="73">
        <v>103.37</v>
      </c>
      <c r="J1200" s="73">
        <v>0</v>
      </c>
      <c r="K1200" s="73">
        <v>103.75</v>
      </c>
      <c r="L1200" s="73">
        <v>11.2</v>
      </c>
      <c r="M1200" s="73">
        <v>17.5</v>
      </c>
      <c r="N1200" s="74">
        <v>267.51</v>
      </c>
      <c r="O1200" s="81">
        <v>267.51</v>
      </c>
    </row>
    <row r="1201" spans="1:15" ht="15.5">
      <c r="A1201" s="68">
        <v>2023</v>
      </c>
      <c r="B1201" s="63" t="s">
        <v>53</v>
      </c>
      <c r="C1201" s="63" t="s">
        <v>74</v>
      </c>
      <c r="D1201" s="73">
        <v>0</v>
      </c>
      <c r="E1201" s="73">
        <v>0</v>
      </c>
      <c r="F1201" s="74">
        <v>0</v>
      </c>
      <c r="G1201" s="73">
        <v>0</v>
      </c>
      <c r="H1201" s="73">
        <v>0</v>
      </c>
      <c r="I1201" s="73">
        <v>0</v>
      </c>
      <c r="J1201" s="73">
        <v>0</v>
      </c>
      <c r="K1201" s="73">
        <v>0</v>
      </c>
      <c r="L1201" s="73">
        <v>0</v>
      </c>
      <c r="M1201" s="73">
        <v>0.05</v>
      </c>
      <c r="N1201" s="74">
        <v>0.05</v>
      </c>
      <c r="O1201" s="81">
        <v>0.05</v>
      </c>
    </row>
    <row r="1202" spans="1:15" ht="15.5">
      <c r="A1202" s="68">
        <v>2023</v>
      </c>
      <c r="B1202" s="63" t="s">
        <v>53</v>
      </c>
      <c r="C1202" s="63" t="s">
        <v>73</v>
      </c>
      <c r="D1202" s="73">
        <v>0</v>
      </c>
      <c r="E1202" s="73">
        <v>0</v>
      </c>
      <c r="F1202" s="74">
        <v>0</v>
      </c>
      <c r="G1202" s="73">
        <v>0</v>
      </c>
      <c r="H1202" s="73">
        <v>0</v>
      </c>
      <c r="I1202" s="73">
        <v>0</v>
      </c>
      <c r="J1202" s="73">
        <v>0</v>
      </c>
      <c r="K1202" s="73">
        <v>0</v>
      </c>
      <c r="L1202" s="73">
        <v>0</v>
      </c>
      <c r="M1202" s="73">
        <v>0</v>
      </c>
      <c r="N1202" s="74">
        <v>0</v>
      </c>
      <c r="O1202" s="81">
        <v>0</v>
      </c>
    </row>
    <row r="1203" spans="1:15" ht="15.5">
      <c r="A1203" s="68">
        <v>2023</v>
      </c>
      <c r="B1203" s="63" t="s">
        <v>53</v>
      </c>
      <c r="C1203" s="63" t="s">
        <v>42</v>
      </c>
      <c r="D1203" s="73">
        <v>1355.56</v>
      </c>
      <c r="E1203" s="73">
        <v>55.49</v>
      </c>
      <c r="F1203" s="74">
        <v>1411.05</v>
      </c>
      <c r="G1203" s="73">
        <v>5.37</v>
      </c>
      <c r="H1203" s="73">
        <v>233</v>
      </c>
      <c r="I1203" s="73">
        <v>0</v>
      </c>
      <c r="J1203" s="73">
        <v>0</v>
      </c>
      <c r="K1203" s="73">
        <v>0</v>
      </c>
      <c r="L1203" s="73">
        <v>0</v>
      </c>
      <c r="M1203" s="73">
        <v>157.13999999999999</v>
      </c>
      <c r="N1203" s="74">
        <v>397.59</v>
      </c>
      <c r="O1203" s="81">
        <v>1808.64</v>
      </c>
    </row>
    <row r="1204" spans="1:15" ht="15.5">
      <c r="A1204" s="68">
        <v>2023</v>
      </c>
      <c r="B1204" s="63" t="s">
        <v>53</v>
      </c>
      <c r="C1204" s="63" t="s">
        <v>43</v>
      </c>
      <c r="D1204" s="73">
        <v>0</v>
      </c>
      <c r="E1204" s="73">
        <v>0</v>
      </c>
      <c r="F1204" s="74">
        <v>0</v>
      </c>
      <c r="G1204" s="73">
        <v>0</v>
      </c>
      <c r="H1204" s="73">
        <v>0</v>
      </c>
      <c r="I1204" s="73">
        <v>0</v>
      </c>
      <c r="J1204" s="73">
        <v>0</v>
      </c>
      <c r="K1204" s="73">
        <v>0</v>
      </c>
      <c r="L1204" s="73">
        <v>0</v>
      </c>
      <c r="M1204" s="73">
        <v>3.38</v>
      </c>
      <c r="N1204" s="74">
        <v>36.43</v>
      </c>
      <c r="O1204" s="81">
        <v>36.43</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71</v>
      </c>
      <c r="D1206" s="73">
        <v>0</v>
      </c>
      <c r="E1206" s="73">
        <v>0</v>
      </c>
      <c r="F1206" s="74">
        <v>0</v>
      </c>
      <c r="G1206" s="73">
        <v>2.68</v>
      </c>
      <c r="H1206" s="73">
        <v>0</v>
      </c>
      <c r="I1206" s="73">
        <v>0</v>
      </c>
      <c r="J1206" s="73">
        <v>0</v>
      </c>
      <c r="K1206" s="73">
        <v>0</v>
      </c>
      <c r="L1206" s="73">
        <v>0</v>
      </c>
      <c r="M1206" s="73">
        <v>42.72</v>
      </c>
      <c r="N1206" s="74">
        <v>45.4</v>
      </c>
      <c r="O1206" s="81">
        <v>45.4</v>
      </c>
    </row>
    <row r="1207" spans="1:15" ht="15.5">
      <c r="A1207" s="68">
        <v>2023</v>
      </c>
      <c r="B1207" s="63" t="s">
        <v>53</v>
      </c>
      <c r="C1207" s="63" t="s">
        <v>45</v>
      </c>
      <c r="D1207" s="73">
        <v>89.91</v>
      </c>
      <c r="E1207" s="73">
        <v>0</v>
      </c>
      <c r="F1207" s="74">
        <v>89.91</v>
      </c>
      <c r="G1207" s="73">
        <v>0</v>
      </c>
      <c r="H1207" s="73">
        <v>0</v>
      </c>
      <c r="I1207" s="73">
        <v>0</v>
      </c>
      <c r="J1207" s="73">
        <v>0</v>
      </c>
      <c r="K1207" s="73">
        <v>0</v>
      </c>
      <c r="L1207" s="73">
        <v>0</v>
      </c>
      <c r="M1207" s="73">
        <v>0</v>
      </c>
      <c r="N1207" s="74">
        <v>0</v>
      </c>
      <c r="O1207" s="81">
        <v>89.91</v>
      </c>
    </row>
    <row r="1208" spans="1:15" ht="15.5">
      <c r="A1208" s="68">
        <v>2023</v>
      </c>
      <c r="B1208" s="63" t="s">
        <v>53</v>
      </c>
      <c r="C1208" s="63" t="s">
        <v>46</v>
      </c>
      <c r="D1208" s="73">
        <v>0</v>
      </c>
      <c r="E1208" s="73">
        <v>0</v>
      </c>
      <c r="F1208" s="74">
        <v>0</v>
      </c>
      <c r="G1208" s="73">
        <v>0</v>
      </c>
      <c r="H1208" s="73">
        <v>245.02</v>
      </c>
      <c r="I1208" s="73">
        <v>0</v>
      </c>
      <c r="J1208" s="73">
        <v>7.43</v>
      </c>
      <c r="K1208" s="73">
        <v>35.26</v>
      </c>
      <c r="L1208" s="73">
        <v>0</v>
      </c>
      <c r="M1208" s="73">
        <v>2.0099999999999998</v>
      </c>
      <c r="N1208" s="74">
        <v>289.72000000000003</v>
      </c>
      <c r="O1208" s="81">
        <v>289.72000000000003</v>
      </c>
    </row>
    <row r="1209" spans="1:15" ht="15.5">
      <c r="A1209" s="68">
        <v>2023</v>
      </c>
      <c r="B1209" s="63" t="s">
        <v>53</v>
      </c>
      <c r="C1209" s="63" t="s">
        <v>44</v>
      </c>
      <c r="D1209" s="73">
        <v>0</v>
      </c>
      <c r="E1209" s="73">
        <v>0</v>
      </c>
      <c r="F1209" s="74">
        <v>0</v>
      </c>
      <c r="G1209" s="73">
        <v>0</v>
      </c>
      <c r="H1209" s="73">
        <v>0</v>
      </c>
      <c r="I1209" s="73">
        <v>0</v>
      </c>
      <c r="J1209" s="73">
        <v>0</v>
      </c>
      <c r="K1209" s="73">
        <v>0</v>
      </c>
      <c r="L1209" s="73">
        <v>0</v>
      </c>
      <c r="M1209" s="73">
        <v>0</v>
      </c>
      <c r="N1209" s="74">
        <v>0</v>
      </c>
      <c r="O1209" s="81">
        <v>0</v>
      </c>
    </row>
    <row r="1210" spans="1:15" ht="15.5">
      <c r="A1210" s="68">
        <v>2023</v>
      </c>
      <c r="B1210" s="63" t="s">
        <v>53</v>
      </c>
      <c r="C1210" s="63" t="s">
        <v>62</v>
      </c>
      <c r="D1210" s="73">
        <v>460.8</v>
      </c>
      <c r="E1210" s="73">
        <v>0</v>
      </c>
      <c r="F1210" s="74">
        <v>460.8</v>
      </c>
      <c r="G1210" s="73">
        <v>17.45</v>
      </c>
      <c r="H1210" s="73">
        <v>2.94</v>
      </c>
      <c r="I1210" s="73">
        <v>0</v>
      </c>
      <c r="J1210" s="73">
        <v>0</v>
      </c>
      <c r="K1210" s="73">
        <v>0</v>
      </c>
      <c r="L1210" s="73">
        <v>148.91999999999999</v>
      </c>
      <c r="M1210" s="73">
        <v>31.34</v>
      </c>
      <c r="N1210" s="74">
        <v>75.53</v>
      </c>
      <c r="O1210" s="81">
        <v>536.33000000000004</v>
      </c>
    </row>
    <row r="1211" spans="1:15" ht="15.5">
      <c r="A1211" s="66">
        <v>2023</v>
      </c>
      <c r="B1211" s="66" t="s">
        <v>53</v>
      </c>
      <c r="C1211" s="64" t="s">
        <v>93</v>
      </c>
      <c r="D1211" s="76">
        <v>2403.06</v>
      </c>
      <c r="E1211" s="76">
        <v>166.74</v>
      </c>
      <c r="F1211" s="75">
        <v>2569.8000000000002</v>
      </c>
      <c r="G1211" s="76">
        <v>44.32</v>
      </c>
      <c r="H1211" s="76">
        <v>895.25</v>
      </c>
      <c r="I1211" s="76">
        <v>103.37</v>
      </c>
      <c r="J1211" s="76">
        <v>7.43</v>
      </c>
      <c r="K1211" s="76">
        <v>139.01</v>
      </c>
      <c r="L1211" s="76">
        <v>174.01</v>
      </c>
      <c r="M1211" s="76">
        <v>400.58</v>
      </c>
      <c r="N1211" s="75">
        <v>1763.97</v>
      </c>
      <c r="O1211" s="76">
        <v>4333.7700000000004</v>
      </c>
    </row>
    <row r="1212" spans="1:15" ht="15.5">
      <c r="A1212" s="67">
        <v>2023</v>
      </c>
      <c r="B1212" s="63" t="s">
        <v>52</v>
      </c>
      <c r="C1212" s="62" t="s">
        <v>37</v>
      </c>
      <c r="D1212" s="70">
        <v>0</v>
      </c>
      <c r="E1212" s="70">
        <v>18.79</v>
      </c>
      <c r="F1212" s="71">
        <v>18.79</v>
      </c>
      <c r="G1212" s="70">
        <v>0</v>
      </c>
      <c r="H1212" s="70">
        <v>264.51</v>
      </c>
      <c r="I1212" s="70">
        <v>0</v>
      </c>
      <c r="J1212" s="70">
        <v>0</v>
      </c>
      <c r="K1212" s="70">
        <v>0</v>
      </c>
      <c r="L1212" s="70">
        <v>15.23</v>
      </c>
      <c r="M1212" s="70">
        <v>170.98</v>
      </c>
      <c r="N1212" s="71">
        <v>510.12</v>
      </c>
      <c r="O1212" s="80">
        <v>528.91</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40</v>
      </c>
      <c r="D1216" s="73">
        <v>0</v>
      </c>
      <c r="E1216" s="73">
        <v>0</v>
      </c>
      <c r="F1216" s="74">
        <v>0</v>
      </c>
      <c r="G1216" s="73">
        <v>25.12</v>
      </c>
      <c r="H1216" s="73">
        <v>4.71</v>
      </c>
      <c r="I1216" s="73">
        <v>0</v>
      </c>
      <c r="J1216" s="73">
        <v>0</v>
      </c>
      <c r="K1216" s="73">
        <v>0</v>
      </c>
      <c r="L1216" s="73">
        <v>0</v>
      </c>
      <c r="M1216" s="73">
        <v>1.55</v>
      </c>
      <c r="N1216" s="74">
        <v>31.38</v>
      </c>
      <c r="O1216" s="81">
        <v>31.38</v>
      </c>
    </row>
    <row r="1217" spans="1:15" ht="15.5">
      <c r="A1217" s="68">
        <v>2023</v>
      </c>
      <c r="B1217" s="63" t="s">
        <v>52</v>
      </c>
      <c r="C1217" s="63" t="s">
        <v>41</v>
      </c>
      <c r="D1217" s="73">
        <v>393.73</v>
      </c>
      <c r="E1217" s="73">
        <v>0</v>
      </c>
      <c r="F1217" s="74">
        <v>393.73</v>
      </c>
      <c r="G1217" s="73">
        <v>0</v>
      </c>
      <c r="H1217" s="73">
        <v>0</v>
      </c>
      <c r="I1217" s="73">
        <v>0</v>
      </c>
      <c r="J1217" s="73">
        <v>0</v>
      </c>
      <c r="K1217" s="73">
        <v>0</v>
      </c>
      <c r="L1217" s="73">
        <v>0</v>
      </c>
      <c r="M1217" s="73">
        <v>2</v>
      </c>
      <c r="N1217" s="74">
        <v>2</v>
      </c>
      <c r="O1217" s="81">
        <v>395.73</v>
      </c>
    </row>
    <row r="1218" spans="1:15" ht="15.5">
      <c r="A1218" s="68">
        <v>2023</v>
      </c>
      <c r="B1218" s="63" t="s">
        <v>52</v>
      </c>
      <c r="C1218" s="63" t="s">
        <v>70</v>
      </c>
      <c r="D1218" s="73">
        <v>0</v>
      </c>
      <c r="E1218" s="73">
        <v>0</v>
      </c>
      <c r="F1218" s="74">
        <v>0</v>
      </c>
      <c r="G1218" s="73">
        <v>0</v>
      </c>
      <c r="H1218" s="73">
        <v>12.44</v>
      </c>
      <c r="I1218" s="73">
        <v>113.95</v>
      </c>
      <c r="J1218" s="73">
        <v>0</v>
      </c>
      <c r="K1218" s="73">
        <v>79.81</v>
      </c>
      <c r="L1218" s="73">
        <v>13.07</v>
      </c>
      <c r="M1218" s="73">
        <v>9.99</v>
      </c>
      <c r="N1218" s="74">
        <v>229.26</v>
      </c>
      <c r="O1218" s="81">
        <v>229.26</v>
      </c>
    </row>
    <row r="1219" spans="1:15" ht="15.5">
      <c r="A1219" s="68">
        <v>2023</v>
      </c>
      <c r="B1219" s="63" t="s">
        <v>52</v>
      </c>
      <c r="C1219" s="63" t="s">
        <v>74</v>
      </c>
      <c r="D1219" s="73">
        <v>91.94</v>
      </c>
      <c r="E1219" s="73">
        <v>0</v>
      </c>
      <c r="F1219" s="74">
        <v>91.94</v>
      </c>
      <c r="G1219" s="73">
        <v>0</v>
      </c>
      <c r="H1219" s="73">
        <v>0</v>
      </c>
      <c r="I1219" s="73">
        <v>0</v>
      </c>
      <c r="J1219" s="73">
        <v>0</v>
      </c>
      <c r="K1219" s="73">
        <v>0</v>
      </c>
      <c r="L1219" s="73">
        <v>0</v>
      </c>
      <c r="M1219" s="73">
        <v>4.6900000000000004</v>
      </c>
      <c r="N1219" s="74">
        <v>4.6900000000000004</v>
      </c>
      <c r="O1219" s="81">
        <v>96.63</v>
      </c>
    </row>
    <row r="1220" spans="1:15" ht="15.5">
      <c r="A1220" s="68">
        <v>2023</v>
      </c>
      <c r="B1220" s="63" t="s">
        <v>52</v>
      </c>
      <c r="C1220" s="63" t="s">
        <v>73</v>
      </c>
      <c r="D1220" s="73">
        <v>0</v>
      </c>
      <c r="E1220" s="73">
        <v>0</v>
      </c>
      <c r="F1220" s="74">
        <v>0</v>
      </c>
      <c r="G1220" s="73">
        <v>0</v>
      </c>
      <c r="H1220" s="73">
        <v>0</v>
      </c>
      <c r="I1220" s="73">
        <v>0</v>
      </c>
      <c r="J1220" s="73">
        <v>0</v>
      </c>
      <c r="K1220" s="73">
        <v>0</v>
      </c>
      <c r="L1220" s="73">
        <v>0</v>
      </c>
      <c r="M1220" s="73">
        <v>0</v>
      </c>
      <c r="N1220" s="74">
        <v>0</v>
      </c>
      <c r="O1220" s="81">
        <v>0</v>
      </c>
    </row>
    <row r="1221" spans="1:15" ht="15.5">
      <c r="A1221" s="68">
        <v>2023</v>
      </c>
      <c r="B1221" s="63" t="s">
        <v>52</v>
      </c>
      <c r="C1221" s="63" t="s">
        <v>42</v>
      </c>
      <c r="D1221" s="73">
        <v>939.81</v>
      </c>
      <c r="E1221" s="73">
        <v>201.33</v>
      </c>
      <c r="F1221" s="74">
        <v>1141.1400000000001</v>
      </c>
      <c r="G1221" s="73">
        <v>4.2300000000000004</v>
      </c>
      <c r="H1221" s="73">
        <v>134</v>
      </c>
      <c r="I1221" s="73">
        <v>0</v>
      </c>
      <c r="J1221" s="73">
        <v>4</v>
      </c>
      <c r="K1221" s="73">
        <v>0</v>
      </c>
      <c r="L1221" s="73">
        <v>8.86</v>
      </c>
      <c r="M1221" s="73">
        <v>151.19999999999999</v>
      </c>
      <c r="N1221" s="74">
        <v>316.37</v>
      </c>
      <c r="O1221" s="81">
        <v>1457.51</v>
      </c>
    </row>
    <row r="1222" spans="1:15" ht="15.5">
      <c r="A1222" s="68">
        <v>2023</v>
      </c>
      <c r="B1222" s="63" t="s">
        <v>52</v>
      </c>
      <c r="C1222" s="63" t="s">
        <v>43</v>
      </c>
      <c r="D1222" s="73">
        <v>0</v>
      </c>
      <c r="E1222" s="73">
        <v>0</v>
      </c>
      <c r="F1222" s="74">
        <v>0</v>
      </c>
      <c r="G1222" s="73">
        <v>0</v>
      </c>
      <c r="H1222" s="73">
        <v>0</v>
      </c>
      <c r="I1222" s="73">
        <v>0</v>
      </c>
      <c r="J1222" s="73">
        <v>0</v>
      </c>
      <c r="K1222" s="73">
        <v>0</v>
      </c>
      <c r="L1222" s="73">
        <v>0</v>
      </c>
      <c r="M1222" s="73">
        <v>0</v>
      </c>
      <c r="N1222" s="74">
        <v>33.130000000000003</v>
      </c>
      <c r="O1222" s="81">
        <v>33.130000000000003</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71</v>
      </c>
      <c r="D1224" s="73">
        <v>0</v>
      </c>
      <c r="E1224" s="73">
        <v>0</v>
      </c>
      <c r="F1224" s="74">
        <v>0</v>
      </c>
      <c r="G1224" s="73">
        <v>0</v>
      </c>
      <c r="H1224" s="73">
        <v>0</v>
      </c>
      <c r="I1224" s="73">
        <v>0</v>
      </c>
      <c r="J1224" s="73">
        <v>0</v>
      </c>
      <c r="K1224" s="73">
        <v>0</v>
      </c>
      <c r="L1224" s="73">
        <v>0</v>
      </c>
      <c r="M1224" s="73">
        <v>0.15</v>
      </c>
      <c r="N1224" s="74">
        <v>0.15</v>
      </c>
      <c r="O1224" s="81">
        <v>0.15</v>
      </c>
    </row>
    <row r="1225" spans="1:15" ht="15.5">
      <c r="A1225" s="68">
        <v>2023</v>
      </c>
      <c r="B1225" s="63" t="s">
        <v>52</v>
      </c>
      <c r="C1225" s="63" t="s">
        <v>45</v>
      </c>
      <c r="D1225" s="73">
        <v>161.22999999999999</v>
      </c>
      <c r="E1225" s="73">
        <v>0</v>
      </c>
      <c r="F1225" s="74">
        <v>161.22999999999999</v>
      </c>
      <c r="G1225" s="73">
        <v>0</v>
      </c>
      <c r="H1225" s="73">
        <v>0</v>
      </c>
      <c r="I1225" s="73">
        <v>0</v>
      </c>
      <c r="J1225" s="73">
        <v>0</v>
      </c>
      <c r="K1225" s="73">
        <v>0</v>
      </c>
      <c r="L1225" s="73">
        <v>0</v>
      </c>
      <c r="M1225" s="73">
        <v>11.93</v>
      </c>
      <c r="N1225" s="74">
        <v>11.93</v>
      </c>
      <c r="O1225" s="81">
        <v>173.16</v>
      </c>
    </row>
    <row r="1226" spans="1:15" ht="15.5">
      <c r="A1226" s="68">
        <v>2023</v>
      </c>
      <c r="B1226" s="63" t="s">
        <v>52</v>
      </c>
      <c r="C1226" s="63" t="s">
        <v>46</v>
      </c>
      <c r="D1226" s="73">
        <v>0</v>
      </c>
      <c r="E1226" s="73">
        <v>0</v>
      </c>
      <c r="F1226" s="74">
        <v>0</v>
      </c>
      <c r="G1226" s="73">
        <v>0</v>
      </c>
      <c r="H1226" s="73">
        <v>225.66</v>
      </c>
      <c r="I1226" s="73">
        <v>0</v>
      </c>
      <c r="J1226" s="73">
        <v>0</v>
      </c>
      <c r="K1226" s="73">
        <v>0</v>
      </c>
      <c r="L1226" s="73">
        <v>0</v>
      </c>
      <c r="M1226" s="73">
        <v>0.17</v>
      </c>
      <c r="N1226" s="74">
        <v>225.83</v>
      </c>
      <c r="O1226" s="81">
        <v>225.83</v>
      </c>
    </row>
    <row r="1227" spans="1:15" ht="15.5">
      <c r="A1227" s="68">
        <v>2023</v>
      </c>
      <c r="B1227" s="63" t="s">
        <v>52</v>
      </c>
      <c r="C1227" s="63" t="s">
        <v>44</v>
      </c>
      <c r="D1227" s="73">
        <v>0</v>
      </c>
      <c r="E1227" s="73">
        <v>0</v>
      </c>
      <c r="F1227" s="74">
        <v>0</v>
      </c>
      <c r="G1227" s="73">
        <v>0</v>
      </c>
      <c r="H1227" s="73">
        <v>0</v>
      </c>
      <c r="I1227" s="73">
        <v>0</v>
      </c>
      <c r="J1227" s="73">
        <v>0</v>
      </c>
      <c r="K1227" s="73">
        <v>0</v>
      </c>
      <c r="L1227" s="73">
        <v>0</v>
      </c>
      <c r="M1227" s="73">
        <v>0</v>
      </c>
      <c r="N1227" s="74">
        <v>0</v>
      </c>
      <c r="O1227" s="81">
        <v>0</v>
      </c>
    </row>
    <row r="1228" spans="1:15" ht="15.5">
      <c r="A1228" s="68">
        <v>2023</v>
      </c>
      <c r="B1228" s="63" t="s">
        <v>52</v>
      </c>
      <c r="C1228" s="63" t="s">
        <v>62</v>
      </c>
      <c r="D1228" s="73">
        <v>336.73</v>
      </c>
      <c r="E1228" s="73">
        <v>0</v>
      </c>
      <c r="F1228" s="74">
        <v>336.73</v>
      </c>
      <c r="G1228" s="73">
        <v>10.02</v>
      </c>
      <c r="H1228" s="73">
        <v>0.06</v>
      </c>
      <c r="I1228" s="73">
        <v>0</v>
      </c>
      <c r="J1228" s="73">
        <v>0</v>
      </c>
      <c r="K1228" s="73">
        <v>0</v>
      </c>
      <c r="L1228" s="73">
        <v>132.22999999999999</v>
      </c>
      <c r="M1228" s="73">
        <v>83.81</v>
      </c>
      <c r="N1228" s="74">
        <v>119.51</v>
      </c>
      <c r="O1228" s="81">
        <v>456.24</v>
      </c>
    </row>
    <row r="1229" spans="1:15" ht="15.5">
      <c r="A1229" s="66">
        <v>2023</v>
      </c>
      <c r="B1229" s="66" t="s">
        <v>52</v>
      </c>
      <c r="C1229" s="64" t="s">
        <v>93</v>
      </c>
      <c r="D1229" s="76">
        <v>1923.44</v>
      </c>
      <c r="E1229" s="76">
        <v>220.12</v>
      </c>
      <c r="F1229" s="75">
        <v>2143.56</v>
      </c>
      <c r="G1229" s="76">
        <v>39.369999999999997</v>
      </c>
      <c r="H1229" s="76">
        <v>686.63</v>
      </c>
      <c r="I1229" s="76">
        <v>113.95</v>
      </c>
      <c r="J1229" s="76">
        <v>4</v>
      </c>
      <c r="K1229" s="76">
        <v>79.81</v>
      </c>
      <c r="L1229" s="76">
        <v>169.39</v>
      </c>
      <c r="M1229" s="76">
        <v>454.23</v>
      </c>
      <c r="N1229" s="75">
        <v>1547.38</v>
      </c>
      <c r="O1229" s="76">
        <v>3690.94</v>
      </c>
    </row>
    <row r="1230" spans="1:15" ht="15.5">
      <c r="A1230" s="67">
        <v>2023</v>
      </c>
      <c r="B1230" s="63" t="s">
        <v>51</v>
      </c>
      <c r="C1230" s="62" t="s">
        <v>37</v>
      </c>
      <c r="D1230" s="70">
        <v>0</v>
      </c>
      <c r="E1230" s="70">
        <v>162.65</v>
      </c>
      <c r="F1230" s="71">
        <v>162.65</v>
      </c>
      <c r="G1230" s="70">
        <v>0</v>
      </c>
      <c r="H1230" s="70">
        <v>151.81</v>
      </c>
      <c r="I1230" s="70">
        <v>0</v>
      </c>
      <c r="J1230" s="70">
        <v>0</v>
      </c>
      <c r="K1230" s="70">
        <v>0</v>
      </c>
      <c r="L1230" s="70">
        <v>6.7</v>
      </c>
      <c r="M1230" s="70">
        <v>112.44</v>
      </c>
      <c r="N1230" s="71">
        <v>331.87</v>
      </c>
      <c r="O1230" s="80">
        <v>494.52</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40</v>
      </c>
      <c r="D1234" s="73">
        <v>0</v>
      </c>
      <c r="E1234" s="73">
        <v>0</v>
      </c>
      <c r="F1234" s="74">
        <v>0</v>
      </c>
      <c r="G1234" s="73">
        <v>19.03</v>
      </c>
      <c r="H1234" s="73">
        <v>3.68</v>
      </c>
      <c r="I1234" s="73">
        <v>0</v>
      </c>
      <c r="J1234" s="73">
        <v>0</v>
      </c>
      <c r="K1234" s="73">
        <v>0</v>
      </c>
      <c r="L1234" s="73">
        <v>0</v>
      </c>
      <c r="M1234" s="73">
        <v>4.4000000000000004</v>
      </c>
      <c r="N1234" s="74">
        <v>27.11</v>
      </c>
      <c r="O1234" s="81">
        <v>27.11</v>
      </c>
    </row>
    <row r="1235" spans="1:15" ht="15.5">
      <c r="A1235" s="68">
        <v>2023</v>
      </c>
      <c r="B1235" s="63" t="s">
        <v>51</v>
      </c>
      <c r="C1235" s="63" t="s">
        <v>41</v>
      </c>
      <c r="D1235" s="73">
        <v>207.92</v>
      </c>
      <c r="E1235" s="73">
        <v>0</v>
      </c>
      <c r="F1235" s="74">
        <v>207.92</v>
      </c>
      <c r="G1235" s="73">
        <v>0</v>
      </c>
      <c r="H1235" s="73">
        <v>0</v>
      </c>
      <c r="I1235" s="73">
        <v>0</v>
      </c>
      <c r="J1235" s="73">
        <v>0</v>
      </c>
      <c r="K1235" s="73">
        <v>0</v>
      </c>
      <c r="L1235" s="73">
        <v>0</v>
      </c>
      <c r="M1235" s="73">
        <v>0.91</v>
      </c>
      <c r="N1235" s="74">
        <v>0.91</v>
      </c>
      <c r="O1235" s="81">
        <v>208.83</v>
      </c>
    </row>
    <row r="1236" spans="1:15" ht="15.5">
      <c r="A1236" s="68">
        <v>2023</v>
      </c>
      <c r="B1236" s="63" t="s">
        <v>51</v>
      </c>
      <c r="C1236" s="63" t="s">
        <v>70</v>
      </c>
      <c r="D1236" s="73">
        <v>0</v>
      </c>
      <c r="E1236" s="73">
        <v>0</v>
      </c>
      <c r="F1236" s="74">
        <v>0</v>
      </c>
      <c r="G1236" s="73">
        <v>0</v>
      </c>
      <c r="H1236" s="73">
        <v>11.61</v>
      </c>
      <c r="I1236" s="73">
        <v>148.69</v>
      </c>
      <c r="J1236" s="73">
        <v>6.02</v>
      </c>
      <c r="K1236" s="73">
        <v>72.34</v>
      </c>
      <c r="L1236" s="73">
        <v>11.74</v>
      </c>
      <c r="M1236" s="73">
        <v>16.010000000000002</v>
      </c>
      <c r="N1236" s="74">
        <v>266.41000000000003</v>
      </c>
      <c r="O1236" s="81">
        <v>266.41000000000003</v>
      </c>
    </row>
    <row r="1237" spans="1:15" ht="15.5">
      <c r="A1237" s="68">
        <v>2023</v>
      </c>
      <c r="B1237" s="63" t="s">
        <v>51</v>
      </c>
      <c r="C1237" s="63" t="s">
        <v>74</v>
      </c>
      <c r="D1237" s="73">
        <v>89.34</v>
      </c>
      <c r="E1237" s="73">
        <v>0</v>
      </c>
      <c r="F1237" s="74">
        <v>89.34</v>
      </c>
      <c r="G1237" s="73">
        <v>0</v>
      </c>
      <c r="H1237" s="73">
        <v>0</v>
      </c>
      <c r="I1237" s="73">
        <v>0</v>
      </c>
      <c r="J1237" s="73">
        <v>0</v>
      </c>
      <c r="K1237" s="73">
        <v>0</v>
      </c>
      <c r="L1237" s="73">
        <v>0</v>
      </c>
      <c r="M1237" s="73">
        <v>4.05</v>
      </c>
      <c r="N1237" s="74">
        <v>4.05</v>
      </c>
      <c r="O1237" s="81">
        <v>93.39</v>
      </c>
    </row>
    <row r="1238" spans="1:15" ht="15.5">
      <c r="A1238" s="68">
        <v>2023</v>
      </c>
      <c r="B1238" s="63" t="s">
        <v>51</v>
      </c>
      <c r="C1238" s="63" t="s">
        <v>73</v>
      </c>
      <c r="D1238" s="73">
        <v>279.68</v>
      </c>
      <c r="E1238" s="73">
        <v>0</v>
      </c>
      <c r="F1238" s="74">
        <v>279.68</v>
      </c>
      <c r="G1238" s="73">
        <v>0</v>
      </c>
      <c r="H1238" s="73">
        <v>0</v>
      </c>
      <c r="I1238" s="73">
        <v>0</v>
      </c>
      <c r="J1238" s="73">
        <v>0</v>
      </c>
      <c r="K1238" s="73">
        <v>0</v>
      </c>
      <c r="L1238" s="73">
        <v>0</v>
      </c>
      <c r="M1238" s="73">
        <v>0</v>
      </c>
      <c r="N1238" s="74">
        <v>0</v>
      </c>
      <c r="O1238" s="81">
        <v>279.68</v>
      </c>
    </row>
    <row r="1239" spans="1:15" ht="15.5">
      <c r="A1239" s="68">
        <v>2023</v>
      </c>
      <c r="B1239" s="63" t="s">
        <v>51</v>
      </c>
      <c r="C1239" s="63" t="s">
        <v>42</v>
      </c>
      <c r="D1239" s="73">
        <v>807.19</v>
      </c>
      <c r="E1239" s="73">
        <v>126.79</v>
      </c>
      <c r="F1239" s="74">
        <v>933.98</v>
      </c>
      <c r="G1239" s="73">
        <v>0</v>
      </c>
      <c r="H1239" s="73">
        <v>137</v>
      </c>
      <c r="I1239" s="73">
        <v>0</v>
      </c>
      <c r="J1239" s="73">
        <v>0</v>
      </c>
      <c r="K1239" s="73">
        <v>0</v>
      </c>
      <c r="L1239" s="73">
        <v>0</v>
      </c>
      <c r="M1239" s="73">
        <v>115.05</v>
      </c>
      <c r="N1239" s="74">
        <v>253.73</v>
      </c>
      <c r="O1239" s="81">
        <v>1187.71</v>
      </c>
    </row>
    <row r="1240" spans="1:15" ht="15.5">
      <c r="A1240" s="68">
        <v>2023</v>
      </c>
      <c r="B1240" s="63" t="s">
        <v>51</v>
      </c>
      <c r="C1240" s="63" t="s">
        <v>43</v>
      </c>
      <c r="D1240" s="73">
        <v>0</v>
      </c>
      <c r="E1240" s="73">
        <v>0</v>
      </c>
      <c r="F1240" s="74">
        <v>0</v>
      </c>
      <c r="G1240" s="73">
        <v>0</v>
      </c>
      <c r="H1240" s="73">
        <v>13.68</v>
      </c>
      <c r="I1240" s="73">
        <v>0</v>
      </c>
      <c r="J1240" s="73">
        <v>0</v>
      </c>
      <c r="K1240" s="73">
        <v>0</v>
      </c>
      <c r="L1240" s="73">
        <v>0</v>
      </c>
      <c r="M1240" s="73">
        <v>6.55</v>
      </c>
      <c r="N1240" s="74">
        <v>53.23</v>
      </c>
      <c r="O1240" s="81">
        <v>53.23</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71</v>
      </c>
      <c r="D1242" s="73">
        <v>0</v>
      </c>
      <c r="E1242" s="73">
        <v>0</v>
      </c>
      <c r="F1242" s="74">
        <v>0</v>
      </c>
      <c r="G1242" s="73">
        <v>0</v>
      </c>
      <c r="H1242" s="73">
        <v>0</v>
      </c>
      <c r="I1242" s="73">
        <v>0</v>
      </c>
      <c r="J1242" s="73">
        <v>0</v>
      </c>
      <c r="K1242" s="73">
        <v>0</v>
      </c>
      <c r="L1242" s="73">
        <v>20.329999999999998</v>
      </c>
      <c r="M1242" s="73">
        <v>4.4000000000000004</v>
      </c>
      <c r="N1242" s="74">
        <v>24.73</v>
      </c>
      <c r="O1242" s="81">
        <v>24.73</v>
      </c>
    </row>
    <row r="1243" spans="1:15" ht="15.5">
      <c r="A1243" s="68">
        <v>2023</v>
      </c>
      <c r="B1243" s="63" t="s">
        <v>51</v>
      </c>
      <c r="C1243" s="63" t="s">
        <v>45</v>
      </c>
      <c r="D1243" s="73">
        <v>79.12</v>
      </c>
      <c r="E1243" s="73">
        <v>0</v>
      </c>
      <c r="F1243" s="74">
        <v>79.12</v>
      </c>
      <c r="G1243" s="73">
        <v>0</v>
      </c>
      <c r="H1243" s="73">
        <v>0</v>
      </c>
      <c r="I1243" s="73">
        <v>0</v>
      </c>
      <c r="J1243" s="73">
        <v>0</v>
      </c>
      <c r="K1243" s="73">
        <v>0</v>
      </c>
      <c r="L1243" s="73">
        <v>0</v>
      </c>
      <c r="M1243" s="73">
        <v>3.37</v>
      </c>
      <c r="N1243" s="74">
        <v>3.37</v>
      </c>
      <c r="O1243" s="81">
        <v>82.49</v>
      </c>
    </row>
    <row r="1244" spans="1:15" ht="15.5">
      <c r="A1244" s="68">
        <v>2023</v>
      </c>
      <c r="B1244" s="63" t="s">
        <v>51</v>
      </c>
      <c r="C1244" s="63" t="s">
        <v>46</v>
      </c>
      <c r="D1244" s="73">
        <v>0</v>
      </c>
      <c r="E1244" s="73">
        <v>0</v>
      </c>
      <c r="F1244" s="74">
        <v>0</v>
      </c>
      <c r="G1244" s="73">
        <v>0</v>
      </c>
      <c r="H1244" s="73">
        <v>243.85</v>
      </c>
      <c r="I1244" s="73">
        <v>0</v>
      </c>
      <c r="J1244" s="73">
        <v>0</v>
      </c>
      <c r="K1244" s="73">
        <v>0.18</v>
      </c>
      <c r="L1244" s="73">
        <v>0</v>
      </c>
      <c r="M1244" s="73">
        <v>0.34</v>
      </c>
      <c r="N1244" s="74">
        <v>244.37</v>
      </c>
      <c r="O1244" s="81">
        <v>244.37</v>
      </c>
    </row>
    <row r="1245" spans="1:15" ht="15.5">
      <c r="A1245" s="68">
        <v>2023</v>
      </c>
      <c r="B1245" s="63" t="s">
        <v>51</v>
      </c>
      <c r="C1245" s="63" t="s">
        <v>44</v>
      </c>
      <c r="D1245" s="73">
        <v>0</v>
      </c>
      <c r="E1245" s="73">
        <v>0</v>
      </c>
      <c r="F1245" s="74">
        <v>0</v>
      </c>
      <c r="G1245" s="73">
        <v>0</v>
      </c>
      <c r="H1245" s="73">
        <v>0</v>
      </c>
      <c r="I1245" s="73">
        <v>0</v>
      </c>
      <c r="J1245" s="73">
        <v>0</v>
      </c>
      <c r="K1245" s="73">
        <v>0</v>
      </c>
      <c r="L1245" s="73">
        <v>0</v>
      </c>
      <c r="M1245" s="73">
        <v>0</v>
      </c>
      <c r="N1245" s="74">
        <v>0</v>
      </c>
      <c r="O1245" s="81">
        <v>0</v>
      </c>
    </row>
    <row r="1246" spans="1:15" ht="15.5">
      <c r="A1246" s="68">
        <v>2023</v>
      </c>
      <c r="B1246" s="63" t="s">
        <v>51</v>
      </c>
      <c r="C1246" s="63" t="s">
        <v>62</v>
      </c>
      <c r="D1246" s="73">
        <v>337.31</v>
      </c>
      <c r="E1246" s="73">
        <v>0</v>
      </c>
      <c r="F1246" s="74">
        <v>337.31</v>
      </c>
      <c r="G1246" s="73">
        <v>7.24</v>
      </c>
      <c r="H1246" s="73">
        <v>0</v>
      </c>
      <c r="I1246" s="73">
        <v>0</v>
      </c>
      <c r="J1246" s="73">
        <v>0</v>
      </c>
      <c r="K1246" s="73">
        <v>0</v>
      </c>
      <c r="L1246" s="73">
        <v>148.78</v>
      </c>
      <c r="M1246" s="73">
        <v>15.43</v>
      </c>
      <c r="N1246" s="74">
        <v>75.849999999999994</v>
      </c>
      <c r="O1246" s="81">
        <v>413.16</v>
      </c>
    </row>
    <row r="1247" spans="1:15" ht="15.5">
      <c r="A1247" s="66">
        <v>2023</v>
      </c>
      <c r="B1247" s="66" t="s">
        <v>51</v>
      </c>
      <c r="C1247" s="64" t="s">
        <v>93</v>
      </c>
      <c r="D1247" s="76">
        <v>1800.56</v>
      </c>
      <c r="E1247" s="76">
        <v>289.44</v>
      </c>
      <c r="F1247" s="75">
        <v>2090</v>
      </c>
      <c r="G1247" s="76">
        <v>26.27</v>
      </c>
      <c r="H1247" s="76">
        <v>637.16</v>
      </c>
      <c r="I1247" s="76">
        <v>148.69</v>
      </c>
      <c r="J1247" s="76">
        <v>6.02</v>
      </c>
      <c r="K1247" s="76">
        <v>72.52</v>
      </c>
      <c r="L1247" s="76">
        <v>187.55</v>
      </c>
      <c r="M1247" s="76">
        <v>345.36</v>
      </c>
      <c r="N1247" s="75">
        <v>1423.57</v>
      </c>
      <c r="O1247" s="76">
        <v>3513.57</v>
      </c>
    </row>
    <row r="1248" spans="1:15" ht="15.5">
      <c r="A1248" s="68">
        <v>2023</v>
      </c>
      <c r="B1248" s="63" t="s">
        <v>50</v>
      </c>
      <c r="C1248" s="63" t="s">
        <v>37</v>
      </c>
      <c r="D1248" s="81">
        <v>0</v>
      </c>
      <c r="E1248" s="73">
        <v>171.3</v>
      </c>
      <c r="F1248" s="74">
        <v>171.3</v>
      </c>
      <c r="G1248" s="73">
        <v>0</v>
      </c>
      <c r="H1248" s="73">
        <v>100.46</v>
      </c>
      <c r="I1248" s="73">
        <v>0</v>
      </c>
      <c r="J1248" s="73">
        <v>0</v>
      </c>
      <c r="K1248" s="73">
        <v>0</v>
      </c>
      <c r="L1248" s="73">
        <v>22.53</v>
      </c>
      <c r="M1248" s="73">
        <v>59.12</v>
      </c>
      <c r="N1248" s="74">
        <v>216.04</v>
      </c>
      <c r="O1248" s="81">
        <v>387.34</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40</v>
      </c>
      <c r="D1252" s="81">
        <v>82.44</v>
      </c>
      <c r="E1252" s="73">
        <v>0</v>
      </c>
      <c r="F1252" s="74">
        <v>82.44</v>
      </c>
      <c r="G1252" s="73">
        <v>8.2100000000000009</v>
      </c>
      <c r="H1252" s="73">
        <v>4.92</v>
      </c>
      <c r="I1252" s="73">
        <v>0</v>
      </c>
      <c r="J1252" s="73">
        <v>0</v>
      </c>
      <c r="K1252" s="73">
        <v>0</v>
      </c>
      <c r="L1252" s="73">
        <v>0</v>
      </c>
      <c r="M1252" s="73">
        <v>5.0999999999999996</v>
      </c>
      <c r="N1252" s="74">
        <v>33.93</v>
      </c>
      <c r="O1252" s="81">
        <v>116.37</v>
      </c>
    </row>
    <row r="1253" spans="1:15" ht="15.5">
      <c r="A1253" s="68">
        <v>2023</v>
      </c>
      <c r="B1253" s="63" t="s">
        <v>50</v>
      </c>
      <c r="C1253" s="63" t="s">
        <v>41</v>
      </c>
      <c r="D1253" s="81">
        <v>31.07</v>
      </c>
      <c r="E1253" s="73">
        <v>0</v>
      </c>
      <c r="F1253" s="74">
        <v>31.07</v>
      </c>
      <c r="G1253" s="73">
        <v>0</v>
      </c>
      <c r="H1253" s="73">
        <v>0</v>
      </c>
      <c r="I1253" s="73">
        <v>0</v>
      </c>
      <c r="J1253" s="73">
        <v>0</v>
      </c>
      <c r="K1253" s="73">
        <v>0</v>
      </c>
      <c r="L1253" s="73">
        <v>0</v>
      </c>
      <c r="M1253" s="73">
        <v>3.99</v>
      </c>
      <c r="N1253" s="74">
        <v>3.99</v>
      </c>
      <c r="O1253" s="81">
        <v>35.06</v>
      </c>
    </row>
    <row r="1254" spans="1:15" ht="15.5">
      <c r="A1254" s="68">
        <v>2023</v>
      </c>
      <c r="B1254" s="63" t="s">
        <v>50</v>
      </c>
      <c r="C1254" s="63" t="s">
        <v>70</v>
      </c>
      <c r="D1254" s="81">
        <v>0</v>
      </c>
      <c r="E1254" s="73">
        <v>0</v>
      </c>
      <c r="F1254" s="74">
        <v>0</v>
      </c>
      <c r="G1254" s="73">
        <v>0</v>
      </c>
      <c r="H1254" s="73">
        <v>11.52</v>
      </c>
      <c r="I1254" s="73">
        <v>121.58</v>
      </c>
      <c r="J1254" s="73">
        <v>6.11</v>
      </c>
      <c r="K1254" s="73">
        <v>68.16</v>
      </c>
      <c r="L1254" s="73">
        <v>10.66</v>
      </c>
      <c r="M1254" s="73">
        <v>5.1100000000000003</v>
      </c>
      <c r="N1254" s="74">
        <v>223.14</v>
      </c>
      <c r="O1254" s="81">
        <v>223.14</v>
      </c>
    </row>
    <row r="1255" spans="1:15" ht="15.5">
      <c r="A1255" s="68">
        <v>2023</v>
      </c>
      <c r="B1255" s="63" t="s">
        <v>50</v>
      </c>
      <c r="C1255" s="63" t="s">
        <v>74</v>
      </c>
      <c r="D1255" s="81">
        <v>91.07</v>
      </c>
      <c r="E1255" s="73">
        <v>0</v>
      </c>
      <c r="F1255" s="74">
        <v>91.07</v>
      </c>
      <c r="G1255" s="73">
        <v>0</v>
      </c>
      <c r="H1255" s="73">
        <v>0</v>
      </c>
      <c r="I1255" s="73">
        <v>0</v>
      </c>
      <c r="J1255" s="73">
        <v>0</v>
      </c>
      <c r="K1255" s="73">
        <v>0</v>
      </c>
      <c r="L1255" s="73">
        <v>0</v>
      </c>
      <c r="M1255" s="73">
        <v>0.13</v>
      </c>
      <c r="N1255" s="74">
        <v>0.13</v>
      </c>
      <c r="O1255" s="81">
        <v>91.2</v>
      </c>
    </row>
    <row r="1256" spans="1:15" ht="15.5">
      <c r="A1256" s="68">
        <v>2023</v>
      </c>
      <c r="B1256" s="63" t="s">
        <v>50</v>
      </c>
      <c r="C1256" s="63" t="s">
        <v>73</v>
      </c>
      <c r="D1256" s="81">
        <v>267.86</v>
      </c>
      <c r="E1256" s="73">
        <v>0</v>
      </c>
      <c r="F1256" s="74">
        <v>267.86</v>
      </c>
      <c r="G1256" s="73">
        <v>0</v>
      </c>
      <c r="H1256" s="73">
        <v>0</v>
      </c>
      <c r="I1256" s="73">
        <v>0</v>
      </c>
      <c r="J1256" s="73">
        <v>0</v>
      </c>
      <c r="K1256" s="73">
        <v>0</v>
      </c>
      <c r="L1256" s="73">
        <v>0</v>
      </c>
      <c r="M1256" s="73">
        <v>0</v>
      </c>
      <c r="N1256" s="74">
        <v>0</v>
      </c>
      <c r="O1256" s="81">
        <v>267.86</v>
      </c>
    </row>
    <row r="1257" spans="1:15" ht="15.5">
      <c r="A1257" s="68">
        <v>2023</v>
      </c>
      <c r="B1257" s="63" t="s">
        <v>50</v>
      </c>
      <c r="C1257" s="63" t="s">
        <v>42</v>
      </c>
      <c r="D1257" s="81">
        <v>656.41</v>
      </c>
      <c r="E1257" s="73">
        <v>84.51</v>
      </c>
      <c r="F1257" s="74">
        <v>740.92</v>
      </c>
      <c r="G1257" s="73">
        <v>4.03</v>
      </c>
      <c r="H1257" s="73">
        <v>118</v>
      </c>
      <c r="I1257" s="73">
        <v>0</v>
      </c>
      <c r="J1257" s="73">
        <v>0</v>
      </c>
      <c r="K1257" s="73">
        <v>0</v>
      </c>
      <c r="L1257" s="73">
        <v>0</v>
      </c>
      <c r="M1257" s="73">
        <v>111.41</v>
      </c>
      <c r="N1257" s="74">
        <v>249.59</v>
      </c>
      <c r="O1257" s="81">
        <v>990.51</v>
      </c>
    </row>
    <row r="1258" spans="1:15" ht="15.5">
      <c r="A1258" s="68">
        <v>2023</v>
      </c>
      <c r="B1258" s="63" t="s">
        <v>50</v>
      </c>
      <c r="C1258" s="63" t="s">
        <v>43</v>
      </c>
      <c r="D1258" s="81">
        <v>0</v>
      </c>
      <c r="E1258" s="73">
        <v>0</v>
      </c>
      <c r="F1258" s="74">
        <v>0</v>
      </c>
      <c r="G1258" s="73">
        <v>0</v>
      </c>
      <c r="H1258" s="73">
        <v>15.71</v>
      </c>
      <c r="I1258" s="73">
        <v>0</v>
      </c>
      <c r="J1258" s="73">
        <v>0</v>
      </c>
      <c r="K1258" s="73">
        <v>0</v>
      </c>
      <c r="L1258" s="73">
        <v>0</v>
      </c>
      <c r="M1258" s="73">
        <v>0</v>
      </c>
      <c r="N1258" s="74">
        <v>15.71</v>
      </c>
      <c r="O1258" s="81">
        <v>15.71</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71</v>
      </c>
      <c r="D1260" s="81">
        <v>91.03</v>
      </c>
      <c r="E1260" s="73">
        <v>0</v>
      </c>
      <c r="F1260" s="74">
        <v>91.03</v>
      </c>
      <c r="G1260" s="73">
        <v>0</v>
      </c>
      <c r="H1260" s="73">
        <v>0</v>
      </c>
      <c r="I1260" s="73">
        <v>0</v>
      </c>
      <c r="J1260" s="73">
        <v>0</v>
      </c>
      <c r="K1260" s="73">
        <v>0</v>
      </c>
      <c r="L1260" s="73">
        <v>0</v>
      </c>
      <c r="M1260" s="73">
        <v>0.15</v>
      </c>
      <c r="N1260" s="74">
        <v>0.15</v>
      </c>
      <c r="O1260" s="81">
        <v>91.18</v>
      </c>
    </row>
    <row r="1261" spans="1:15" ht="15.5">
      <c r="A1261" s="68">
        <v>2023</v>
      </c>
      <c r="B1261" s="63" t="s">
        <v>50</v>
      </c>
      <c r="C1261" s="63" t="s">
        <v>45</v>
      </c>
      <c r="D1261" s="81">
        <v>277.17</v>
      </c>
      <c r="E1261" s="73">
        <v>0</v>
      </c>
      <c r="F1261" s="74">
        <v>277.17</v>
      </c>
      <c r="G1261" s="73">
        <v>0</v>
      </c>
      <c r="H1261" s="73">
        <v>0</v>
      </c>
      <c r="I1261" s="73">
        <v>0</v>
      </c>
      <c r="J1261" s="73">
        <v>0</v>
      </c>
      <c r="K1261" s="73">
        <v>0</v>
      </c>
      <c r="L1261" s="73">
        <v>0</v>
      </c>
      <c r="M1261" s="73">
        <v>0</v>
      </c>
      <c r="N1261" s="74">
        <v>0</v>
      </c>
      <c r="O1261" s="81">
        <v>277.17</v>
      </c>
    </row>
    <row r="1262" spans="1:15" ht="15.5">
      <c r="A1262" s="68">
        <v>2023</v>
      </c>
      <c r="B1262" s="63" t="s">
        <v>50</v>
      </c>
      <c r="C1262" s="63" t="s">
        <v>46</v>
      </c>
      <c r="D1262" s="81">
        <v>0</v>
      </c>
      <c r="E1262" s="73">
        <v>0</v>
      </c>
      <c r="F1262" s="74">
        <v>0</v>
      </c>
      <c r="G1262" s="73">
        <v>0</v>
      </c>
      <c r="H1262" s="73">
        <v>254.35</v>
      </c>
      <c r="I1262" s="73">
        <v>0</v>
      </c>
      <c r="J1262" s="73">
        <v>0</v>
      </c>
      <c r="K1262" s="73">
        <v>0</v>
      </c>
      <c r="L1262" s="73">
        <v>0</v>
      </c>
      <c r="M1262" s="73">
        <v>1.1399999999999999</v>
      </c>
      <c r="N1262" s="74">
        <v>255.49</v>
      </c>
      <c r="O1262" s="81">
        <v>255.49</v>
      </c>
    </row>
    <row r="1263" spans="1:15" ht="15.5">
      <c r="A1263" s="68">
        <v>2023</v>
      </c>
      <c r="B1263" s="63" t="s">
        <v>50</v>
      </c>
      <c r="C1263" s="63" t="s">
        <v>44</v>
      </c>
      <c r="D1263" s="81">
        <v>0</v>
      </c>
      <c r="E1263" s="73">
        <v>0</v>
      </c>
      <c r="F1263" s="74">
        <v>0</v>
      </c>
      <c r="G1263" s="73">
        <v>0</v>
      </c>
      <c r="H1263" s="73">
        <v>0</v>
      </c>
      <c r="I1263" s="73">
        <v>0</v>
      </c>
      <c r="J1263" s="73">
        <v>0</v>
      </c>
      <c r="K1263" s="73">
        <v>0</v>
      </c>
      <c r="L1263" s="73">
        <v>0</v>
      </c>
      <c r="M1263" s="73">
        <v>0</v>
      </c>
      <c r="N1263" s="74">
        <v>0</v>
      </c>
      <c r="O1263" s="81">
        <v>0</v>
      </c>
    </row>
    <row r="1264" spans="1:15" ht="15.5">
      <c r="A1264" s="68">
        <v>2023</v>
      </c>
      <c r="B1264" s="63" t="s">
        <v>50</v>
      </c>
      <c r="C1264" s="63" t="s">
        <v>62</v>
      </c>
      <c r="D1264" s="81">
        <v>282.01</v>
      </c>
      <c r="E1264" s="73">
        <v>0</v>
      </c>
      <c r="F1264" s="74">
        <v>282.01</v>
      </c>
      <c r="G1264" s="73">
        <v>18.440000000000001</v>
      </c>
      <c r="H1264" s="73">
        <v>79.64</v>
      </c>
      <c r="I1264" s="73">
        <v>0</v>
      </c>
      <c r="J1264" s="73">
        <v>0</v>
      </c>
      <c r="K1264" s="73">
        <v>0</v>
      </c>
      <c r="L1264" s="73">
        <v>130.13999999999999</v>
      </c>
      <c r="M1264" s="73">
        <v>31.03</v>
      </c>
      <c r="N1264" s="74">
        <v>193.47</v>
      </c>
      <c r="O1264" s="81">
        <v>475.48</v>
      </c>
    </row>
    <row r="1265" spans="1:15" ht="15.5">
      <c r="A1265" s="66">
        <v>2023</v>
      </c>
      <c r="B1265" s="66" t="s">
        <v>50</v>
      </c>
      <c r="C1265" s="64" t="s">
        <v>93</v>
      </c>
      <c r="D1265" s="76">
        <v>2263.5500000000002</v>
      </c>
      <c r="E1265" s="76">
        <v>255.81</v>
      </c>
      <c r="F1265" s="75">
        <v>2519.36</v>
      </c>
      <c r="G1265" s="76">
        <v>30.68</v>
      </c>
      <c r="H1265" s="76">
        <v>621.34</v>
      </c>
      <c r="I1265" s="76">
        <v>121.58</v>
      </c>
      <c r="J1265" s="76">
        <v>6.11</v>
      </c>
      <c r="K1265" s="76">
        <v>68.16</v>
      </c>
      <c r="L1265" s="76">
        <v>163.33000000000001</v>
      </c>
      <c r="M1265" s="76">
        <v>222.22</v>
      </c>
      <c r="N1265" s="75">
        <v>1233.42</v>
      </c>
      <c r="O1265" s="76">
        <v>3752.78</v>
      </c>
    </row>
    <row r="1266" spans="1:15" ht="15.5">
      <c r="A1266" s="68">
        <v>2023</v>
      </c>
      <c r="B1266" s="63" t="s">
        <v>49</v>
      </c>
      <c r="C1266" s="63" t="s">
        <v>37</v>
      </c>
      <c r="D1266" s="81">
        <v>0</v>
      </c>
      <c r="E1266" s="73">
        <v>47.3</v>
      </c>
      <c r="F1266" s="74">
        <v>47.3</v>
      </c>
      <c r="G1266" s="73">
        <v>1.52</v>
      </c>
      <c r="H1266" s="73">
        <v>82.71</v>
      </c>
      <c r="I1266" s="73">
        <v>0</v>
      </c>
      <c r="J1266" s="73">
        <v>0</v>
      </c>
      <c r="K1266" s="73">
        <v>0</v>
      </c>
      <c r="L1266" s="73">
        <v>0</v>
      </c>
      <c r="M1266" s="73">
        <v>223.53</v>
      </c>
      <c r="N1266" s="74">
        <v>398.09</v>
      </c>
      <c r="O1266" s="98">
        <v>445.39</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40</v>
      </c>
      <c r="D1270" s="81">
        <v>0</v>
      </c>
      <c r="E1270" s="73">
        <v>0</v>
      </c>
      <c r="F1270" s="74">
        <v>0</v>
      </c>
      <c r="G1270" s="73">
        <v>5.59</v>
      </c>
      <c r="H1270" s="73">
        <v>5.93</v>
      </c>
      <c r="I1270" s="73">
        <v>0</v>
      </c>
      <c r="J1270" s="73">
        <v>0</v>
      </c>
      <c r="K1270" s="73">
        <v>0</v>
      </c>
      <c r="L1270" s="73">
        <v>0</v>
      </c>
      <c r="M1270" s="73">
        <v>5.6</v>
      </c>
      <c r="N1270" s="74">
        <v>17.12</v>
      </c>
      <c r="O1270" s="98">
        <v>17.12</v>
      </c>
    </row>
    <row r="1271" spans="1:15" ht="15.5">
      <c r="A1271" s="68">
        <v>2023</v>
      </c>
      <c r="B1271" s="63" t="s">
        <v>49</v>
      </c>
      <c r="C1271" s="63" t="s">
        <v>41</v>
      </c>
      <c r="D1271" s="81">
        <v>42.77</v>
      </c>
      <c r="E1271" s="73">
        <v>0</v>
      </c>
      <c r="F1271" s="74">
        <v>42.77</v>
      </c>
      <c r="G1271" s="73">
        <v>0</v>
      </c>
      <c r="H1271" s="73">
        <v>0</v>
      </c>
      <c r="I1271" s="73">
        <v>0</v>
      </c>
      <c r="J1271" s="73">
        <v>0</v>
      </c>
      <c r="K1271" s="73">
        <v>0</v>
      </c>
      <c r="L1271" s="73">
        <v>0</v>
      </c>
      <c r="M1271" s="73">
        <v>1.33</v>
      </c>
      <c r="N1271" s="74">
        <v>1.33</v>
      </c>
      <c r="O1271" s="98">
        <v>44.1</v>
      </c>
    </row>
    <row r="1272" spans="1:15" ht="15.5">
      <c r="A1272" s="68">
        <v>2023</v>
      </c>
      <c r="B1272" s="63" t="s">
        <v>49</v>
      </c>
      <c r="C1272" s="63" t="s">
        <v>70</v>
      </c>
      <c r="D1272" s="81">
        <v>0</v>
      </c>
      <c r="E1272" s="73">
        <v>0</v>
      </c>
      <c r="F1272" s="74">
        <v>0</v>
      </c>
      <c r="G1272" s="73">
        <v>0</v>
      </c>
      <c r="H1272" s="73">
        <v>13.5</v>
      </c>
      <c r="I1272" s="73">
        <v>130.13999999999999</v>
      </c>
      <c r="J1272" s="73">
        <v>6.01</v>
      </c>
      <c r="K1272" s="73">
        <v>117.86</v>
      </c>
      <c r="L1272" s="73">
        <v>7.27</v>
      </c>
      <c r="M1272" s="73">
        <v>8.5</v>
      </c>
      <c r="N1272" s="74">
        <v>285</v>
      </c>
      <c r="O1272" s="98">
        <v>285</v>
      </c>
    </row>
    <row r="1273" spans="1:15" ht="15.5">
      <c r="A1273" s="68">
        <v>2023</v>
      </c>
      <c r="B1273" s="63" t="s">
        <v>49</v>
      </c>
      <c r="C1273" s="63" t="s">
        <v>74</v>
      </c>
      <c r="D1273" s="81">
        <v>0</v>
      </c>
      <c r="E1273" s="73">
        <v>0</v>
      </c>
      <c r="F1273" s="74">
        <v>0</v>
      </c>
      <c r="G1273" s="73">
        <v>0</v>
      </c>
      <c r="H1273" s="73">
        <v>0</v>
      </c>
      <c r="I1273" s="73">
        <v>0</v>
      </c>
      <c r="J1273" s="73">
        <v>0</v>
      </c>
      <c r="K1273" s="73">
        <v>0</v>
      </c>
      <c r="L1273" s="73">
        <v>0</v>
      </c>
      <c r="M1273" s="73">
        <v>0</v>
      </c>
      <c r="N1273" s="74">
        <v>0</v>
      </c>
      <c r="O1273" s="98">
        <v>0</v>
      </c>
    </row>
    <row r="1274" spans="1:15" ht="15.5">
      <c r="A1274" s="68">
        <v>2023</v>
      </c>
      <c r="B1274" s="63" t="s">
        <v>49</v>
      </c>
      <c r="C1274" s="63" t="s">
        <v>73</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42</v>
      </c>
      <c r="D1275" s="81">
        <v>1293.8699999999999</v>
      </c>
      <c r="E1275" s="73">
        <v>61.48</v>
      </c>
      <c r="F1275" s="74">
        <v>1355.35</v>
      </c>
      <c r="G1275" s="73">
        <v>4.49</v>
      </c>
      <c r="H1275" s="73">
        <v>154</v>
      </c>
      <c r="I1275" s="73">
        <v>0</v>
      </c>
      <c r="J1275" s="73">
        <v>0</v>
      </c>
      <c r="K1275" s="73">
        <v>0</v>
      </c>
      <c r="L1275" s="73">
        <v>0</v>
      </c>
      <c r="M1275" s="73">
        <v>116.95</v>
      </c>
      <c r="N1275" s="74">
        <v>291.39999999999998</v>
      </c>
      <c r="O1275" s="98">
        <v>1646.75</v>
      </c>
    </row>
    <row r="1276" spans="1:15" ht="15.5">
      <c r="A1276" s="68">
        <v>2023</v>
      </c>
      <c r="B1276" s="63" t="s">
        <v>49</v>
      </c>
      <c r="C1276" s="63" t="s">
        <v>43</v>
      </c>
      <c r="D1276" s="81">
        <v>0</v>
      </c>
      <c r="E1276" s="73">
        <v>0</v>
      </c>
      <c r="F1276" s="74">
        <v>0</v>
      </c>
      <c r="G1276" s="73">
        <v>0</v>
      </c>
      <c r="H1276" s="73">
        <v>0</v>
      </c>
      <c r="I1276" s="73">
        <v>0</v>
      </c>
      <c r="J1276" s="73">
        <v>0</v>
      </c>
      <c r="K1276" s="73">
        <v>0</v>
      </c>
      <c r="L1276" s="73">
        <v>0</v>
      </c>
      <c r="M1276" s="73">
        <v>3.5</v>
      </c>
      <c r="N1276" s="74">
        <v>3.5</v>
      </c>
      <c r="O1276" s="98">
        <v>3.5</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71</v>
      </c>
      <c r="D1278" s="81">
        <v>0</v>
      </c>
      <c r="E1278" s="73">
        <v>0</v>
      </c>
      <c r="F1278" s="74">
        <v>0</v>
      </c>
      <c r="G1278" s="73">
        <v>0</v>
      </c>
      <c r="H1278" s="73">
        <v>0</v>
      </c>
      <c r="I1278" s="73">
        <v>0</v>
      </c>
      <c r="J1278" s="73">
        <v>0</v>
      </c>
      <c r="K1278" s="73">
        <v>0</v>
      </c>
      <c r="L1278" s="73">
        <v>0</v>
      </c>
      <c r="M1278" s="73">
        <v>1.1299999999999999</v>
      </c>
      <c r="N1278" s="74">
        <v>1.1299999999999999</v>
      </c>
      <c r="O1278" s="98">
        <v>1.1299999999999999</v>
      </c>
    </row>
    <row r="1279" spans="1:15" ht="15.5">
      <c r="A1279" s="68">
        <v>2023</v>
      </c>
      <c r="B1279" s="63" t="s">
        <v>49</v>
      </c>
      <c r="C1279" s="63" t="s">
        <v>45</v>
      </c>
      <c r="D1279" s="81">
        <v>181</v>
      </c>
      <c r="E1279" s="73">
        <v>0</v>
      </c>
      <c r="F1279" s="74">
        <v>181</v>
      </c>
      <c r="G1279" s="73">
        <v>0</v>
      </c>
      <c r="H1279" s="73">
        <v>0</v>
      </c>
      <c r="I1279" s="73">
        <v>0</v>
      </c>
      <c r="J1279" s="73">
        <v>0</v>
      </c>
      <c r="K1279" s="73">
        <v>0</v>
      </c>
      <c r="L1279" s="73">
        <v>0</v>
      </c>
      <c r="M1279" s="73">
        <v>7.86</v>
      </c>
      <c r="N1279" s="74">
        <v>7.86</v>
      </c>
      <c r="O1279" s="98">
        <v>188.86</v>
      </c>
    </row>
    <row r="1280" spans="1:15" ht="15.5">
      <c r="A1280" s="68">
        <v>2023</v>
      </c>
      <c r="B1280" s="63" t="s">
        <v>49</v>
      </c>
      <c r="C1280" s="63" t="s">
        <v>46</v>
      </c>
      <c r="D1280" s="81">
        <v>0</v>
      </c>
      <c r="E1280" s="73">
        <v>0</v>
      </c>
      <c r="F1280" s="74">
        <v>0</v>
      </c>
      <c r="G1280" s="73">
        <v>0</v>
      </c>
      <c r="H1280" s="73">
        <v>129.34</v>
      </c>
      <c r="I1280" s="73">
        <v>0</v>
      </c>
      <c r="J1280" s="73">
        <v>0</v>
      </c>
      <c r="K1280" s="73">
        <v>0.27</v>
      </c>
      <c r="L1280" s="73">
        <v>0</v>
      </c>
      <c r="M1280" s="73">
        <v>0.06</v>
      </c>
      <c r="N1280" s="74">
        <v>129.66999999999999</v>
      </c>
      <c r="O1280" s="98">
        <v>129.66999999999999</v>
      </c>
    </row>
    <row r="1281" spans="1:15" ht="15.5">
      <c r="A1281" s="68">
        <v>2023</v>
      </c>
      <c r="B1281" s="63" t="s">
        <v>49</v>
      </c>
      <c r="C1281" s="63" t="s">
        <v>44</v>
      </c>
      <c r="D1281" s="81">
        <v>0</v>
      </c>
      <c r="E1281" s="73">
        <v>0</v>
      </c>
      <c r="F1281" s="74">
        <v>0</v>
      </c>
      <c r="G1281" s="73">
        <v>0</v>
      </c>
      <c r="H1281" s="73">
        <v>0</v>
      </c>
      <c r="I1281" s="73">
        <v>0</v>
      </c>
      <c r="J1281" s="73">
        <v>0</v>
      </c>
      <c r="K1281" s="73">
        <v>0</v>
      </c>
      <c r="L1281" s="73">
        <v>0</v>
      </c>
      <c r="M1281" s="73">
        <v>0</v>
      </c>
      <c r="N1281" s="74">
        <v>0</v>
      </c>
      <c r="O1281" s="98">
        <v>0</v>
      </c>
    </row>
    <row r="1282" spans="1:15" ht="15.5">
      <c r="A1282" s="68">
        <v>2023</v>
      </c>
      <c r="B1282" s="63" t="s">
        <v>49</v>
      </c>
      <c r="C1282" s="63" t="s">
        <v>62</v>
      </c>
      <c r="D1282" s="81">
        <v>491.83</v>
      </c>
      <c r="E1282" s="73">
        <v>0</v>
      </c>
      <c r="F1282" s="74">
        <v>491.83</v>
      </c>
      <c r="G1282" s="73">
        <v>10.11</v>
      </c>
      <c r="H1282" s="73">
        <v>30.27</v>
      </c>
      <c r="I1282" s="73">
        <v>0</v>
      </c>
      <c r="J1282" s="73">
        <v>0</v>
      </c>
      <c r="K1282" s="73">
        <v>0</v>
      </c>
      <c r="L1282" s="73">
        <v>132.79</v>
      </c>
      <c r="M1282" s="73">
        <v>51.29</v>
      </c>
      <c r="N1282" s="74">
        <v>116.45</v>
      </c>
      <c r="O1282" s="98">
        <v>608.28</v>
      </c>
    </row>
    <row r="1283" spans="1:15" ht="15.5">
      <c r="A1283" s="66">
        <v>2023</v>
      </c>
      <c r="B1283" s="66" t="s">
        <v>49</v>
      </c>
      <c r="C1283" s="64" t="s">
        <v>93</v>
      </c>
      <c r="D1283" s="76">
        <v>2009.47</v>
      </c>
      <c r="E1283" s="76">
        <v>118.9</v>
      </c>
      <c r="F1283" s="75">
        <v>2128.37</v>
      </c>
      <c r="G1283" s="76">
        <v>21.71</v>
      </c>
      <c r="H1283" s="76">
        <v>551.29</v>
      </c>
      <c r="I1283" s="76">
        <v>130.13999999999999</v>
      </c>
      <c r="J1283" s="76">
        <v>6.01</v>
      </c>
      <c r="K1283" s="76">
        <v>118.13</v>
      </c>
      <c r="L1283" s="76">
        <v>140.06</v>
      </c>
      <c r="M1283" s="76">
        <v>431.69</v>
      </c>
      <c r="N1283" s="75">
        <v>1399.03</v>
      </c>
      <c r="O1283" s="76">
        <v>3527.4</v>
      </c>
    </row>
    <row r="1284" spans="1:15" ht="15.5">
      <c r="A1284" s="68">
        <v>2023</v>
      </c>
      <c r="B1284" s="63" t="s">
        <v>48</v>
      </c>
      <c r="C1284" s="63" t="s">
        <v>37</v>
      </c>
      <c r="D1284" s="81">
        <v>0</v>
      </c>
      <c r="E1284" s="73">
        <v>76.55</v>
      </c>
      <c r="F1284" s="74">
        <v>76.55</v>
      </c>
      <c r="G1284" s="73">
        <v>0</v>
      </c>
      <c r="H1284" s="73">
        <v>243</v>
      </c>
      <c r="I1284" s="73">
        <v>0</v>
      </c>
      <c r="J1284" s="73">
        <v>0</v>
      </c>
      <c r="K1284" s="73">
        <v>0</v>
      </c>
      <c r="L1284" s="73">
        <v>0</v>
      </c>
      <c r="M1284" s="73">
        <v>161.12</v>
      </c>
      <c r="N1284" s="74">
        <v>557.42999999999995</v>
      </c>
      <c r="O1284" s="98">
        <v>633.98</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40</v>
      </c>
      <c r="D1288" s="81">
        <v>172.02</v>
      </c>
      <c r="E1288" s="73">
        <v>0</v>
      </c>
      <c r="F1288" s="74">
        <v>172.02</v>
      </c>
      <c r="G1288" s="73">
        <v>13.98</v>
      </c>
      <c r="H1288" s="73">
        <v>6.9</v>
      </c>
      <c r="I1288" s="73">
        <v>0</v>
      </c>
      <c r="J1288" s="73">
        <v>0</v>
      </c>
      <c r="K1288" s="73">
        <v>10.63</v>
      </c>
      <c r="L1288" s="73">
        <v>0</v>
      </c>
      <c r="M1288" s="73">
        <v>3.92</v>
      </c>
      <c r="N1288" s="74">
        <v>35.43</v>
      </c>
      <c r="O1288" s="98">
        <v>207.45</v>
      </c>
    </row>
    <row r="1289" spans="1:15" ht="15.5">
      <c r="A1289" s="68">
        <v>2023</v>
      </c>
      <c r="B1289" s="63" t="s">
        <v>48</v>
      </c>
      <c r="C1289" s="63" t="s">
        <v>41</v>
      </c>
      <c r="D1289" s="81">
        <v>192.54</v>
      </c>
      <c r="E1289" s="73">
        <v>0</v>
      </c>
      <c r="F1289" s="74">
        <v>192.54</v>
      </c>
      <c r="G1289" s="73">
        <v>0</v>
      </c>
      <c r="H1289" s="73">
        <v>2.4500000000000002</v>
      </c>
      <c r="I1289" s="73">
        <v>0</v>
      </c>
      <c r="J1289" s="73">
        <v>0</v>
      </c>
      <c r="K1289" s="73">
        <v>0</v>
      </c>
      <c r="L1289" s="73">
        <v>0</v>
      </c>
      <c r="M1289" s="73">
        <v>1.06</v>
      </c>
      <c r="N1289" s="74">
        <v>3.51</v>
      </c>
      <c r="O1289" s="98">
        <v>196.05</v>
      </c>
    </row>
    <row r="1290" spans="1:15" ht="15.5">
      <c r="A1290" s="68">
        <v>2023</v>
      </c>
      <c r="B1290" s="63" t="s">
        <v>48</v>
      </c>
      <c r="C1290" s="63" t="s">
        <v>70</v>
      </c>
      <c r="D1290" s="81">
        <v>0</v>
      </c>
      <c r="E1290" s="73">
        <v>0</v>
      </c>
      <c r="F1290" s="74">
        <v>0</v>
      </c>
      <c r="G1290" s="73">
        <v>0</v>
      </c>
      <c r="H1290" s="73">
        <v>15.31</v>
      </c>
      <c r="I1290" s="73">
        <v>122.33</v>
      </c>
      <c r="J1290" s="73">
        <v>6.33</v>
      </c>
      <c r="K1290" s="73">
        <v>17.59</v>
      </c>
      <c r="L1290" s="73">
        <v>2.74</v>
      </c>
      <c r="M1290" s="73">
        <v>8.49</v>
      </c>
      <c r="N1290" s="74">
        <v>174.06</v>
      </c>
      <c r="O1290" s="98">
        <v>174.06</v>
      </c>
    </row>
    <row r="1291" spans="1:15" ht="15.5">
      <c r="A1291" s="68">
        <v>2023</v>
      </c>
      <c r="B1291" s="63" t="s">
        <v>48</v>
      </c>
      <c r="C1291" s="63" t="s">
        <v>74</v>
      </c>
      <c r="D1291" s="81">
        <v>95.34</v>
      </c>
      <c r="E1291" s="73">
        <v>11.03</v>
      </c>
      <c r="F1291" s="74">
        <v>106.37</v>
      </c>
      <c r="G1291" s="73">
        <v>0</v>
      </c>
      <c r="H1291" s="73">
        <v>0</v>
      </c>
      <c r="I1291" s="73">
        <v>0</v>
      </c>
      <c r="J1291" s="73">
        <v>0</v>
      </c>
      <c r="K1291" s="73">
        <v>0</v>
      </c>
      <c r="L1291" s="73">
        <v>0</v>
      </c>
      <c r="M1291" s="73">
        <v>0</v>
      </c>
      <c r="N1291" s="74">
        <v>0</v>
      </c>
      <c r="O1291" s="98">
        <v>106.37</v>
      </c>
    </row>
    <row r="1292" spans="1:15" ht="15.5">
      <c r="A1292" s="68">
        <v>2023</v>
      </c>
      <c r="B1292" s="63" t="s">
        <v>48</v>
      </c>
      <c r="C1292" s="63" t="s">
        <v>73</v>
      </c>
      <c r="D1292" s="81">
        <v>522.1</v>
      </c>
      <c r="E1292" s="73">
        <v>0</v>
      </c>
      <c r="F1292" s="74">
        <v>522.1</v>
      </c>
      <c r="G1292" s="73">
        <v>0</v>
      </c>
      <c r="H1292" s="73">
        <v>0</v>
      </c>
      <c r="I1292" s="73">
        <v>0</v>
      </c>
      <c r="J1292" s="73">
        <v>0</v>
      </c>
      <c r="K1292" s="73">
        <v>0</v>
      </c>
      <c r="L1292" s="73">
        <v>0</v>
      </c>
      <c r="M1292" s="73">
        <v>0</v>
      </c>
      <c r="N1292" s="74">
        <v>0</v>
      </c>
      <c r="O1292" s="98">
        <v>522.1</v>
      </c>
    </row>
    <row r="1293" spans="1:15" ht="15.5">
      <c r="A1293" s="68">
        <v>2023</v>
      </c>
      <c r="B1293" s="63" t="s">
        <v>48</v>
      </c>
      <c r="C1293" s="63" t="s">
        <v>42</v>
      </c>
      <c r="D1293" s="81">
        <v>558.6</v>
      </c>
      <c r="E1293" s="73">
        <v>58.7</v>
      </c>
      <c r="F1293" s="74">
        <v>617.29999999999995</v>
      </c>
      <c r="G1293" s="73">
        <v>0</v>
      </c>
      <c r="H1293" s="73">
        <v>266</v>
      </c>
      <c r="I1293" s="73">
        <v>0</v>
      </c>
      <c r="J1293" s="73">
        <v>0</v>
      </c>
      <c r="K1293" s="73">
        <v>0</v>
      </c>
      <c r="L1293" s="73">
        <v>25.28</v>
      </c>
      <c r="M1293" s="73">
        <v>166.86</v>
      </c>
      <c r="N1293" s="74">
        <v>474.59</v>
      </c>
      <c r="O1293" s="98">
        <v>1091.8900000000001</v>
      </c>
    </row>
    <row r="1294" spans="1:15" ht="15.5">
      <c r="A1294" s="68">
        <v>2023</v>
      </c>
      <c r="B1294" s="63" t="s">
        <v>48</v>
      </c>
      <c r="C1294" s="63" t="s">
        <v>43</v>
      </c>
      <c r="D1294" s="81">
        <v>0</v>
      </c>
      <c r="E1294" s="73">
        <v>0</v>
      </c>
      <c r="F1294" s="74">
        <v>0</v>
      </c>
      <c r="G1294" s="73">
        <v>0</v>
      </c>
      <c r="H1294" s="73">
        <v>0</v>
      </c>
      <c r="I1294" s="73">
        <v>0</v>
      </c>
      <c r="J1294" s="73">
        <v>0</v>
      </c>
      <c r="K1294" s="73">
        <v>0</v>
      </c>
      <c r="L1294" s="73">
        <v>0</v>
      </c>
      <c r="M1294" s="73">
        <v>0</v>
      </c>
      <c r="N1294" s="74">
        <v>16.23</v>
      </c>
      <c r="O1294" s="98">
        <v>16.23</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71</v>
      </c>
      <c r="D1296" s="81">
        <v>0</v>
      </c>
      <c r="E1296" s="73">
        <v>0</v>
      </c>
      <c r="F1296" s="74">
        <v>0</v>
      </c>
      <c r="G1296" s="73">
        <v>0</v>
      </c>
      <c r="H1296" s="73">
        <v>37.299999999999997</v>
      </c>
      <c r="I1296" s="73">
        <v>0</v>
      </c>
      <c r="J1296" s="73">
        <v>0</v>
      </c>
      <c r="K1296" s="73">
        <v>0</v>
      </c>
      <c r="L1296" s="73">
        <v>0</v>
      </c>
      <c r="M1296" s="73">
        <v>2.2599999999999998</v>
      </c>
      <c r="N1296" s="74">
        <v>39.56</v>
      </c>
      <c r="O1296" s="98">
        <v>39.56</v>
      </c>
    </row>
    <row r="1297" spans="1:15" ht="15.5">
      <c r="A1297" s="68">
        <v>2023</v>
      </c>
      <c r="B1297" s="63" t="s">
        <v>48</v>
      </c>
      <c r="C1297" s="63" t="s">
        <v>45</v>
      </c>
      <c r="D1297" s="81">
        <v>106.86</v>
      </c>
      <c r="E1297" s="73">
        <v>0</v>
      </c>
      <c r="F1297" s="74">
        <v>106.86</v>
      </c>
      <c r="G1297" s="73">
        <v>0</v>
      </c>
      <c r="H1297" s="73">
        <v>0</v>
      </c>
      <c r="I1297" s="73">
        <v>0</v>
      </c>
      <c r="J1297" s="73">
        <v>0</v>
      </c>
      <c r="K1297" s="73">
        <v>0</v>
      </c>
      <c r="L1297" s="73">
        <v>0</v>
      </c>
      <c r="M1297" s="73">
        <v>0.03</v>
      </c>
      <c r="N1297" s="74">
        <v>15.57</v>
      </c>
      <c r="O1297" s="98">
        <v>122.43</v>
      </c>
    </row>
    <row r="1298" spans="1:15" ht="15.5">
      <c r="A1298" s="68">
        <v>2023</v>
      </c>
      <c r="B1298" s="63" t="s">
        <v>48</v>
      </c>
      <c r="C1298" s="63" t="s">
        <v>46</v>
      </c>
      <c r="D1298" s="81">
        <v>71.849999999999994</v>
      </c>
      <c r="E1298" s="73">
        <v>0</v>
      </c>
      <c r="F1298" s="74">
        <v>71.849999999999994</v>
      </c>
      <c r="G1298" s="73">
        <v>0</v>
      </c>
      <c r="H1298" s="73">
        <v>228</v>
      </c>
      <c r="I1298" s="73">
        <v>0</v>
      </c>
      <c r="J1298" s="73">
        <v>0</v>
      </c>
      <c r="K1298" s="73">
        <v>0</v>
      </c>
      <c r="L1298" s="73">
        <v>0</v>
      </c>
      <c r="M1298" s="73">
        <v>0.08</v>
      </c>
      <c r="N1298" s="74">
        <v>228.08</v>
      </c>
      <c r="O1298" s="98">
        <v>299.93</v>
      </c>
    </row>
    <row r="1299" spans="1:15" ht="15.5">
      <c r="A1299" s="68">
        <v>2023</v>
      </c>
      <c r="B1299" s="63" t="s">
        <v>48</v>
      </c>
      <c r="C1299" s="63" t="s">
        <v>44</v>
      </c>
      <c r="D1299" s="81">
        <v>0</v>
      </c>
      <c r="E1299" s="73">
        <v>0</v>
      </c>
      <c r="F1299" s="74">
        <v>0</v>
      </c>
      <c r="G1299" s="73">
        <v>0</v>
      </c>
      <c r="H1299" s="73">
        <v>0</v>
      </c>
      <c r="I1299" s="73">
        <v>0</v>
      </c>
      <c r="J1299" s="73">
        <v>0</v>
      </c>
      <c r="K1299" s="73">
        <v>0</v>
      </c>
      <c r="L1299" s="73">
        <v>0</v>
      </c>
      <c r="M1299" s="73">
        <v>0</v>
      </c>
      <c r="N1299" s="74">
        <v>0</v>
      </c>
      <c r="O1299" s="98">
        <v>0</v>
      </c>
    </row>
    <row r="1300" spans="1:15" ht="15.5">
      <c r="A1300" s="68">
        <v>2023</v>
      </c>
      <c r="B1300" s="63" t="s">
        <v>48</v>
      </c>
      <c r="C1300" s="63" t="s">
        <v>62</v>
      </c>
      <c r="D1300" s="81">
        <v>265.95999999999998</v>
      </c>
      <c r="E1300" s="73">
        <v>0</v>
      </c>
      <c r="F1300" s="74">
        <v>265.95999999999998</v>
      </c>
      <c r="G1300" s="73">
        <v>12.77</v>
      </c>
      <c r="H1300" s="73">
        <v>0</v>
      </c>
      <c r="I1300" s="73">
        <v>0</v>
      </c>
      <c r="J1300" s="73">
        <v>0</v>
      </c>
      <c r="K1300" s="73">
        <v>0</v>
      </c>
      <c r="L1300" s="73">
        <v>191.03</v>
      </c>
      <c r="M1300" s="73">
        <v>109.33</v>
      </c>
      <c r="N1300" s="74">
        <v>110.33</v>
      </c>
      <c r="O1300" s="98">
        <v>376.29</v>
      </c>
    </row>
    <row r="1301" spans="1:15" ht="15.5">
      <c r="A1301" s="66">
        <v>2023</v>
      </c>
      <c r="B1301" s="66" t="s">
        <v>48</v>
      </c>
      <c r="C1301" s="64" t="s">
        <v>93</v>
      </c>
      <c r="D1301" s="76">
        <v>2076.6</v>
      </c>
      <c r="E1301" s="76">
        <v>146.28</v>
      </c>
      <c r="F1301" s="75">
        <v>2222.88</v>
      </c>
      <c r="G1301" s="76">
        <v>26.75</v>
      </c>
      <c r="H1301" s="76">
        <v>997.67</v>
      </c>
      <c r="I1301" s="76">
        <v>122.33</v>
      </c>
      <c r="J1301" s="76">
        <v>6.33</v>
      </c>
      <c r="K1301" s="76">
        <v>28.22</v>
      </c>
      <c r="L1301" s="76">
        <v>227.78</v>
      </c>
      <c r="M1301" s="76">
        <v>466.38</v>
      </c>
      <c r="N1301" s="75">
        <v>1875.46</v>
      </c>
      <c r="O1301" s="76">
        <v>4098.34</v>
      </c>
    </row>
    <row r="1302" spans="1:15" ht="15.5">
      <c r="A1302" s="68">
        <v>2024</v>
      </c>
      <c r="B1302" s="63" t="s">
        <v>47</v>
      </c>
      <c r="C1302" s="63" t="s">
        <v>37</v>
      </c>
      <c r="D1302" s="81">
        <v>0</v>
      </c>
      <c r="E1302" s="73">
        <v>66.150000000000006</v>
      </c>
      <c r="F1302" s="74">
        <v>66.150000000000006</v>
      </c>
      <c r="G1302" s="73">
        <v>0</v>
      </c>
      <c r="H1302" s="73">
        <v>164.33</v>
      </c>
      <c r="I1302" s="73">
        <v>0</v>
      </c>
      <c r="J1302" s="73">
        <v>0</v>
      </c>
      <c r="K1302" s="73">
        <v>0</v>
      </c>
      <c r="L1302" s="73">
        <v>0</v>
      </c>
      <c r="M1302" s="73">
        <v>111.22</v>
      </c>
      <c r="N1302" s="74">
        <v>407.42</v>
      </c>
      <c r="O1302" s="98">
        <v>473.57</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0</v>
      </c>
      <c r="E1305" s="73">
        <v>0</v>
      </c>
      <c r="F1305" s="74">
        <v>0</v>
      </c>
      <c r="G1305" s="73">
        <v>0</v>
      </c>
      <c r="H1305" s="73">
        <v>6.11</v>
      </c>
      <c r="I1305" s="73">
        <v>0</v>
      </c>
      <c r="J1305" s="73">
        <v>0</v>
      </c>
      <c r="K1305" s="73">
        <v>0</v>
      </c>
      <c r="L1305" s="73">
        <v>0</v>
      </c>
      <c r="M1305" s="73">
        <v>0.13</v>
      </c>
      <c r="N1305" s="74">
        <v>6.24</v>
      </c>
      <c r="O1305" s="98">
        <v>6.24</v>
      </c>
    </row>
    <row r="1306" spans="1:15" ht="15.5">
      <c r="A1306" s="68">
        <v>2024</v>
      </c>
      <c r="B1306" s="63" t="s">
        <v>47</v>
      </c>
      <c r="C1306" s="63" t="s">
        <v>40</v>
      </c>
      <c r="D1306" s="81">
        <v>73.209999999999994</v>
      </c>
      <c r="E1306" s="73">
        <v>0</v>
      </c>
      <c r="F1306" s="74">
        <v>73.209999999999994</v>
      </c>
      <c r="G1306" s="73">
        <v>13.1</v>
      </c>
      <c r="H1306" s="73">
        <v>6.18</v>
      </c>
      <c r="I1306" s="73">
        <v>0</v>
      </c>
      <c r="J1306" s="73">
        <v>0</v>
      </c>
      <c r="K1306" s="73">
        <v>0</v>
      </c>
      <c r="L1306" s="73">
        <v>0</v>
      </c>
      <c r="M1306" s="73">
        <v>7.05</v>
      </c>
      <c r="N1306" s="74">
        <v>26.33</v>
      </c>
      <c r="O1306" s="98">
        <v>99.54</v>
      </c>
    </row>
    <row r="1307" spans="1:15" ht="15.5">
      <c r="A1307" s="68">
        <v>2024</v>
      </c>
      <c r="B1307" s="63" t="s">
        <v>47</v>
      </c>
      <c r="C1307" s="63" t="s">
        <v>41</v>
      </c>
      <c r="D1307" s="81">
        <v>262.60000000000002</v>
      </c>
      <c r="E1307" s="73">
        <v>0</v>
      </c>
      <c r="F1307" s="74">
        <v>262.60000000000002</v>
      </c>
      <c r="G1307" s="73">
        <v>0</v>
      </c>
      <c r="H1307" s="73">
        <v>0</v>
      </c>
      <c r="I1307" s="73">
        <v>0</v>
      </c>
      <c r="J1307" s="73">
        <v>0</v>
      </c>
      <c r="K1307" s="73">
        <v>0</v>
      </c>
      <c r="L1307" s="73">
        <v>0</v>
      </c>
      <c r="M1307" s="73">
        <v>2.62</v>
      </c>
      <c r="N1307" s="74">
        <v>2.62</v>
      </c>
      <c r="O1307" s="98">
        <v>265.22000000000003</v>
      </c>
    </row>
    <row r="1308" spans="1:15" ht="15.5">
      <c r="A1308" s="68">
        <v>2024</v>
      </c>
      <c r="B1308" s="63" t="s">
        <v>47</v>
      </c>
      <c r="C1308" s="63" t="s">
        <v>70</v>
      </c>
      <c r="D1308" s="81">
        <v>0</v>
      </c>
      <c r="E1308" s="73">
        <v>0</v>
      </c>
      <c r="F1308" s="74">
        <v>0</v>
      </c>
      <c r="G1308" s="73">
        <v>0</v>
      </c>
      <c r="H1308" s="73">
        <v>22.95</v>
      </c>
      <c r="I1308" s="73">
        <v>113.15</v>
      </c>
      <c r="J1308" s="73">
        <v>0</v>
      </c>
      <c r="K1308" s="73">
        <v>32.32</v>
      </c>
      <c r="L1308" s="73">
        <v>1.58</v>
      </c>
      <c r="M1308" s="73">
        <v>4.2699999999999996</v>
      </c>
      <c r="N1308" s="74">
        <v>175.52</v>
      </c>
      <c r="O1308" s="98">
        <v>175.52</v>
      </c>
    </row>
    <row r="1309" spans="1:15" ht="15.5">
      <c r="A1309" s="68">
        <v>2024</v>
      </c>
      <c r="B1309" s="63" t="s">
        <v>47</v>
      </c>
      <c r="C1309" s="63" t="s">
        <v>74</v>
      </c>
      <c r="D1309" s="81">
        <v>0</v>
      </c>
      <c r="E1309" s="73">
        <v>0</v>
      </c>
      <c r="F1309" s="74">
        <v>0</v>
      </c>
      <c r="G1309" s="73">
        <v>0</v>
      </c>
      <c r="H1309" s="73">
        <v>0</v>
      </c>
      <c r="I1309" s="73">
        <v>0</v>
      </c>
      <c r="J1309" s="73">
        <v>0</v>
      </c>
      <c r="K1309" s="73">
        <v>0</v>
      </c>
      <c r="L1309" s="73">
        <v>0</v>
      </c>
      <c r="M1309" s="73">
        <v>5.08</v>
      </c>
      <c r="N1309" s="74">
        <v>5.08</v>
      </c>
      <c r="O1309" s="98">
        <v>5.08</v>
      </c>
    </row>
    <row r="1310" spans="1:15" ht="15.5">
      <c r="A1310" s="68">
        <v>2024</v>
      </c>
      <c r="B1310" s="63" t="s">
        <v>47</v>
      </c>
      <c r="C1310" s="63" t="s">
        <v>73</v>
      </c>
      <c r="D1310" s="81">
        <v>0</v>
      </c>
      <c r="E1310" s="73">
        <v>0</v>
      </c>
      <c r="F1310" s="74">
        <v>0</v>
      </c>
      <c r="G1310" s="73">
        <v>0</v>
      </c>
      <c r="H1310" s="73">
        <v>0</v>
      </c>
      <c r="I1310" s="73">
        <v>0</v>
      </c>
      <c r="J1310" s="73">
        <v>0</v>
      </c>
      <c r="K1310" s="73">
        <v>0</v>
      </c>
      <c r="L1310" s="73">
        <v>0</v>
      </c>
      <c r="M1310" s="73">
        <v>0</v>
      </c>
      <c r="N1310" s="74">
        <v>0</v>
      </c>
      <c r="O1310" s="98">
        <v>0</v>
      </c>
    </row>
    <row r="1311" spans="1:15" ht="15.5">
      <c r="A1311" s="68">
        <v>2024</v>
      </c>
      <c r="B1311" s="63" t="s">
        <v>47</v>
      </c>
      <c r="C1311" s="63" t="s">
        <v>42</v>
      </c>
      <c r="D1311" s="81">
        <v>545.65</v>
      </c>
      <c r="E1311" s="73">
        <v>38.11</v>
      </c>
      <c r="F1311" s="74">
        <v>583.76</v>
      </c>
      <c r="G1311" s="73">
        <v>2.09</v>
      </c>
      <c r="H1311" s="73">
        <v>208</v>
      </c>
      <c r="I1311" s="73">
        <v>0</v>
      </c>
      <c r="J1311" s="73">
        <v>0</v>
      </c>
      <c r="K1311" s="73">
        <v>0</v>
      </c>
      <c r="L1311" s="73">
        <v>2.09</v>
      </c>
      <c r="M1311" s="73">
        <v>188.65</v>
      </c>
      <c r="N1311" s="74">
        <v>421.76</v>
      </c>
      <c r="O1311" s="98">
        <v>1005.52</v>
      </c>
    </row>
    <row r="1312" spans="1:15" ht="15.5">
      <c r="A1312" s="68">
        <v>2024</v>
      </c>
      <c r="B1312" s="63" t="s">
        <v>47</v>
      </c>
      <c r="C1312" s="63" t="s">
        <v>43</v>
      </c>
      <c r="D1312" s="81">
        <v>0</v>
      </c>
      <c r="E1312" s="73">
        <v>0</v>
      </c>
      <c r="F1312" s="74">
        <v>0</v>
      </c>
      <c r="G1312" s="73">
        <v>0</v>
      </c>
      <c r="H1312" s="73">
        <v>0</v>
      </c>
      <c r="I1312" s="73">
        <v>0</v>
      </c>
      <c r="J1312" s="73">
        <v>0</v>
      </c>
      <c r="K1312" s="73">
        <v>0</v>
      </c>
      <c r="L1312" s="73">
        <v>0</v>
      </c>
      <c r="M1312" s="73">
        <v>3.29</v>
      </c>
      <c r="N1312" s="74">
        <v>36.299999999999997</v>
      </c>
      <c r="O1312" s="98">
        <v>36.299999999999997</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71</v>
      </c>
      <c r="D1314" s="81">
        <v>78.39</v>
      </c>
      <c r="E1314" s="73">
        <v>0</v>
      </c>
      <c r="F1314" s="74">
        <v>78.39</v>
      </c>
      <c r="G1314" s="73">
        <v>0</v>
      </c>
      <c r="H1314" s="73">
        <v>12.24</v>
      </c>
      <c r="I1314" s="73">
        <v>0</v>
      </c>
      <c r="J1314" s="73">
        <v>0</v>
      </c>
      <c r="K1314" s="73">
        <v>0</v>
      </c>
      <c r="L1314" s="73">
        <v>0</v>
      </c>
      <c r="M1314" s="73">
        <v>59.19</v>
      </c>
      <c r="N1314" s="74">
        <v>104.35</v>
      </c>
      <c r="O1314" s="98">
        <v>182.74</v>
      </c>
    </row>
    <row r="1315" spans="1:15" ht="15.5">
      <c r="A1315" s="68">
        <v>2024</v>
      </c>
      <c r="B1315" s="63" t="s">
        <v>47</v>
      </c>
      <c r="C1315" s="63" t="s">
        <v>45</v>
      </c>
      <c r="D1315" s="81">
        <v>212.83</v>
      </c>
      <c r="E1315" s="73">
        <v>0</v>
      </c>
      <c r="F1315" s="74">
        <v>212.83</v>
      </c>
      <c r="G1315" s="73">
        <v>0</v>
      </c>
      <c r="H1315" s="73">
        <v>0</v>
      </c>
      <c r="I1315" s="73">
        <v>0</v>
      </c>
      <c r="J1315" s="73">
        <v>0</v>
      </c>
      <c r="K1315" s="73">
        <v>0</v>
      </c>
      <c r="L1315" s="73">
        <v>0</v>
      </c>
      <c r="M1315" s="73">
        <v>2.2799999999999998</v>
      </c>
      <c r="N1315" s="74">
        <v>2.2799999999999998</v>
      </c>
      <c r="O1315" s="98">
        <v>215.11</v>
      </c>
    </row>
    <row r="1316" spans="1:15" ht="15.5">
      <c r="A1316" s="68">
        <v>2024</v>
      </c>
      <c r="B1316" s="63" t="s">
        <v>47</v>
      </c>
      <c r="C1316" s="63" t="s">
        <v>46</v>
      </c>
      <c r="D1316" s="81">
        <v>0</v>
      </c>
      <c r="E1316" s="73">
        <v>0</v>
      </c>
      <c r="F1316" s="74">
        <v>0</v>
      </c>
      <c r="G1316" s="73">
        <v>0</v>
      </c>
      <c r="H1316" s="73">
        <v>115.69</v>
      </c>
      <c r="I1316" s="73">
        <v>0</v>
      </c>
      <c r="J1316" s="73">
        <v>0</v>
      </c>
      <c r="K1316" s="73">
        <v>0</v>
      </c>
      <c r="L1316" s="73">
        <v>0</v>
      </c>
      <c r="M1316" s="73">
        <v>1.28</v>
      </c>
      <c r="N1316" s="74">
        <v>116.97</v>
      </c>
      <c r="O1316" s="98">
        <v>116.97</v>
      </c>
    </row>
    <row r="1317" spans="1:15" ht="15.5">
      <c r="A1317" s="68">
        <v>2024</v>
      </c>
      <c r="B1317" s="63" t="s">
        <v>47</v>
      </c>
      <c r="C1317" s="63" t="s">
        <v>44</v>
      </c>
      <c r="D1317" s="81">
        <v>0</v>
      </c>
      <c r="E1317" s="73">
        <v>0</v>
      </c>
      <c r="F1317" s="74">
        <v>0</v>
      </c>
      <c r="G1317" s="73">
        <v>0</v>
      </c>
      <c r="H1317" s="73">
        <v>0</v>
      </c>
      <c r="I1317" s="73">
        <v>0</v>
      </c>
      <c r="J1317" s="73">
        <v>0</v>
      </c>
      <c r="K1317" s="73">
        <v>0</v>
      </c>
      <c r="L1317" s="73">
        <v>0</v>
      </c>
      <c r="M1317" s="73">
        <v>0</v>
      </c>
      <c r="N1317" s="74">
        <v>0</v>
      </c>
      <c r="O1317" s="98">
        <v>0</v>
      </c>
    </row>
    <row r="1318" spans="1:15" ht="15.5">
      <c r="A1318" s="68">
        <v>2024</v>
      </c>
      <c r="B1318" s="63" t="s">
        <v>47</v>
      </c>
      <c r="C1318" s="63" t="s">
        <v>62</v>
      </c>
      <c r="D1318" s="81">
        <v>666.33</v>
      </c>
      <c r="E1318" s="73">
        <v>5</v>
      </c>
      <c r="F1318" s="74">
        <v>671.33</v>
      </c>
      <c r="G1318" s="73">
        <v>19.190000000000001</v>
      </c>
      <c r="H1318" s="73">
        <v>38.33</v>
      </c>
      <c r="I1318" s="73">
        <v>0</v>
      </c>
      <c r="J1318" s="73">
        <v>0</v>
      </c>
      <c r="K1318" s="73">
        <v>0</v>
      </c>
      <c r="L1318" s="73">
        <v>241.08</v>
      </c>
      <c r="M1318" s="73">
        <v>83.97</v>
      </c>
      <c r="N1318" s="74">
        <v>162.59</v>
      </c>
      <c r="O1318" s="98">
        <v>833.92</v>
      </c>
    </row>
    <row r="1319" spans="1:15" ht="15.5">
      <c r="A1319" s="66">
        <v>2024</v>
      </c>
      <c r="B1319" s="66" t="s">
        <v>47</v>
      </c>
      <c r="C1319" s="64" t="s">
        <v>93</v>
      </c>
      <c r="D1319" s="76">
        <v>1839.01</v>
      </c>
      <c r="E1319" s="76">
        <v>109.26</v>
      </c>
      <c r="F1319" s="75">
        <v>1948.27</v>
      </c>
      <c r="G1319" s="76">
        <v>34.380000000000003</v>
      </c>
      <c r="H1319" s="76">
        <v>710.08</v>
      </c>
      <c r="I1319" s="76">
        <v>113.15</v>
      </c>
      <c r="J1319" s="76">
        <v>0</v>
      </c>
      <c r="K1319" s="76">
        <v>32.32</v>
      </c>
      <c r="L1319" s="76">
        <v>244.75</v>
      </c>
      <c r="M1319" s="76">
        <v>483.65</v>
      </c>
      <c r="N1319" s="75">
        <v>1618.33</v>
      </c>
      <c r="O1319" s="76">
        <v>3566.6</v>
      </c>
    </row>
    <row r="1320" spans="1:15" ht="15.5">
      <c r="A1320" s="68">
        <v>2024</v>
      </c>
      <c r="B1320" s="63" t="s">
        <v>58</v>
      </c>
      <c r="C1320" s="63" t="s">
        <v>37</v>
      </c>
      <c r="D1320" s="81">
        <v>0</v>
      </c>
      <c r="E1320" s="73">
        <v>13.55</v>
      </c>
      <c r="F1320" s="74">
        <v>13.55</v>
      </c>
      <c r="G1320" s="73">
        <v>2.15</v>
      </c>
      <c r="H1320" s="73">
        <v>209.31</v>
      </c>
      <c r="I1320" s="73">
        <v>0</v>
      </c>
      <c r="J1320" s="73">
        <v>0</v>
      </c>
      <c r="K1320" s="73">
        <v>0</v>
      </c>
      <c r="L1320" s="73">
        <v>10.45</v>
      </c>
      <c r="M1320" s="73">
        <v>95.15</v>
      </c>
      <c r="N1320" s="74">
        <v>390.29</v>
      </c>
      <c r="O1320" s="98">
        <v>403.84</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40</v>
      </c>
      <c r="D1324" s="81">
        <v>20.67</v>
      </c>
      <c r="E1324" s="73">
        <v>0</v>
      </c>
      <c r="F1324" s="74">
        <v>20.67</v>
      </c>
      <c r="G1324" s="73">
        <v>11.72</v>
      </c>
      <c r="H1324" s="73">
        <v>3.52</v>
      </c>
      <c r="I1324" s="73">
        <v>0</v>
      </c>
      <c r="J1324" s="73">
        <v>0</v>
      </c>
      <c r="K1324" s="73">
        <v>0</v>
      </c>
      <c r="L1324" s="73">
        <v>0</v>
      </c>
      <c r="M1324" s="73">
        <v>16.91</v>
      </c>
      <c r="N1324" s="74">
        <v>49.01</v>
      </c>
      <c r="O1324" s="98">
        <v>69.680000000000007</v>
      </c>
    </row>
    <row r="1325" spans="1:15" ht="15.5">
      <c r="A1325" s="68">
        <v>2024</v>
      </c>
      <c r="B1325" s="63" t="s">
        <v>58</v>
      </c>
      <c r="C1325" s="63" t="s">
        <v>41</v>
      </c>
      <c r="D1325" s="81">
        <v>307.64</v>
      </c>
      <c r="E1325" s="73">
        <v>0</v>
      </c>
      <c r="F1325" s="74">
        <v>307.64</v>
      </c>
      <c r="G1325" s="73">
        <v>1.94</v>
      </c>
      <c r="H1325" s="73">
        <v>0</v>
      </c>
      <c r="I1325" s="73">
        <v>0</v>
      </c>
      <c r="J1325" s="73">
        <v>0</v>
      </c>
      <c r="K1325" s="73">
        <v>0</v>
      </c>
      <c r="L1325" s="73">
        <v>0</v>
      </c>
      <c r="M1325" s="73">
        <v>3.03</v>
      </c>
      <c r="N1325" s="74">
        <v>4.97</v>
      </c>
      <c r="O1325" s="98">
        <v>312.61</v>
      </c>
    </row>
    <row r="1326" spans="1:15" ht="15.5">
      <c r="A1326" s="68">
        <v>2024</v>
      </c>
      <c r="B1326" s="63" t="s">
        <v>58</v>
      </c>
      <c r="C1326" s="63" t="s">
        <v>70</v>
      </c>
      <c r="D1326" s="81">
        <v>0</v>
      </c>
      <c r="E1326" s="73">
        <v>0</v>
      </c>
      <c r="F1326" s="74">
        <v>0</v>
      </c>
      <c r="G1326" s="73">
        <v>0</v>
      </c>
      <c r="H1326" s="73">
        <v>21.79</v>
      </c>
      <c r="I1326" s="73">
        <v>97.88</v>
      </c>
      <c r="J1326" s="73">
        <v>0</v>
      </c>
      <c r="K1326" s="73">
        <v>56.02</v>
      </c>
      <c r="L1326" s="73">
        <v>13.1</v>
      </c>
      <c r="M1326" s="73">
        <v>4.67</v>
      </c>
      <c r="N1326" s="74">
        <v>194.8</v>
      </c>
      <c r="O1326" s="98">
        <v>194.8</v>
      </c>
    </row>
    <row r="1327" spans="1:15" ht="15.5">
      <c r="A1327" s="68">
        <v>2024</v>
      </c>
      <c r="B1327" s="63" t="s">
        <v>58</v>
      </c>
      <c r="C1327" s="63" t="s">
        <v>74</v>
      </c>
      <c r="D1327" s="81">
        <v>0</v>
      </c>
      <c r="E1327" s="73">
        <v>0</v>
      </c>
      <c r="F1327" s="74">
        <v>0</v>
      </c>
      <c r="G1327" s="73">
        <v>0</v>
      </c>
      <c r="H1327" s="73">
        <v>0</v>
      </c>
      <c r="I1327" s="73">
        <v>0</v>
      </c>
      <c r="J1327" s="73">
        <v>0</v>
      </c>
      <c r="K1327" s="73">
        <v>0</v>
      </c>
      <c r="L1327" s="73">
        <v>0</v>
      </c>
      <c r="M1327" s="73">
        <v>0.14000000000000001</v>
      </c>
      <c r="N1327" s="74">
        <v>0.14000000000000001</v>
      </c>
      <c r="O1327" s="98">
        <v>0.14000000000000001</v>
      </c>
    </row>
    <row r="1328" spans="1:15" ht="15.5">
      <c r="A1328" s="68">
        <v>2024</v>
      </c>
      <c r="B1328" s="63" t="s">
        <v>58</v>
      </c>
      <c r="C1328" s="63" t="s">
        <v>73</v>
      </c>
      <c r="D1328" s="81">
        <v>0</v>
      </c>
      <c r="E1328" s="73">
        <v>0</v>
      </c>
      <c r="F1328" s="74">
        <v>0</v>
      </c>
      <c r="G1328" s="73">
        <v>0</v>
      </c>
      <c r="H1328" s="73">
        <v>0</v>
      </c>
      <c r="I1328" s="73">
        <v>0</v>
      </c>
      <c r="J1328" s="73">
        <v>0</v>
      </c>
      <c r="K1328" s="73">
        <v>0</v>
      </c>
      <c r="L1328" s="73">
        <v>0</v>
      </c>
      <c r="M1328" s="73">
        <v>0</v>
      </c>
      <c r="N1328" s="74">
        <v>0</v>
      </c>
      <c r="O1328" s="98">
        <v>0</v>
      </c>
    </row>
    <row r="1329" spans="1:15" ht="15.5">
      <c r="A1329" s="68">
        <v>2024</v>
      </c>
      <c r="B1329" s="63" t="s">
        <v>58</v>
      </c>
      <c r="C1329" s="63" t="s">
        <v>42</v>
      </c>
      <c r="D1329" s="81">
        <v>525.36</v>
      </c>
      <c r="E1329" s="73">
        <v>108.24</v>
      </c>
      <c r="F1329" s="74">
        <v>633.6</v>
      </c>
      <c r="G1329" s="73">
        <v>3.56</v>
      </c>
      <c r="H1329" s="73">
        <v>150</v>
      </c>
      <c r="I1329" s="73">
        <v>0</v>
      </c>
      <c r="J1329" s="73">
        <v>0</v>
      </c>
      <c r="K1329" s="73">
        <v>0</v>
      </c>
      <c r="L1329" s="73">
        <v>0</v>
      </c>
      <c r="M1329" s="73">
        <v>210.73</v>
      </c>
      <c r="N1329" s="74">
        <v>393.22</v>
      </c>
      <c r="O1329" s="98">
        <v>1026.82</v>
      </c>
    </row>
    <row r="1330" spans="1:15" ht="15.5">
      <c r="A1330" s="68">
        <v>2024</v>
      </c>
      <c r="B1330" s="63" t="s">
        <v>58</v>
      </c>
      <c r="C1330" s="63" t="s">
        <v>43</v>
      </c>
      <c r="D1330" s="81">
        <v>0</v>
      </c>
      <c r="E1330" s="73">
        <v>0</v>
      </c>
      <c r="F1330" s="74">
        <v>0</v>
      </c>
      <c r="G1330" s="73">
        <v>0</v>
      </c>
      <c r="H1330" s="73">
        <v>0</v>
      </c>
      <c r="I1330" s="73">
        <v>0</v>
      </c>
      <c r="J1330" s="73">
        <v>0</v>
      </c>
      <c r="K1330" s="73">
        <v>0</v>
      </c>
      <c r="L1330" s="73">
        <v>0</v>
      </c>
      <c r="M1330" s="73">
        <v>3.36</v>
      </c>
      <c r="N1330" s="74">
        <v>30.32</v>
      </c>
      <c r="O1330" s="98">
        <v>30.32</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71</v>
      </c>
      <c r="D1332" s="81">
        <v>0</v>
      </c>
      <c r="E1332" s="73">
        <v>0</v>
      </c>
      <c r="F1332" s="74">
        <v>0</v>
      </c>
      <c r="G1332" s="73">
        <v>0</v>
      </c>
      <c r="H1332" s="73">
        <v>0</v>
      </c>
      <c r="I1332" s="73">
        <v>0</v>
      </c>
      <c r="J1332" s="73">
        <v>0</v>
      </c>
      <c r="K1332" s="73">
        <v>0</v>
      </c>
      <c r="L1332" s="73">
        <v>13.97</v>
      </c>
      <c r="M1332" s="73">
        <v>3.07</v>
      </c>
      <c r="N1332" s="74">
        <v>50.04</v>
      </c>
      <c r="O1332" s="98">
        <v>50.04</v>
      </c>
    </row>
    <row r="1333" spans="1:15" ht="15.5">
      <c r="A1333" s="68">
        <v>2024</v>
      </c>
      <c r="B1333" s="63" t="s">
        <v>58</v>
      </c>
      <c r="C1333" s="63" t="s">
        <v>45</v>
      </c>
      <c r="D1333" s="81">
        <v>181.84</v>
      </c>
      <c r="E1333" s="73">
        <v>0</v>
      </c>
      <c r="F1333" s="74">
        <v>181.84</v>
      </c>
      <c r="G1333" s="73">
        <v>0</v>
      </c>
      <c r="H1333" s="73">
        <v>0</v>
      </c>
      <c r="I1333" s="73">
        <v>0</v>
      </c>
      <c r="J1333" s="73">
        <v>0</v>
      </c>
      <c r="K1333" s="73">
        <v>0</v>
      </c>
      <c r="L1333" s="73">
        <v>0</v>
      </c>
      <c r="M1333" s="73">
        <v>6.52</v>
      </c>
      <c r="N1333" s="74">
        <v>6.52</v>
      </c>
      <c r="O1333" s="98">
        <v>188.36</v>
      </c>
    </row>
    <row r="1334" spans="1:15" ht="15.5">
      <c r="A1334" s="68">
        <v>2024</v>
      </c>
      <c r="B1334" s="63" t="s">
        <v>58</v>
      </c>
      <c r="C1334" s="63" t="s">
        <v>46</v>
      </c>
      <c r="D1334" s="81">
        <v>0</v>
      </c>
      <c r="E1334" s="73">
        <v>0</v>
      </c>
      <c r="F1334" s="74">
        <v>0</v>
      </c>
      <c r="G1334" s="73">
        <v>0</v>
      </c>
      <c r="H1334" s="73">
        <v>181.86</v>
      </c>
      <c r="I1334" s="73">
        <v>0</v>
      </c>
      <c r="J1334" s="73">
        <v>0</v>
      </c>
      <c r="K1334" s="73">
        <v>0.23</v>
      </c>
      <c r="L1334" s="73">
        <v>0</v>
      </c>
      <c r="M1334" s="73">
        <v>0.08</v>
      </c>
      <c r="N1334" s="74">
        <v>182.17</v>
      </c>
      <c r="O1334" s="98">
        <v>182.17</v>
      </c>
    </row>
    <row r="1335" spans="1:15" ht="15.5">
      <c r="A1335" s="68">
        <v>2024</v>
      </c>
      <c r="B1335" s="63" t="s">
        <v>58</v>
      </c>
      <c r="C1335" s="63" t="s">
        <v>44</v>
      </c>
      <c r="D1335" s="81">
        <v>0</v>
      </c>
      <c r="E1335" s="73">
        <v>0</v>
      </c>
      <c r="F1335" s="74">
        <v>0</v>
      </c>
      <c r="G1335" s="73">
        <v>0</v>
      </c>
      <c r="H1335" s="73">
        <v>0</v>
      </c>
      <c r="I1335" s="73">
        <v>0</v>
      </c>
      <c r="J1335" s="73">
        <v>0</v>
      </c>
      <c r="K1335" s="73">
        <v>0</v>
      </c>
      <c r="L1335" s="73">
        <v>0</v>
      </c>
      <c r="M1335" s="73">
        <v>0</v>
      </c>
      <c r="N1335" s="74">
        <v>0</v>
      </c>
      <c r="O1335" s="98">
        <v>0</v>
      </c>
    </row>
    <row r="1336" spans="1:15" ht="15.5">
      <c r="A1336" s="68">
        <v>2024</v>
      </c>
      <c r="B1336" s="63" t="s">
        <v>58</v>
      </c>
      <c r="C1336" s="63" t="s">
        <v>62</v>
      </c>
      <c r="D1336" s="81">
        <v>667.01</v>
      </c>
      <c r="E1336" s="73">
        <v>0</v>
      </c>
      <c r="F1336" s="74">
        <v>667.01</v>
      </c>
      <c r="G1336" s="73">
        <v>20.61</v>
      </c>
      <c r="H1336" s="73">
        <v>76.81</v>
      </c>
      <c r="I1336" s="73">
        <v>0</v>
      </c>
      <c r="J1336" s="73">
        <v>0</v>
      </c>
      <c r="K1336" s="73">
        <v>0.11</v>
      </c>
      <c r="L1336" s="73">
        <v>225.56</v>
      </c>
      <c r="M1336" s="73">
        <v>36.619999999999997</v>
      </c>
      <c r="N1336" s="74">
        <v>179.39</v>
      </c>
      <c r="O1336" s="98">
        <v>846.4</v>
      </c>
    </row>
    <row r="1337" spans="1:15" ht="15.5">
      <c r="A1337" s="66">
        <v>2024</v>
      </c>
      <c r="B1337" s="66" t="s">
        <v>58</v>
      </c>
      <c r="C1337" s="64" t="s">
        <v>93</v>
      </c>
      <c r="D1337" s="76">
        <v>1702.52</v>
      </c>
      <c r="E1337" s="76">
        <v>121.79</v>
      </c>
      <c r="F1337" s="75">
        <v>1824.31</v>
      </c>
      <c r="G1337" s="76">
        <v>39.979999999999997</v>
      </c>
      <c r="H1337" s="76">
        <v>748.94</v>
      </c>
      <c r="I1337" s="76">
        <v>97.88</v>
      </c>
      <c r="J1337" s="76">
        <v>0</v>
      </c>
      <c r="K1337" s="76">
        <v>56.36</v>
      </c>
      <c r="L1337" s="76">
        <v>263.08</v>
      </c>
      <c r="M1337" s="76">
        <v>384.4</v>
      </c>
      <c r="N1337" s="75">
        <v>1590.64</v>
      </c>
      <c r="O1337" s="76">
        <v>3414.95</v>
      </c>
    </row>
    <row r="1338" spans="1:15" ht="15.5">
      <c r="A1338" s="68">
        <v>2024</v>
      </c>
      <c r="B1338" s="63" t="s">
        <v>57</v>
      </c>
      <c r="C1338" s="63" t="s">
        <v>37</v>
      </c>
      <c r="D1338" s="81">
        <v>0</v>
      </c>
      <c r="E1338" s="73">
        <v>10.02</v>
      </c>
      <c r="F1338" s="74">
        <v>10.02</v>
      </c>
      <c r="G1338" s="73">
        <v>0</v>
      </c>
      <c r="H1338" s="73">
        <v>293.83</v>
      </c>
      <c r="I1338" s="73">
        <v>0</v>
      </c>
      <c r="J1338" s="73">
        <v>0</v>
      </c>
      <c r="K1338" s="73">
        <v>0</v>
      </c>
      <c r="L1338" s="73">
        <v>9.75</v>
      </c>
      <c r="M1338" s="73">
        <v>63.51</v>
      </c>
      <c r="N1338" s="74">
        <v>416.14</v>
      </c>
      <c r="O1338" s="98">
        <v>426.16</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40</v>
      </c>
      <c r="D1342" s="81">
        <v>26.29</v>
      </c>
      <c r="E1342" s="73">
        <v>0</v>
      </c>
      <c r="F1342" s="74">
        <v>26.29</v>
      </c>
      <c r="G1342" s="73">
        <v>12.47</v>
      </c>
      <c r="H1342" s="73">
        <v>3.53</v>
      </c>
      <c r="I1342" s="73">
        <v>0</v>
      </c>
      <c r="J1342" s="73">
        <v>0</v>
      </c>
      <c r="K1342" s="73">
        <v>0</v>
      </c>
      <c r="L1342" s="73">
        <v>0</v>
      </c>
      <c r="M1342" s="73">
        <v>3.71</v>
      </c>
      <c r="N1342" s="74">
        <v>35.24</v>
      </c>
      <c r="O1342" s="98">
        <v>61.53</v>
      </c>
    </row>
    <row r="1343" spans="1:15" ht="15.5">
      <c r="A1343" s="68">
        <v>2024</v>
      </c>
      <c r="B1343" s="63" t="s">
        <v>57</v>
      </c>
      <c r="C1343" s="63" t="s">
        <v>41</v>
      </c>
      <c r="D1343" s="81">
        <v>423.94</v>
      </c>
      <c r="E1343" s="73">
        <v>0</v>
      </c>
      <c r="F1343" s="74">
        <v>423.94</v>
      </c>
      <c r="G1343" s="73">
        <v>0</v>
      </c>
      <c r="H1343" s="73">
        <v>0</v>
      </c>
      <c r="I1343" s="73">
        <v>0</v>
      </c>
      <c r="J1343" s="73">
        <v>0</v>
      </c>
      <c r="K1343" s="73">
        <v>0</v>
      </c>
      <c r="L1343" s="73">
        <v>0</v>
      </c>
      <c r="M1343" s="73">
        <v>1.49</v>
      </c>
      <c r="N1343" s="74">
        <v>1.49</v>
      </c>
      <c r="O1343" s="98">
        <v>425.43</v>
      </c>
    </row>
    <row r="1344" spans="1:15" ht="15.5">
      <c r="A1344" s="68">
        <v>2024</v>
      </c>
      <c r="B1344" s="63" t="s">
        <v>57</v>
      </c>
      <c r="C1344" s="63" t="s">
        <v>70</v>
      </c>
      <c r="D1344" s="81">
        <v>0</v>
      </c>
      <c r="E1344" s="73">
        <v>0</v>
      </c>
      <c r="F1344" s="74">
        <v>0</v>
      </c>
      <c r="G1344" s="73">
        <v>0</v>
      </c>
      <c r="H1344" s="73">
        <v>63.11</v>
      </c>
      <c r="I1344" s="73">
        <v>123.08</v>
      </c>
      <c r="J1344" s="73">
        <v>0</v>
      </c>
      <c r="K1344" s="73">
        <v>72.72</v>
      </c>
      <c r="L1344" s="73">
        <v>12.06</v>
      </c>
      <c r="M1344" s="73">
        <v>0.11</v>
      </c>
      <c r="N1344" s="74">
        <v>272.35000000000002</v>
      </c>
      <c r="O1344" s="98">
        <v>272.35000000000002</v>
      </c>
    </row>
    <row r="1345" spans="1:15" ht="15.5">
      <c r="A1345" s="68">
        <v>2024</v>
      </c>
      <c r="B1345" s="63" t="s">
        <v>57</v>
      </c>
      <c r="C1345" s="63" t="s">
        <v>74</v>
      </c>
      <c r="D1345" s="81">
        <v>0</v>
      </c>
      <c r="E1345" s="73">
        <v>0</v>
      </c>
      <c r="F1345" s="74">
        <v>0</v>
      </c>
      <c r="G1345" s="73">
        <v>0</v>
      </c>
      <c r="H1345" s="73">
        <v>0</v>
      </c>
      <c r="I1345" s="73">
        <v>0</v>
      </c>
      <c r="J1345" s="73">
        <v>0</v>
      </c>
      <c r="K1345" s="73">
        <v>0</v>
      </c>
      <c r="L1345" s="73">
        <v>0</v>
      </c>
      <c r="M1345" s="73">
        <v>1.7</v>
      </c>
      <c r="N1345" s="74">
        <v>1.7</v>
      </c>
      <c r="O1345" s="98">
        <v>1.7</v>
      </c>
    </row>
    <row r="1346" spans="1:15" ht="15.5">
      <c r="A1346" s="68">
        <v>2024</v>
      </c>
      <c r="B1346" s="63" t="s">
        <v>57</v>
      </c>
      <c r="C1346" s="63" t="s">
        <v>73</v>
      </c>
      <c r="D1346" s="81">
        <v>0</v>
      </c>
      <c r="E1346" s="73">
        <v>0</v>
      </c>
      <c r="F1346" s="74">
        <v>0</v>
      </c>
      <c r="G1346" s="73">
        <v>0</v>
      </c>
      <c r="H1346" s="73">
        <v>0</v>
      </c>
      <c r="I1346" s="73">
        <v>0</v>
      </c>
      <c r="J1346" s="73">
        <v>0</v>
      </c>
      <c r="K1346" s="73">
        <v>0</v>
      </c>
      <c r="L1346" s="73">
        <v>0</v>
      </c>
      <c r="M1346" s="73">
        <v>0</v>
      </c>
      <c r="N1346" s="74">
        <v>0</v>
      </c>
      <c r="O1346" s="98">
        <v>0</v>
      </c>
    </row>
    <row r="1347" spans="1:15" ht="15.5">
      <c r="A1347" s="68">
        <v>2024</v>
      </c>
      <c r="B1347" s="63" t="s">
        <v>57</v>
      </c>
      <c r="C1347" s="63" t="s">
        <v>42</v>
      </c>
      <c r="D1347" s="81">
        <v>959.64</v>
      </c>
      <c r="E1347" s="73">
        <v>132.81</v>
      </c>
      <c r="F1347" s="74">
        <v>1092.45</v>
      </c>
      <c r="G1347" s="73">
        <v>6.53</v>
      </c>
      <c r="H1347" s="73">
        <v>276</v>
      </c>
      <c r="I1347" s="73">
        <v>0</v>
      </c>
      <c r="J1347" s="73">
        <v>0</v>
      </c>
      <c r="K1347" s="73">
        <v>0</v>
      </c>
      <c r="L1347" s="73">
        <v>7.99</v>
      </c>
      <c r="M1347" s="73">
        <v>239.79</v>
      </c>
      <c r="N1347" s="74">
        <v>595.85</v>
      </c>
      <c r="O1347" s="98">
        <v>1688.3</v>
      </c>
    </row>
    <row r="1348" spans="1:15" ht="15.5">
      <c r="A1348" s="68">
        <v>2024</v>
      </c>
      <c r="B1348" s="63" t="s">
        <v>57</v>
      </c>
      <c r="C1348" s="63" t="s">
        <v>43</v>
      </c>
      <c r="D1348" s="81">
        <v>0</v>
      </c>
      <c r="E1348" s="73">
        <v>0</v>
      </c>
      <c r="F1348" s="74">
        <v>0</v>
      </c>
      <c r="G1348" s="73">
        <v>0</v>
      </c>
      <c r="H1348" s="73">
        <v>0</v>
      </c>
      <c r="I1348" s="73">
        <v>0</v>
      </c>
      <c r="J1348" s="73">
        <v>0</v>
      </c>
      <c r="K1348" s="73">
        <v>0</v>
      </c>
      <c r="L1348" s="73">
        <v>0</v>
      </c>
      <c r="M1348" s="73">
        <v>3.13</v>
      </c>
      <c r="N1348" s="74">
        <v>3.13</v>
      </c>
      <c r="O1348" s="98">
        <v>3.13</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71</v>
      </c>
      <c r="D1350" s="81">
        <v>0</v>
      </c>
      <c r="E1350" s="73">
        <v>10.48</v>
      </c>
      <c r="F1350" s="74">
        <v>10.48</v>
      </c>
      <c r="G1350" s="73">
        <v>0</v>
      </c>
      <c r="H1350" s="73">
        <v>0</v>
      </c>
      <c r="I1350" s="73">
        <v>0</v>
      </c>
      <c r="J1350" s="73">
        <v>0</v>
      </c>
      <c r="K1350" s="73">
        <v>0</v>
      </c>
      <c r="L1350" s="73">
        <v>0</v>
      </c>
      <c r="M1350" s="73">
        <v>23.32</v>
      </c>
      <c r="N1350" s="74">
        <v>53.54</v>
      </c>
      <c r="O1350" s="98">
        <v>64.02</v>
      </c>
    </row>
    <row r="1351" spans="1:15" ht="15.5">
      <c r="A1351" s="68">
        <v>2024</v>
      </c>
      <c r="B1351" s="63" t="s">
        <v>57</v>
      </c>
      <c r="C1351" s="63" t="s">
        <v>45</v>
      </c>
      <c r="D1351" s="81">
        <v>416.57</v>
      </c>
      <c r="E1351" s="73">
        <v>0</v>
      </c>
      <c r="F1351" s="74">
        <v>416.57</v>
      </c>
      <c r="G1351" s="73">
        <v>0</v>
      </c>
      <c r="H1351" s="73">
        <v>0</v>
      </c>
      <c r="I1351" s="73">
        <v>0</v>
      </c>
      <c r="J1351" s="73">
        <v>0</v>
      </c>
      <c r="K1351" s="73">
        <v>0</v>
      </c>
      <c r="L1351" s="73">
        <v>0</v>
      </c>
      <c r="M1351" s="73">
        <v>66.03</v>
      </c>
      <c r="N1351" s="74">
        <v>66.03</v>
      </c>
      <c r="O1351" s="98">
        <v>482.6</v>
      </c>
    </row>
    <row r="1352" spans="1:15" ht="15.5">
      <c r="A1352" s="68">
        <v>2024</v>
      </c>
      <c r="B1352" s="63" t="s">
        <v>57</v>
      </c>
      <c r="C1352" s="63" t="s">
        <v>46</v>
      </c>
      <c r="D1352" s="81">
        <v>122.48</v>
      </c>
      <c r="E1352" s="73">
        <v>0</v>
      </c>
      <c r="F1352" s="74">
        <v>122.48</v>
      </c>
      <c r="G1352" s="73">
        <v>0</v>
      </c>
      <c r="H1352" s="73">
        <v>163.96</v>
      </c>
      <c r="I1352" s="73">
        <v>0</v>
      </c>
      <c r="J1352" s="73">
        <v>0</v>
      </c>
      <c r="K1352" s="73">
        <v>0.04</v>
      </c>
      <c r="L1352" s="73">
        <v>0</v>
      </c>
      <c r="M1352" s="73">
        <v>0.06</v>
      </c>
      <c r="N1352" s="74">
        <v>164.06</v>
      </c>
      <c r="O1352" s="98">
        <v>286.54000000000002</v>
      </c>
    </row>
    <row r="1353" spans="1:15" ht="15.5">
      <c r="A1353" s="68">
        <v>2024</v>
      </c>
      <c r="B1353" s="63" t="s">
        <v>57</v>
      </c>
      <c r="C1353" s="63" t="s">
        <v>44</v>
      </c>
      <c r="D1353" s="81">
        <v>0</v>
      </c>
      <c r="E1353" s="73">
        <v>0</v>
      </c>
      <c r="F1353" s="74">
        <v>0</v>
      </c>
      <c r="G1353" s="73">
        <v>0</v>
      </c>
      <c r="H1353" s="73">
        <v>0</v>
      </c>
      <c r="I1353" s="73">
        <v>0</v>
      </c>
      <c r="J1353" s="73">
        <v>0</v>
      </c>
      <c r="K1353" s="73">
        <v>0</v>
      </c>
      <c r="L1353" s="73">
        <v>0</v>
      </c>
      <c r="M1353" s="73">
        <v>0</v>
      </c>
      <c r="N1353" s="74">
        <v>0</v>
      </c>
      <c r="O1353" s="98">
        <v>0</v>
      </c>
    </row>
    <row r="1354" spans="1:15" ht="15.5">
      <c r="A1354" s="68">
        <v>2024</v>
      </c>
      <c r="B1354" s="63" t="s">
        <v>57</v>
      </c>
      <c r="C1354" s="63" t="s">
        <v>62</v>
      </c>
      <c r="D1354" s="81">
        <v>475.21</v>
      </c>
      <c r="E1354" s="73">
        <v>0</v>
      </c>
      <c r="F1354" s="74">
        <v>475.21</v>
      </c>
      <c r="G1354" s="73">
        <v>17.989999999999998</v>
      </c>
      <c r="H1354" s="73">
        <v>0.03</v>
      </c>
      <c r="I1354" s="73">
        <v>0</v>
      </c>
      <c r="J1354" s="73">
        <v>0</v>
      </c>
      <c r="K1354" s="73">
        <v>0</v>
      </c>
      <c r="L1354" s="73">
        <v>182.18</v>
      </c>
      <c r="M1354" s="73">
        <v>25.67</v>
      </c>
      <c r="N1354" s="74">
        <v>64.260000000000005</v>
      </c>
      <c r="O1354" s="98">
        <v>539.47</v>
      </c>
    </row>
    <row r="1355" spans="1:15" ht="15.5">
      <c r="A1355" s="66">
        <v>2024</v>
      </c>
      <c r="B1355" s="66" t="s">
        <v>57</v>
      </c>
      <c r="C1355" s="64" t="s">
        <v>93</v>
      </c>
      <c r="D1355" s="76">
        <v>2424.13</v>
      </c>
      <c r="E1355" s="76">
        <v>153.31</v>
      </c>
      <c r="F1355" s="75">
        <v>2577.44</v>
      </c>
      <c r="G1355" s="76">
        <v>36.99</v>
      </c>
      <c r="H1355" s="76">
        <v>910.54</v>
      </c>
      <c r="I1355" s="76">
        <v>123.08</v>
      </c>
      <c r="J1355" s="76">
        <v>0</v>
      </c>
      <c r="K1355" s="76">
        <v>72.760000000000005</v>
      </c>
      <c r="L1355" s="76">
        <v>211.98</v>
      </c>
      <c r="M1355" s="76">
        <v>437.6</v>
      </c>
      <c r="N1355" s="75">
        <v>1792.95</v>
      </c>
      <c r="O1355" s="76">
        <v>4370.3900000000003</v>
      </c>
    </row>
    <row r="1356" spans="1:15" ht="15.5">
      <c r="A1356" s="68">
        <v>2024</v>
      </c>
      <c r="B1356" s="63" t="s">
        <v>56</v>
      </c>
      <c r="C1356" s="63" t="s">
        <v>37</v>
      </c>
      <c r="D1356" s="81">
        <v>0</v>
      </c>
      <c r="E1356" s="73">
        <v>13.44</v>
      </c>
      <c r="F1356" s="74">
        <v>13.44</v>
      </c>
      <c r="G1356" s="73">
        <v>0</v>
      </c>
      <c r="H1356" s="73">
        <v>180.31</v>
      </c>
      <c r="I1356" s="73">
        <v>0</v>
      </c>
      <c r="J1356" s="73">
        <v>0</v>
      </c>
      <c r="K1356" s="73">
        <v>0</v>
      </c>
      <c r="L1356" s="73">
        <v>0</v>
      </c>
      <c r="M1356" s="73">
        <v>91.21</v>
      </c>
      <c r="N1356" s="74">
        <v>318.12</v>
      </c>
      <c r="O1356" s="98">
        <v>331.56</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146.80000000000001</v>
      </c>
      <c r="E1359" s="73">
        <v>0</v>
      </c>
      <c r="F1359" s="74">
        <v>146.80000000000001</v>
      </c>
      <c r="G1359" s="73">
        <v>0</v>
      </c>
      <c r="H1359" s="73">
        <v>7.52</v>
      </c>
      <c r="I1359" s="73">
        <v>0</v>
      </c>
      <c r="J1359" s="73">
        <v>0</v>
      </c>
      <c r="K1359" s="73">
        <v>0</v>
      </c>
      <c r="L1359" s="73">
        <v>0</v>
      </c>
      <c r="M1359" s="73">
        <v>0</v>
      </c>
      <c r="N1359" s="74">
        <v>7.52</v>
      </c>
      <c r="O1359" s="98">
        <v>154.32</v>
      </c>
    </row>
    <row r="1360" spans="1:15" ht="15.5">
      <c r="A1360" s="68">
        <v>2024</v>
      </c>
      <c r="B1360" s="63" t="s">
        <v>56</v>
      </c>
      <c r="C1360" s="63" t="s">
        <v>40</v>
      </c>
      <c r="D1360" s="81">
        <v>0</v>
      </c>
      <c r="E1360" s="73">
        <v>0</v>
      </c>
      <c r="F1360" s="74">
        <v>0</v>
      </c>
      <c r="G1360" s="73">
        <v>5.95</v>
      </c>
      <c r="H1360" s="73">
        <v>3.99</v>
      </c>
      <c r="I1360" s="73">
        <v>0</v>
      </c>
      <c r="J1360" s="73">
        <v>0</v>
      </c>
      <c r="K1360" s="73">
        <v>0</v>
      </c>
      <c r="L1360" s="73">
        <v>0</v>
      </c>
      <c r="M1360" s="73">
        <v>20.88</v>
      </c>
      <c r="N1360" s="74">
        <v>45.47</v>
      </c>
      <c r="O1360" s="98">
        <v>45.47</v>
      </c>
    </row>
    <row r="1361" spans="1:15" ht="15.5">
      <c r="A1361" s="68">
        <v>2024</v>
      </c>
      <c r="B1361" s="63" t="s">
        <v>56</v>
      </c>
      <c r="C1361" s="63" t="s">
        <v>41</v>
      </c>
      <c r="D1361" s="81">
        <v>105.17</v>
      </c>
      <c r="E1361" s="73">
        <v>0</v>
      </c>
      <c r="F1361" s="74">
        <v>105.17</v>
      </c>
      <c r="G1361" s="73">
        <v>0</v>
      </c>
      <c r="H1361" s="73">
        <v>0</v>
      </c>
      <c r="I1361" s="73">
        <v>0</v>
      </c>
      <c r="J1361" s="73">
        <v>0</v>
      </c>
      <c r="K1361" s="73">
        <v>0</v>
      </c>
      <c r="L1361" s="73">
        <v>0</v>
      </c>
      <c r="M1361" s="73">
        <v>6.8</v>
      </c>
      <c r="N1361" s="74">
        <v>6.8</v>
      </c>
      <c r="O1361" s="98">
        <v>111.97</v>
      </c>
    </row>
    <row r="1362" spans="1:15" ht="15.5">
      <c r="A1362" s="68">
        <v>2024</v>
      </c>
      <c r="B1362" s="63" t="s">
        <v>56</v>
      </c>
      <c r="C1362" s="63" t="s">
        <v>70</v>
      </c>
      <c r="D1362" s="81">
        <v>0</v>
      </c>
      <c r="E1362" s="73">
        <v>0</v>
      </c>
      <c r="F1362" s="74">
        <v>0</v>
      </c>
      <c r="G1362" s="73">
        <v>0</v>
      </c>
      <c r="H1362" s="73">
        <v>84.33</v>
      </c>
      <c r="I1362" s="73">
        <v>98.43</v>
      </c>
      <c r="J1362" s="73">
        <v>0</v>
      </c>
      <c r="K1362" s="73">
        <v>99.12</v>
      </c>
      <c r="L1362" s="73">
        <v>12.14</v>
      </c>
      <c r="M1362" s="73">
        <v>0.13</v>
      </c>
      <c r="N1362" s="74">
        <v>295.39</v>
      </c>
      <c r="O1362" s="98">
        <v>295.39</v>
      </c>
    </row>
    <row r="1363" spans="1:15" ht="15.5">
      <c r="A1363" s="68">
        <v>2024</v>
      </c>
      <c r="B1363" s="63" t="s">
        <v>56</v>
      </c>
      <c r="C1363" s="63" t="s">
        <v>74</v>
      </c>
      <c r="D1363" s="81">
        <v>86.49</v>
      </c>
      <c r="E1363" s="73">
        <v>0</v>
      </c>
      <c r="F1363" s="74">
        <v>86.49</v>
      </c>
      <c r="G1363" s="73">
        <v>0</v>
      </c>
      <c r="H1363" s="73">
        <v>0</v>
      </c>
      <c r="I1363" s="73">
        <v>0</v>
      </c>
      <c r="J1363" s="73">
        <v>0</v>
      </c>
      <c r="K1363" s="73">
        <v>0</v>
      </c>
      <c r="L1363" s="73">
        <v>0</v>
      </c>
      <c r="M1363" s="73">
        <v>0.06</v>
      </c>
      <c r="N1363" s="74">
        <v>0.06</v>
      </c>
      <c r="O1363" s="98">
        <v>86.55</v>
      </c>
    </row>
    <row r="1364" spans="1:15" ht="15.5">
      <c r="A1364" s="68">
        <v>2024</v>
      </c>
      <c r="B1364" s="63" t="s">
        <v>56</v>
      </c>
      <c r="C1364" s="63" t="s">
        <v>73</v>
      </c>
      <c r="D1364" s="81">
        <v>0</v>
      </c>
      <c r="E1364" s="73">
        <v>0</v>
      </c>
      <c r="F1364" s="74">
        <v>0</v>
      </c>
      <c r="G1364" s="73">
        <v>0</v>
      </c>
      <c r="H1364" s="73">
        <v>0</v>
      </c>
      <c r="I1364" s="73">
        <v>0</v>
      </c>
      <c r="J1364" s="73">
        <v>0</v>
      </c>
      <c r="K1364" s="73">
        <v>0</v>
      </c>
      <c r="L1364" s="73">
        <v>0</v>
      </c>
      <c r="M1364" s="73">
        <v>0</v>
      </c>
      <c r="N1364" s="74">
        <v>0</v>
      </c>
      <c r="O1364" s="98">
        <v>0</v>
      </c>
    </row>
    <row r="1365" spans="1:15" ht="15.5">
      <c r="A1365" s="68">
        <v>2024</v>
      </c>
      <c r="B1365" s="63" t="s">
        <v>56</v>
      </c>
      <c r="C1365" s="63" t="s">
        <v>42</v>
      </c>
      <c r="D1365" s="81">
        <v>830.91</v>
      </c>
      <c r="E1365" s="73">
        <v>112.49</v>
      </c>
      <c r="F1365" s="74">
        <v>943.4</v>
      </c>
      <c r="G1365" s="73">
        <v>14.93</v>
      </c>
      <c r="H1365" s="73">
        <v>109</v>
      </c>
      <c r="I1365" s="73">
        <v>0</v>
      </c>
      <c r="J1365" s="73">
        <v>0</v>
      </c>
      <c r="K1365" s="73">
        <v>0</v>
      </c>
      <c r="L1365" s="73">
        <v>6.49</v>
      </c>
      <c r="M1365" s="73">
        <v>146.5</v>
      </c>
      <c r="N1365" s="74">
        <v>303.44</v>
      </c>
      <c r="O1365" s="98">
        <v>1246.8399999999999</v>
      </c>
    </row>
    <row r="1366" spans="1:15" ht="15.5">
      <c r="A1366" s="68">
        <v>2024</v>
      </c>
      <c r="B1366" s="63" t="s">
        <v>56</v>
      </c>
      <c r="C1366" s="63" t="s">
        <v>43</v>
      </c>
      <c r="D1366" s="81">
        <v>0</v>
      </c>
      <c r="E1366" s="73">
        <v>10.52</v>
      </c>
      <c r="F1366" s="74">
        <v>10.52</v>
      </c>
      <c r="G1366" s="73">
        <v>0</v>
      </c>
      <c r="H1366" s="73">
        <v>0</v>
      </c>
      <c r="I1366" s="73">
        <v>0</v>
      </c>
      <c r="J1366" s="73">
        <v>0</v>
      </c>
      <c r="K1366" s="73">
        <v>0</v>
      </c>
      <c r="L1366" s="73">
        <v>0</v>
      </c>
      <c r="M1366" s="73">
        <v>6.5</v>
      </c>
      <c r="N1366" s="74">
        <v>36.340000000000003</v>
      </c>
      <c r="O1366" s="98">
        <v>46.86</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71</v>
      </c>
      <c r="D1368" s="81">
        <v>0</v>
      </c>
      <c r="E1368" s="73">
        <v>1.42</v>
      </c>
      <c r="F1368" s="74">
        <v>1.42</v>
      </c>
      <c r="G1368" s="73">
        <v>0</v>
      </c>
      <c r="H1368" s="73">
        <v>0</v>
      </c>
      <c r="I1368" s="73">
        <v>0</v>
      </c>
      <c r="J1368" s="73">
        <v>0</v>
      </c>
      <c r="K1368" s="73">
        <v>0</v>
      </c>
      <c r="L1368" s="73">
        <v>0</v>
      </c>
      <c r="M1368" s="73">
        <v>46.84</v>
      </c>
      <c r="N1368" s="74">
        <v>76.91</v>
      </c>
      <c r="O1368" s="98">
        <v>78.33</v>
      </c>
    </row>
    <row r="1369" spans="1:15" ht="15.5">
      <c r="A1369" s="68">
        <v>2024</v>
      </c>
      <c r="B1369" s="63" t="s">
        <v>56</v>
      </c>
      <c r="C1369" s="63" t="s">
        <v>45</v>
      </c>
      <c r="D1369" s="81">
        <v>90.96</v>
      </c>
      <c r="E1369" s="73">
        <v>0</v>
      </c>
      <c r="F1369" s="74">
        <v>90.96</v>
      </c>
      <c r="G1369" s="73">
        <v>0</v>
      </c>
      <c r="H1369" s="73">
        <v>0</v>
      </c>
      <c r="I1369" s="73">
        <v>0</v>
      </c>
      <c r="J1369" s="73">
        <v>0</v>
      </c>
      <c r="K1369" s="73">
        <v>0</v>
      </c>
      <c r="L1369" s="73">
        <v>0</v>
      </c>
      <c r="M1369" s="73">
        <v>0</v>
      </c>
      <c r="N1369" s="74">
        <v>0</v>
      </c>
      <c r="O1369" s="98">
        <v>90.96</v>
      </c>
    </row>
    <row r="1370" spans="1:15" ht="15.5">
      <c r="A1370" s="68">
        <v>2024</v>
      </c>
      <c r="B1370" s="63" t="s">
        <v>56</v>
      </c>
      <c r="C1370" s="63" t="s">
        <v>46</v>
      </c>
      <c r="D1370" s="81">
        <v>0</v>
      </c>
      <c r="E1370" s="73">
        <v>0</v>
      </c>
      <c r="F1370" s="74">
        <v>0</v>
      </c>
      <c r="G1370" s="73">
        <v>0</v>
      </c>
      <c r="H1370" s="73">
        <v>223.5</v>
      </c>
      <c r="I1370" s="73">
        <v>0</v>
      </c>
      <c r="J1370" s="73">
        <v>0</v>
      </c>
      <c r="K1370" s="73">
        <v>0</v>
      </c>
      <c r="L1370" s="73">
        <v>0</v>
      </c>
      <c r="M1370" s="73">
        <v>45.79</v>
      </c>
      <c r="N1370" s="74">
        <v>269.29000000000002</v>
      </c>
      <c r="O1370" s="98">
        <v>269.29000000000002</v>
      </c>
    </row>
    <row r="1371" spans="1:15" ht="15.5">
      <c r="A1371" s="68">
        <v>2024</v>
      </c>
      <c r="B1371" s="63" t="s">
        <v>56</v>
      </c>
      <c r="C1371" s="63" t="s">
        <v>44</v>
      </c>
      <c r="D1371" s="81">
        <v>0</v>
      </c>
      <c r="E1371" s="73">
        <v>0</v>
      </c>
      <c r="F1371" s="74">
        <v>0</v>
      </c>
      <c r="G1371" s="73">
        <v>0</v>
      </c>
      <c r="H1371" s="73">
        <v>0</v>
      </c>
      <c r="I1371" s="73">
        <v>0</v>
      </c>
      <c r="J1371" s="73">
        <v>0</v>
      </c>
      <c r="K1371" s="73">
        <v>0</v>
      </c>
      <c r="L1371" s="73">
        <v>0</v>
      </c>
      <c r="M1371" s="73">
        <v>0</v>
      </c>
      <c r="N1371" s="74">
        <v>0</v>
      </c>
      <c r="O1371" s="98">
        <v>0</v>
      </c>
    </row>
    <row r="1372" spans="1:15" ht="15.5">
      <c r="A1372" s="68">
        <v>2024</v>
      </c>
      <c r="B1372" s="63" t="s">
        <v>56</v>
      </c>
      <c r="C1372" s="63" t="s">
        <v>62</v>
      </c>
      <c r="D1372" s="81">
        <v>110.87</v>
      </c>
      <c r="E1372" s="73">
        <v>0</v>
      </c>
      <c r="F1372" s="74">
        <v>110.87</v>
      </c>
      <c r="G1372" s="73">
        <v>12.86</v>
      </c>
      <c r="H1372" s="73">
        <v>35.96</v>
      </c>
      <c r="I1372" s="73">
        <v>0</v>
      </c>
      <c r="J1372" s="73">
        <v>0</v>
      </c>
      <c r="K1372" s="73">
        <v>0</v>
      </c>
      <c r="L1372" s="73">
        <v>173.02</v>
      </c>
      <c r="M1372" s="73">
        <v>63.41</v>
      </c>
      <c r="N1372" s="74">
        <v>136.33000000000001</v>
      </c>
      <c r="O1372" s="98">
        <v>247.2</v>
      </c>
    </row>
    <row r="1373" spans="1:15" ht="15.5">
      <c r="A1373" s="66">
        <v>2024</v>
      </c>
      <c r="B1373" s="66" t="s">
        <v>56</v>
      </c>
      <c r="C1373" s="64" t="s">
        <v>93</v>
      </c>
      <c r="D1373" s="76">
        <v>2212.66</v>
      </c>
      <c r="E1373" s="76">
        <v>137.87</v>
      </c>
      <c r="F1373" s="75">
        <v>2350.5300000000002</v>
      </c>
      <c r="G1373" s="76">
        <v>33.74</v>
      </c>
      <c r="H1373" s="76">
        <v>751.12</v>
      </c>
      <c r="I1373" s="76">
        <v>98.43</v>
      </c>
      <c r="J1373" s="76">
        <v>0</v>
      </c>
      <c r="K1373" s="76">
        <v>99.52</v>
      </c>
      <c r="L1373" s="76">
        <v>191.65</v>
      </c>
      <c r="M1373" s="76">
        <v>435.06</v>
      </c>
      <c r="N1373" s="75">
        <v>1609.52</v>
      </c>
      <c r="O1373" s="76">
        <v>3960.05</v>
      </c>
    </row>
    <row r="1374" spans="1:15" ht="15.5">
      <c r="A1374" s="68">
        <v>2024</v>
      </c>
      <c r="B1374" s="63" t="s">
        <v>55</v>
      </c>
      <c r="C1374" s="63" t="s">
        <v>37</v>
      </c>
      <c r="D1374" s="81">
        <v>0</v>
      </c>
      <c r="E1374" s="73">
        <v>25.76</v>
      </c>
      <c r="F1374" s="74">
        <v>25.76</v>
      </c>
      <c r="G1374" s="73">
        <v>0.84</v>
      </c>
      <c r="H1374" s="73">
        <v>160.76</v>
      </c>
      <c r="I1374" s="73">
        <v>0</v>
      </c>
      <c r="J1374" s="73">
        <v>0</v>
      </c>
      <c r="K1374" s="73">
        <v>0</v>
      </c>
      <c r="L1374" s="73">
        <v>0</v>
      </c>
      <c r="M1374" s="73">
        <v>47.54</v>
      </c>
      <c r="N1374" s="74">
        <v>235.07</v>
      </c>
      <c r="O1374" s="98">
        <v>260.83</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0</v>
      </c>
      <c r="E1377" s="73">
        <v>53.38</v>
      </c>
      <c r="F1377" s="74">
        <v>53.38</v>
      </c>
      <c r="G1377" s="73">
        <v>0</v>
      </c>
      <c r="H1377" s="73">
        <v>0</v>
      </c>
      <c r="I1377" s="73">
        <v>0</v>
      </c>
      <c r="J1377" s="73">
        <v>0</v>
      </c>
      <c r="K1377" s="73">
        <v>0</v>
      </c>
      <c r="L1377" s="73">
        <v>0</v>
      </c>
      <c r="M1377" s="73">
        <v>0</v>
      </c>
      <c r="N1377" s="74">
        <v>0</v>
      </c>
      <c r="O1377" s="98">
        <v>53.38</v>
      </c>
    </row>
    <row r="1378" spans="1:15" ht="15.5">
      <c r="A1378" s="68">
        <v>2024</v>
      </c>
      <c r="B1378" s="63" t="s">
        <v>55</v>
      </c>
      <c r="C1378" s="63" t="s">
        <v>40</v>
      </c>
      <c r="D1378" s="81">
        <v>0</v>
      </c>
      <c r="E1378" s="73">
        <v>0</v>
      </c>
      <c r="F1378" s="74">
        <v>0</v>
      </c>
      <c r="G1378" s="73">
        <v>16.21</v>
      </c>
      <c r="H1378" s="73">
        <v>0</v>
      </c>
      <c r="I1378" s="73">
        <v>0</v>
      </c>
      <c r="J1378" s="73">
        <v>0</v>
      </c>
      <c r="K1378" s="73">
        <v>0</v>
      </c>
      <c r="L1378" s="73">
        <v>0</v>
      </c>
      <c r="M1378" s="73">
        <v>9.91</v>
      </c>
      <c r="N1378" s="74">
        <v>27.22</v>
      </c>
      <c r="O1378" s="98">
        <v>27.22</v>
      </c>
    </row>
    <row r="1379" spans="1:15" ht="15.5">
      <c r="A1379" s="68">
        <v>2024</v>
      </c>
      <c r="B1379" s="63" t="s">
        <v>55</v>
      </c>
      <c r="C1379" s="63" t="s">
        <v>41</v>
      </c>
      <c r="D1379" s="81">
        <v>282.24</v>
      </c>
      <c r="E1379" s="73">
        <v>0</v>
      </c>
      <c r="F1379" s="74">
        <v>282.24</v>
      </c>
      <c r="G1379" s="73">
        <v>0</v>
      </c>
      <c r="H1379" s="73">
        <v>0</v>
      </c>
      <c r="I1379" s="73">
        <v>0</v>
      </c>
      <c r="J1379" s="73">
        <v>0</v>
      </c>
      <c r="K1379" s="73">
        <v>0</v>
      </c>
      <c r="L1379" s="73">
        <v>0</v>
      </c>
      <c r="M1379" s="73">
        <v>1.77</v>
      </c>
      <c r="N1379" s="74">
        <v>1.77</v>
      </c>
      <c r="O1379" s="98">
        <v>284.01</v>
      </c>
    </row>
    <row r="1380" spans="1:15" ht="15.5">
      <c r="A1380" s="68">
        <v>2024</v>
      </c>
      <c r="B1380" s="63" t="s">
        <v>55</v>
      </c>
      <c r="C1380" s="63" t="s">
        <v>70</v>
      </c>
      <c r="D1380" s="81">
        <v>0</v>
      </c>
      <c r="E1380" s="73">
        <v>1.85</v>
      </c>
      <c r="F1380" s="74">
        <v>1.85</v>
      </c>
      <c r="G1380" s="73">
        <v>0</v>
      </c>
      <c r="H1380" s="73">
        <v>65.87</v>
      </c>
      <c r="I1380" s="73">
        <v>122.21</v>
      </c>
      <c r="J1380" s="73">
        <v>0</v>
      </c>
      <c r="K1380" s="73">
        <v>74.69</v>
      </c>
      <c r="L1380" s="73">
        <v>15.82</v>
      </c>
      <c r="M1380" s="73">
        <v>0.18</v>
      </c>
      <c r="N1380" s="74">
        <v>280.16000000000003</v>
      </c>
      <c r="O1380" s="98">
        <v>282.01</v>
      </c>
    </row>
    <row r="1381" spans="1:15" ht="15.5">
      <c r="A1381" s="68">
        <v>2024</v>
      </c>
      <c r="B1381" s="63" t="s">
        <v>55</v>
      </c>
      <c r="C1381" s="63" t="s">
        <v>74</v>
      </c>
      <c r="D1381" s="81">
        <v>0</v>
      </c>
      <c r="E1381" s="73">
        <v>0</v>
      </c>
      <c r="F1381" s="74">
        <v>0</v>
      </c>
      <c r="G1381" s="73">
        <v>0</v>
      </c>
      <c r="H1381" s="73">
        <v>0</v>
      </c>
      <c r="I1381" s="73">
        <v>0</v>
      </c>
      <c r="J1381" s="73">
        <v>0</v>
      </c>
      <c r="K1381" s="73">
        <v>0</v>
      </c>
      <c r="L1381" s="73">
        <v>0</v>
      </c>
      <c r="M1381" s="73">
        <v>11.33</v>
      </c>
      <c r="N1381" s="74">
        <v>11.33</v>
      </c>
      <c r="O1381" s="98">
        <v>11.33</v>
      </c>
    </row>
    <row r="1382" spans="1:15" ht="15.5">
      <c r="A1382" s="68">
        <v>2024</v>
      </c>
      <c r="B1382" s="63" t="s">
        <v>55</v>
      </c>
      <c r="C1382" s="63" t="s">
        <v>73</v>
      </c>
      <c r="D1382" s="81">
        <v>0</v>
      </c>
      <c r="E1382" s="73">
        <v>0</v>
      </c>
      <c r="F1382" s="74">
        <v>0</v>
      </c>
      <c r="G1382" s="73">
        <v>0</v>
      </c>
      <c r="H1382" s="73">
        <v>0</v>
      </c>
      <c r="I1382" s="73">
        <v>0</v>
      </c>
      <c r="J1382" s="73">
        <v>0</v>
      </c>
      <c r="K1382" s="73">
        <v>0</v>
      </c>
      <c r="L1382" s="73">
        <v>0</v>
      </c>
      <c r="M1382" s="73">
        <v>0</v>
      </c>
      <c r="N1382" s="74">
        <v>0</v>
      </c>
      <c r="O1382" s="98">
        <v>0</v>
      </c>
    </row>
    <row r="1383" spans="1:15" ht="15.5">
      <c r="A1383" s="68">
        <v>2024</v>
      </c>
      <c r="B1383" s="63" t="s">
        <v>55</v>
      </c>
      <c r="C1383" s="63" t="s">
        <v>42</v>
      </c>
      <c r="D1383" s="81">
        <v>1635.77</v>
      </c>
      <c r="E1383" s="73">
        <v>166.21</v>
      </c>
      <c r="F1383" s="74">
        <v>1801.98</v>
      </c>
      <c r="G1383" s="73">
        <v>10.82</v>
      </c>
      <c r="H1383" s="73">
        <v>110</v>
      </c>
      <c r="I1383" s="73">
        <v>0</v>
      </c>
      <c r="J1383" s="73">
        <v>4.04</v>
      </c>
      <c r="K1383" s="73">
        <v>21.75</v>
      </c>
      <c r="L1383" s="73">
        <v>7.55</v>
      </c>
      <c r="M1383" s="73">
        <v>233.95</v>
      </c>
      <c r="N1383" s="74">
        <v>416.97</v>
      </c>
      <c r="O1383" s="98">
        <v>2218.9499999999998</v>
      </c>
    </row>
    <row r="1384" spans="1:15" ht="15.5">
      <c r="A1384" s="68">
        <v>2024</v>
      </c>
      <c r="B1384" s="63" t="s">
        <v>55</v>
      </c>
      <c r="C1384" s="63" t="s">
        <v>43</v>
      </c>
      <c r="D1384" s="81">
        <v>0</v>
      </c>
      <c r="E1384" s="73">
        <v>58.23</v>
      </c>
      <c r="F1384" s="74">
        <v>58.23</v>
      </c>
      <c r="G1384" s="73">
        <v>0</v>
      </c>
      <c r="H1384" s="73">
        <v>0</v>
      </c>
      <c r="I1384" s="73">
        <v>0</v>
      </c>
      <c r="J1384" s="73">
        <v>0</v>
      </c>
      <c r="K1384" s="73">
        <v>0</v>
      </c>
      <c r="L1384" s="73">
        <v>0</v>
      </c>
      <c r="M1384" s="73">
        <v>2.0299999999999998</v>
      </c>
      <c r="N1384" s="74">
        <v>31.99</v>
      </c>
      <c r="O1384" s="98">
        <v>90.22</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71</v>
      </c>
      <c r="D1386" s="81">
        <v>91.11</v>
      </c>
      <c r="E1386" s="73">
        <v>8</v>
      </c>
      <c r="F1386" s="74">
        <v>99.11</v>
      </c>
      <c r="G1386" s="73">
        <v>0</v>
      </c>
      <c r="H1386" s="73">
        <v>0</v>
      </c>
      <c r="I1386" s="73">
        <v>0</v>
      </c>
      <c r="J1386" s="73">
        <v>0</v>
      </c>
      <c r="K1386" s="73">
        <v>0</v>
      </c>
      <c r="L1386" s="73">
        <v>0</v>
      </c>
      <c r="M1386" s="73">
        <v>2.4</v>
      </c>
      <c r="N1386" s="74">
        <v>35.4</v>
      </c>
      <c r="O1386" s="98">
        <v>134.51</v>
      </c>
    </row>
    <row r="1387" spans="1:15" ht="15.5">
      <c r="A1387" s="68">
        <v>2024</v>
      </c>
      <c r="B1387" s="63" t="s">
        <v>55</v>
      </c>
      <c r="C1387" s="63" t="s">
        <v>45</v>
      </c>
      <c r="D1387" s="81">
        <v>137.61000000000001</v>
      </c>
      <c r="E1387" s="73">
        <v>0</v>
      </c>
      <c r="F1387" s="74">
        <v>137.61000000000001</v>
      </c>
      <c r="G1387" s="73">
        <v>0</v>
      </c>
      <c r="H1387" s="73">
        <v>0</v>
      </c>
      <c r="I1387" s="73">
        <v>0</v>
      </c>
      <c r="J1387" s="73">
        <v>0</v>
      </c>
      <c r="K1387" s="73">
        <v>0</v>
      </c>
      <c r="L1387" s="73">
        <v>0</v>
      </c>
      <c r="M1387" s="73">
        <v>0.97</v>
      </c>
      <c r="N1387" s="74">
        <v>0.97</v>
      </c>
      <c r="O1387" s="98">
        <v>138.58000000000001</v>
      </c>
    </row>
    <row r="1388" spans="1:15" ht="15.5">
      <c r="A1388" s="68">
        <v>2024</v>
      </c>
      <c r="B1388" s="63" t="s">
        <v>55</v>
      </c>
      <c r="C1388" s="63" t="s">
        <v>46</v>
      </c>
      <c r="D1388" s="81">
        <v>109.34</v>
      </c>
      <c r="E1388" s="73">
        <v>0</v>
      </c>
      <c r="F1388" s="74">
        <v>109.34</v>
      </c>
      <c r="G1388" s="73">
        <v>0</v>
      </c>
      <c r="H1388" s="73">
        <v>199.34</v>
      </c>
      <c r="I1388" s="73">
        <v>0</v>
      </c>
      <c r="J1388" s="73">
        <v>0</v>
      </c>
      <c r="K1388" s="73">
        <v>0.27</v>
      </c>
      <c r="L1388" s="73">
        <v>0</v>
      </c>
      <c r="M1388" s="73">
        <v>0.28000000000000003</v>
      </c>
      <c r="N1388" s="74">
        <v>199.89</v>
      </c>
      <c r="O1388" s="98">
        <v>309.23</v>
      </c>
    </row>
    <row r="1389" spans="1:15" ht="15.5">
      <c r="A1389" s="68">
        <v>2024</v>
      </c>
      <c r="B1389" s="63" t="s">
        <v>55</v>
      </c>
      <c r="C1389" s="63" t="s">
        <v>44</v>
      </c>
      <c r="D1389" s="81">
        <v>0</v>
      </c>
      <c r="E1389" s="73">
        <v>0</v>
      </c>
      <c r="F1389" s="74">
        <v>0</v>
      </c>
      <c r="G1389" s="73">
        <v>0</v>
      </c>
      <c r="H1389" s="73">
        <v>0</v>
      </c>
      <c r="I1389" s="73">
        <v>0</v>
      </c>
      <c r="J1389" s="73">
        <v>0</v>
      </c>
      <c r="K1389" s="73">
        <v>0</v>
      </c>
      <c r="L1389" s="73">
        <v>0</v>
      </c>
      <c r="M1389" s="73">
        <v>0</v>
      </c>
      <c r="N1389" s="74">
        <v>0</v>
      </c>
      <c r="O1389" s="98">
        <v>0</v>
      </c>
    </row>
    <row r="1390" spans="1:15" ht="15.5">
      <c r="A1390" s="68">
        <v>2024</v>
      </c>
      <c r="B1390" s="63" t="s">
        <v>55</v>
      </c>
      <c r="C1390" s="63" t="s">
        <v>62</v>
      </c>
      <c r="D1390" s="81">
        <v>258.18</v>
      </c>
      <c r="E1390" s="73">
        <v>0</v>
      </c>
      <c r="F1390" s="74">
        <v>258.18</v>
      </c>
      <c r="G1390" s="73">
        <v>14.83</v>
      </c>
      <c r="H1390" s="73">
        <v>-0.04</v>
      </c>
      <c r="I1390" s="73">
        <v>0</v>
      </c>
      <c r="J1390" s="73">
        <v>0</v>
      </c>
      <c r="K1390" s="73">
        <v>0</v>
      </c>
      <c r="L1390" s="73">
        <v>170.64</v>
      </c>
      <c r="M1390" s="73">
        <v>115.12</v>
      </c>
      <c r="N1390" s="74">
        <v>180.31</v>
      </c>
      <c r="O1390" s="98">
        <v>438.49</v>
      </c>
    </row>
    <row r="1391" spans="1:15" ht="15.5">
      <c r="A1391" s="66">
        <v>2024</v>
      </c>
      <c r="B1391" s="66" t="s">
        <v>55</v>
      </c>
      <c r="C1391" s="64" t="s">
        <v>93</v>
      </c>
      <c r="D1391" s="76">
        <v>2514.25</v>
      </c>
      <c r="E1391" s="76">
        <v>313.43</v>
      </c>
      <c r="F1391" s="75">
        <v>2827.68</v>
      </c>
      <c r="G1391" s="76">
        <v>42.7</v>
      </c>
      <c r="H1391" s="76">
        <v>695.44</v>
      </c>
      <c r="I1391" s="76">
        <v>122.21</v>
      </c>
      <c r="J1391" s="76">
        <v>4.04</v>
      </c>
      <c r="K1391" s="76">
        <v>96.71</v>
      </c>
      <c r="L1391" s="76">
        <v>194.01</v>
      </c>
      <c r="M1391" s="76">
        <v>449.98</v>
      </c>
      <c r="N1391" s="75">
        <v>1605.09</v>
      </c>
      <c r="O1391" s="76">
        <v>4432.7700000000004</v>
      </c>
    </row>
    <row r="1392" spans="1:15" ht="15.5">
      <c r="A1392" s="68">
        <v>2024</v>
      </c>
      <c r="B1392" s="63" t="s">
        <v>54</v>
      </c>
      <c r="C1392" s="63" t="s">
        <v>37</v>
      </c>
      <c r="D1392" s="81">
        <v>0</v>
      </c>
      <c r="E1392" s="73">
        <v>19.420000000000002</v>
      </c>
      <c r="F1392" s="74">
        <v>19.420000000000002</v>
      </c>
      <c r="G1392" s="73">
        <v>0.77</v>
      </c>
      <c r="H1392" s="73">
        <v>183.17</v>
      </c>
      <c r="I1392" s="73">
        <v>0</v>
      </c>
      <c r="J1392" s="73">
        <v>0</v>
      </c>
      <c r="K1392" s="73">
        <v>0</v>
      </c>
      <c r="L1392" s="73">
        <v>0</v>
      </c>
      <c r="M1392" s="73">
        <v>63.62</v>
      </c>
      <c r="N1392" s="74">
        <v>250.71</v>
      </c>
      <c r="O1392" s="98">
        <v>270.13</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76.13</v>
      </c>
      <c r="E1395" s="73">
        <v>0</v>
      </c>
      <c r="F1395" s="74">
        <v>76.13</v>
      </c>
      <c r="G1395" s="73">
        <v>0</v>
      </c>
      <c r="H1395" s="73">
        <v>5.23</v>
      </c>
      <c r="I1395" s="73">
        <v>0</v>
      </c>
      <c r="J1395" s="73">
        <v>0</v>
      </c>
      <c r="K1395" s="73">
        <v>0</v>
      </c>
      <c r="L1395" s="73">
        <v>8</v>
      </c>
      <c r="M1395" s="73">
        <v>0</v>
      </c>
      <c r="N1395" s="74">
        <v>13.23</v>
      </c>
      <c r="O1395" s="98">
        <v>89.36</v>
      </c>
    </row>
    <row r="1396" spans="1:15" ht="15.5">
      <c r="A1396" s="68">
        <v>2024</v>
      </c>
      <c r="B1396" s="63" t="s">
        <v>54</v>
      </c>
      <c r="C1396" s="63" t="s">
        <v>40</v>
      </c>
      <c r="D1396" s="81">
        <v>15.77</v>
      </c>
      <c r="E1396" s="73">
        <v>0</v>
      </c>
      <c r="F1396" s="74">
        <v>15.77</v>
      </c>
      <c r="G1396" s="73">
        <v>2.69</v>
      </c>
      <c r="H1396" s="73">
        <v>0</v>
      </c>
      <c r="I1396" s="73">
        <v>0</v>
      </c>
      <c r="J1396" s="73">
        <v>0</v>
      </c>
      <c r="K1396" s="73">
        <v>0</v>
      </c>
      <c r="L1396" s="73">
        <v>0</v>
      </c>
      <c r="M1396" s="73">
        <v>4.4800000000000004</v>
      </c>
      <c r="N1396" s="74">
        <v>8.27</v>
      </c>
      <c r="O1396" s="98">
        <v>24.04</v>
      </c>
    </row>
    <row r="1397" spans="1:15" ht="15.5">
      <c r="A1397" s="68">
        <v>2024</v>
      </c>
      <c r="B1397" s="63" t="s">
        <v>54</v>
      </c>
      <c r="C1397" s="63" t="s">
        <v>41</v>
      </c>
      <c r="D1397" s="81">
        <v>120.26</v>
      </c>
      <c r="E1397" s="73">
        <v>0</v>
      </c>
      <c r="F1397" s="74">
        <v>120.26</v>
      </c>
      <c r="G1397" s="73">
        <v>0</v>
      </c>
      <c r="H1397" s="73">
        <v>0</v>
      </c>
      <c r="I1397" s="73">
        <v>0</v>
      </c>
      <c r="J1397" s="73">
        <v>0</v>
      </c>
      <c r="K1397" s="73">
        <v>0</v>
      </c>
      <c r="L1397" s="73">
        <v>0</v>
      </c>
      <c r="M1397" s="73">
        <v>1.63</v>
      </c>
      <c r="N1397" s="74">
        <v>1.63</v>
      </c>
      <c r="O1397" s="98">
        <v>121.89</v>
      </c>
    </row>
    <row r="1398" spans="1:15" ht="15.5">
      <c r="A1398" s="68">
        <v>2024</v>
      </c>
      <c r="B1398" s="63" t="s">
        <v>54</v>
      </c>
      <c r="C1398" s="63" t="s">
        <v>70</v>
      </c>
      <c r="D1398" s="81">
        <v>0</v>
      </c>
      <c r="E1398" s="73">
        <v>0</v>
      </c>
      <c r="F1398" s="74">
        <v>0</v>
      </c>
      <c r="G1398" s="73">
        <v>0</v>
      </c>
      <c r="H1398" s="73">
        <v>18.68</v>
      </c>
      <c r="I1398" s="73">
        <v>104.45</v>
      </c>
      <c r="J1398" s="73">
        <v>0</v>
      </c>
      <c r="K1398" s="73">
        <v>52.11</v>
      </c>
      <c r="L1398" s="73">
        <v>11.26</v>
      </c>
      <c r="M1398" s="73">
        <v>0.08</v>
      </c>
      <c r="N1398" s="74">
        <v>190.83</v>
      </c>
      <c r="O1398" s="98">
        <v>190.83</v>
      </c>
    </row>
    <row r="1399" spans="1:15" ht="15.5">
      <c r="A1399" s="68">
        <v>2024</v>
      </c>
      <c r="B1399" s="63" t="s">
        <v>54</v>
      </c>
      <c r="C1399" s="63" t="s">
        <v>74</v>
      </c>
      <c r="D1399" s="81">
        <v>0</v>
      </c>
      <c r="E1399" s="73">
        <v>0</v>
      </c>
      <c r="F1399" s="74">
        <v>0</v>
      </c>
      <c r="G1399" s="73">
        <v>0</v>
      </c>
      <c r="H1399" s="73">
        <v>0</v>
      </c>
      <c r="I1399" s="73">
        <v>0</v>
      </c>
      <c r="J1399" s="73">
        <v>0</v>
      </c>
      <c r="K1399" s="73">
        <v>0</v>
      </c>
      <c r="L1399" s="73">
        <v>0</v>
      </c>
      <c r="M1399" s="73">
        <v>2.52</v>
      </c>
      <c r="N1399" s="74">
        <v>2.52</v>
      </c>
      <c r="O1399" s="98">
        <v>2.52</v>
      </c>
    </row>
    <row r="1400" spans="1:15" ht="15.5">
      <c r="A1400" s="68">
        <v>2024</v>
      </c>
      <c r="B1400" s="63" t="s">
        <v>54</v>
      </c>
      <c r="C1400" s="63" t="s">
        <v>73</v>
      </c>
      <c r="D1400" s="81">
        <v>0</v>
      </c>
      <c r="E1400" s="73">
        <v>0</v>
      </c>
      <c r="F1400" s="74">
        <v>0</v>
      </c>
      <c r="G1400" s="73">
        <v>0</v>
      </c>
      <c r="H1400" s="73">
        <v>0</v>
      </c>
      <c r="I1400" s="73">
        <v>0</v>
      </c>
      <c r="J1400" s="73">
        <v>0</v>
      </c>
      <c r="K1400" s="73">
        <v>0</v>
      </c>
      <c r="L1400" s="73">
        <v>0</v>
      </c>
      <c r="M1400" s="73">
        <v>0</v>
      </c>
      <c r="N1400" s="74">
        <v>0</v>
      </c>
      <c r="O1400" s="98">
        <v>0</v>
      </c>
    </row>
    <row r="1401" spans="1:15" ht="15.5">
      <c r="A1401" s="68">
        <v>2024</v>
      </c>
      <c r="B1401" s="63" t="s">
        <v>54</v>
      </c>
      <c r="C1401" s="63" t="s">
        <v>42</v>
      </c>
      <c r="D1401" s="81">
        <v>789.88</v>
      </c>
      <c r="E1401" s="73">
        <v>215.6</v>
      </c>
      <c r="F1401" s="74">
        <v>1005.48</v>
      </c>
      <c r="G1401" s="73">
        <v>11.64</v>
      </c>
      <c r="H1401" s="73">
        <v>147</v>
      </c>
      <c r="I1401" s="73">
        <v>0</v>
      </c>
      <c r="J1401" s="73">
        <v>0</v>
      </c>
      <c r="K1401" s="73">
        <v>0</v>
      </c>
      <c r="L1401" s="73">
        <v>0</v>
      </c>
      <c r="M1401" s="73">
        <v>110.03</v>
      </c>
      <c r="N1401" s="74">
        <v>284.77999999999997</v>
      </c>
      <c r="O1401" s="98">
        <v>1290.26</v>
      </c>
    </row>
    <row r="1402" spans="1:15" ht="15.5">
      <c r="A1402" s="68">
        <v>2024</v>
      </c>
      <c r="B1402" s="63" t="s">
        <v>54</v>
      </c>
      <c r="C1402" s="63" t="s">
        <v>43</v>
      </c>
      <c r="D1402" s="81">
        <v>0</v>
      </c>
      <c r="E1402" s="73">
        <v>12.01</v>
      </c>
      <c r="F1402" s="74">
        <v>12.01</v>
      </c>
      <c r="G1402" s="73">
        <v>0</v>
      </c>
      <c r="H1402" s="73">
        <v>0</v>
      </c>
      <c r="I1402" s="73">
        <v>0</v>
      </c>
      <c r="J1402" s="73">
        <v>0</v>
      </c>
      <c r="K1402" s="73">
        <v>0</v>
      </c>
      <c r="L1402" s="73">
        <v>0</v>
      </c>
      <c r="M1402" s="73">
        <v>6.51</v>
      </c>
      <c r="N1402" s="74">
        <v>36.61</v>
      </c>
      <c r="O1402" s="98">
        <v>48.62</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71</v>
      </c>
      <c r="D1404" s="81">
        <v>0</v>
      </c>
      <c r="E1404" s="73">
        <v>0</v>
      </c>
      <c r="F1404" s="74">
        <v>0</v>
      </c>
      <c r="G1404" s="73">
        <v>0</v>
      </c>
      <c r="H1404" s="73">
        <v>0</v>
      </c>
      <c r="I1404" s="73">
        <v>0</v>
      </c>
      <c r="J1404" s="73">
        <v>0</v>
      </c>
      <c r="K1404" s="73">
        <v>0</v>
      </c>
      <c r="L1404" s="73">
        <v>0</v>
      </c>
      <c r="M1404" s="73">
        <v>43.85</v>
      </c>
      <c r="N1404" s="74">
        <v>54.06</v>
      </c>
      <c r="O1404" s="98">
        <v>54.06</v>
      </c>
    </row>
    <row r="1405" spans="1:15" ht="15.5">
      <c r="A1405" s="68">
        <v>2024</v>
      </c>
      <c r="B1405" s="63" t="s">
        <v>54</v>
      </c>
      <c r="C1405" s="63" t="s">
        <v>45</v>
      </c>
      <c r="D1405" s="81">
        <v>69.849999999999994</v>
      </c>
      <c r="E1405" s="73">
        <v>0</v>
      </c>
      <c r="F1405" s="74">
        <v>69.849999999999994</v>
      </c>
      <c r="G1405" s="73">
        <v>0</v>
      </c>
      <c r="H1405" s="73">
        <v>0</v>
      </c>
      <c r="I1405" s="73">
        <v>0</v>
      </c>
      <c r="J1405" s="73">
        <v>0</v>
      </c>
      <c r="K1405" s="73">
        <v>0</v>
      </c>
      <c r="L1405" s="73">
        <v>0</v>
      </c>
      <c r="M1405" s="73">
        <v>0.03</v>
      </c>
      <c r="N1405" s="74">
        <v>0.03</v>
      </c>
      <c r="O1405" s="98">
        <v>69.88</v>
      </c>
    </row>
    <row r="1406" spans="1:15" ht="15.5">
      <c r="A1406" s="68">
        <v>2024</v>
      </c>
      <c r="B1406" s="63" t="s">
        <v>54</v>
      </c>
      <c r="C1406" s="63" t="s">
        <v>46</v>
      </c>
      <c r="D1406" s="81">
        <v>0</v>
      </c>
      <c r="E1406" s="73">
        <v>0</v>
      </c>
      <c r="F1406" s="74">
        <v>0</v>
      </c>
      <c r="G1406" s="73">
        <v>0</v>
      </c>
      <c r="H1406" s="73">
        <v>286.02</v>
      </c>
      <c r="I1406" s="73">
        <v>0</v>
      </c>
      <c r="J1406" s="73">
        <v>0</v>
      </c>
      <c r="K1406" s="73">
        <v>9.08</v>
      </c>
      <c r="L1406" s="73">
        <v>0</v>
      </c>
      <c r="M1406" s="73">
        <v>0.16</v>
      </c>
      <c r="N1406" s="74">
        <v>295.26</v>
      </c>
      <c r="O1406" s="98">
        <v>295.26</v>
      </c>
    </row>
    <row r="1407" spans="1:15" ht="15.5">
      <c r="A1407" s="68">
        <v>2024</v>
      </c>
      <c r="B1407" s="63" t="s">
        <v>54</v>
      </c>
      <c r="C1407" s="63" t="s">
        <v>44</v>
      </c>
      <c r="D1407" s="81">
        <v>0</v>
      </c>
      <c r="E1407" s="73">
        <v>0</v>
      </c>
      <c r="F1407" s="74">
        <v>0</v>
      </c>
      <c r="G1407" s="73">
        <v>0</v>
      </c>
      <c r="H1407" s="73">
        <v>0</v>
      </c>
      <c r="I1407" s="73">
        <v>0</v>
      </c>
      <c r="J1407" s="73">
        <v>0</v>
      </c>
      <c r="K1407" s="73">
        <v>0</v>
      </c>
      <c r="L1407" s="73">
        <v>0</v>
      </c>
      <c r="M1407" s="73">
        <v>0</v>
      </c>
      <c r="N1407" s="74">
        <v>0</v>
      </c>
      <c r="O1407" s="98">
        <v>0</v>
      </c>
    </row>
    <row r="1408" spans="1:15" ht="15.5">
      <c r="A1408" s="68">
        <v>2024</v>
      </c>
      <c r="B1408" s="63" t="s">
        <v>54</v>
      </c>
      <c r="C1408" s="63" t="s">
        <v>62</v>
      </c>
      <c r="D1408" s="81">
        <v>444.21</v>
      </c>
      <c r="E1408" s="73">
        <v>0</v>
      </c>
      <c r="F1408" s="74">
        <v>444.21</v>
      </c>
      <c r="G1408" s="73">
        <v>24.16</v>
      </c>
      <c r="H1408" s="73">
        <v>-0.2</v>
      </c>
      <c r="I1408" s="73">
        <v>0</v>
      </c>
      <c r="J1408" s="73">
        <v>0</v>
      </c>
      <c r="K1408" s="73">
        <v>0</v>
      </c>
      <c r="L1408" s="73">
        <v>145.5</v>
      </c>
      <c r="M1408" s="73">
        <v>57.6</v>
      </c>
      <c r="N1408" s="74">
        <v>162.13999999999999</v>
      </c>
      <c r="O1408" s="98">
        <v>606.35</v>
      </c>
    </row>
    <row r="1409" spans="1:15" ht="15.5">
      <c r="A1409" s="66">
        <v>2024</v>
      </c>
      <c r="B1409" s="66" t="s">
        <v>54</v>
      </c>
      <c r="C1409" s="64" t="s">
        <v>93</v>
      </c>
      <c r="D1409" s="76">
        <v>1516.1</v>
      </c>
      <c r="E1409" s="76">
        <v>247.03</v>
      </c>
      <c r="F1409" s="75">
        <v>1763.13</v>
      </c>
      <c r="G1409" s="76">
        <v>39.26</v>
      </c>
      <c r="H1409" s="76">
        <v>769.06</v>
      </c>
      <c r="I1409" s="76">
        <v>104.45</v>
      </c>
      <c r="J1409" s="76">
        <v>0</v>
      </c>
      <c r="K1409" s="76">
        <v>61.19</v>
      </c>
      <c r="L1409" s="76">
        <v>164.76</v>
      </c>
      <c r="M1409" s="76">
        <v>296.3</v>
      </c>
      <c r="N1409" s="75">
        <v>1435.02</v>
      </c>
      <c r="O1409" s="76">
        <v>3198.15</v>
      </c>
    </row>
    <row r="1410" spans="1:15" ht="15.5">
      <c r="A1410" s="68">
        <v>2024</v>
      </c>
      <c r="B1410" s="63" t="s">
        <v>53</v>
      </c>
      <c r="C1410" s="63" t="s">
        <v>37</v>
      </c>
      <c r="D1410" s="81">
        <v>0</v>
      </c>
      <c r="E1410" s="73">
        <v>16.07</v>
      </c>
      <c r="F1410" s="74">
        <v>16.07</v>
      </c>
      <c r="G1410" s="73">
        <v>0</v>
      </c>
      <c r="H1410" s="73">
        <v>171.91</v>
      </c>
      <c r="I1410" s="73">
        <v>0</v>
      </c>
      <c r="J1410" s="73">
        <v>0</v>
      </c>
      <c r="K1410" s="73">
        <v>0</v>
      </c>
      <c r="L1410" s="73">
        <v>7.16</v>
      </c>
      <c r="M1410" s="73">
        <v>125.84</v>
      </c>
      <c r="N1410" s="74">
        <v>328.76</v>
      </c>
      <c r="O1410" s="98">
        <v>344.83</v>
      </c>
    </row>
    <row r="1411" spans="1:15" ht="15.5">
      <c r="A1411" s="68">
        <v>2024</v>
      </c>
      <c r="B1411" s="63" t="s">
        <v>53</v>
      </c>
      <c r="C1411" s="63" t="s">
        <v>38</v>
      </c>
      <c r="D1411" s="81">
        <v>0</v>
      </c>
      <c r="E1411" s="73">
        <v>0</v>
      </c>
      <c r="F1411" s="74">
        <v>0</v>
      </c>
      <c r="G1411" s="73">
        <v>0</v>
      </c>
      <c r="H1411" s="73">
        <v>71.709999999999994</v>
      </c>
      <c r="I1411" s="73">
        <v>0</v>
      </c>
      <c r="J1411" s="73">
        <v>0</v>
      </c>
      <c r="K1411" s="73">
        <v>0.22</v>
      </c>
      <c r="L1411" s="73">
        <v>0</v>
      </c>
      <c r="M1411" s="73">
        <v>14.68</v>
      </c>
      <c r="N1411" s="74">
        <v>86.61</v>
      </c>
      <c r="O1411" s="98">
        <v>86.61</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40</v>
      </c>
      <c r="D1414" s="81">
        <v>0</v>
      </c>
      <c r="E1414" s="73">
        <v>0</v>
      </c>
      <c r="F1414" s="74">
        <v>0</v>
      </c>
      <c r="G1414" s="73">
        <v>2.78</v>
      </c>
      <c r="H1414" s="73">
        <v>0</v>
      </c>
      <c r="I1414" s="73">
        <v>0</v>
      </c>
      <c r="J1414" s="73">
        <v>0</v>
      </c>
      <c r="K1414" s="73">
        <v>15.73</v>
      </c>
      <c r="L1414" s="73">
        <v>0</v>
      </c>
      <c r="M1414" s="73">
        <v>6.84</v>
      </c>
      <c r="N1414" s="74">
        <v>25.35</v>
      </c>
      <c r="O1414" s="98">
        <v>25.35</v>
      </c>
    </row>
    <row r="1415" spans="1:15" ht="15.5">
      <c r="A1415" s="68">
        <v>2024</v>
      </c>
      <c r="B1415" s="63" t="s">
        <v>53</v>
      </c>
      <c r="C1415" s="63" t="s">
        <v>41</v>
      </c>
      <c r="D1415" s="81">
        <v>392.66</v>
      </c>
      <c r="E1415" s="73">
        <v>0</v>
      </c>
      <c r="F1415" s="74">
        <v>392.66</v>
      </c>
      <c r="G1415" s="73">
        <v>0</v>
      </c>
      <c r="H1415" s="73">
        <v>0</v>
      </c>
      <c r="I1415" s="73">
        <v>0</v>
      </c>
      <c r="J1415" s="73">
        <v>0</v>
      </c>
      <c r="K1415" s="73">
        <v>0</v>
      </c>
      <c r="L1415" s="73">
        <v>0</v>
      </c>
      <c r="M1415" s="73">
        <v>6.94</v>
      </c>
      <c r="N1415" s="74">
        <v>6.94</v>
      </c>
      <c r="O1415" s="98">
        <v>399.6</v>
      </c>
    </row>
    <row r="1416" spans="1:15" ht="15.5">
      <c r="A1416" s="68">
        <v>2024</v>
      </c>
      <c r="B1416" s="63" t="s">
        <v>53</v>
      </c>
      <c r="C1416" s="63" t="s">
        <v>70</v>
      </c>
      <c r="D1416" s="81">
        <v>0</v>
      </c>
      <c r="E1416" s="73">
        <v>0</v>
      </c>
      <c r="F1416" s="74">
        <v>0</v>
      </c>
      <c r="G1416" s="73">
        <v>0</v>
      </c>
      <c r="H1416" s="73">
        <v>41.18</v>
      </c>
      <c r="I1416" s="73">
        <v>110.63</v>
      </c>
      <c r="J1416" s="73">
        <v>0</v>
      </c>
      <c r="K1416" s="73">
        <v>92.86</v>
      </c>
      <c r="L1416" s="73">
        <v>6.77</v>
      </c>
      <c r="M1416" s="73">
        <v>15.56</v>
      </c>
      <c r="N1416" s="74">
        <v>273.32</v>
      </c>
      <c r="O1416" s="98">
        <v>273.32</v>
      </c>
    </row>
    <row r="1417" spans="1:15" ht="15.5">
      <c r="A1417" s="68">
        <v>2024</v>
      </c>
      <c r="B1417" s="63" t="s">
        <v>53</v>
      </c>
      <c r="C1417" s="63" t="s">
        <v>74</v>
      </c>
      <c r="D1417" s="81">
        <v>230.34</v>
      </c>
      <c r="E1417" s="73">
        <v>10.97</v>
      </c>
      <c r="F1417" s="74">
        <v>241.31</v>
      </c>
      <c r="G1417" s="73">
        <v>0</v>
      </c>
      <c r="H1417" s="73">
        <v>0</v>
      </c>
      <c r="I1417" s="73">
        <v>0</v>
      </c>
      <c r="J1417" s="73">
        <v>0</v>
      </c>
      <c r="K1417" s="73">
        <v>0</v>
      </c>
      <c r="L1417" s="73">
        <v>0</v>
      </c>
      <c r="M1417" s="73">
        <v>0.01</v>
      </c>
      <c r="N1417" s="74">
        <v>0.01</v>
      </c>
      <c r="O1417" s="98">
        <v>241.32</v>
      </c>
    </row>
    <row r="1418" spans="1:15" ht="15.5">
      <c r="A1418" s="68">
        <v>2024</v>
      </c>
      <c r="B1418" s="63" t="s">
        <v>53</v>
      </c>
      <c r="C1418" s="63" t="s">
        <v>73</v>
      </c>
      <c r="D1418" s="81">
        <v>266.89999999999998</v>
      </c>
      <c r="E1418" s="73">
        <v>0</v>
      </c>
      <c r="F1418" s="74">
        <v>266.89999999999998</v>
      </c>
      <c r="G1418" s="73">
        <v>0</v>
      </c>
      <c r="H1418" s="73">
        <v>0</v>
      </c>
      <c r="I1418" s="73">
        <v>0</v>
      </c>
      <c r="J1418" s="73">
        <v>0</v>
      </c>
      <c r="K1418" s="73">
        <v>0</v>
      </c>
      <c r="L1418" s="73">
        <v>0</v>
      </c>
      <c r="M1418" s="73">
        <v>0</v>
      </c>
      <c r="N1418" s="74">
        <v>0</v>
      </c>
      <c r="O1418" s="98">
        <v>266.89999999999998</v>
      </c>
    </row>
    <row r="1419" spans="1:15" ht="15.5">
      <c r="A1419" s="68">
        <v>2024</v>
      </c>
      <c r="B1419" s="63" t="s">
        <v>53</v>
      </c>
      <c r="C1419" s="63" t="s">
        <v>42</v>
      </c>
      <c r="D1419" s="81">
        <v>996.94</v>
      </c>
      <c r="E1419" s="73">
        <v>136.35</v>
      </c>
      <c r="F1419" s="74">
        <v>1133.29</v>
      </c>
      <c r="G1419" s="73">
        <v>8.2799999999999994</v>
      </c>
      <c r="H1419" s="73">
        <v>143</v>
      </c>
      <c r="I1419" s="73">
        <v>0</v>
      </c>
      <c r="J1419" s="73">
        <v>3.87</v>
      </c>
      <c r="K1419" s="73">
        <v>0</v>
      </c>
      <c r="L1419" s="73">
        <v>0</v>
      </c>
      <c r="M1419" s="73">
        <v>309.81</v>
      </c>
      <c r="N1419" s="74">
        <v>481.11</v>
      </c>
      <c r="O1419" s="98">
        <v>1614.4</v>
      </c>
    </row>
    <row r="1420" spans="1:15" ht="15.5">
      <c r="A1420" s="68">
        <v>2024</v>
      </c>
      <c r="B1420" s="63" t="s">
        <v>53</v>
      </c>
      <c r="C1420" s="63" t="s">
        <v>43</v>
      </c>
      <c r="D1420" s="81">
        <v>0</v>
      </c>
      <c r="E1420" s="73">
        <v>0</v>
      </c>
      <c r="F1420" s="74">
        <v>0</v>
      </c>
      <c r="G1420" s="73">
        <v>0</v>
      </c>
      <c r="H1420" s="73">
        <v>0</v>
      </c>
      <c r="I1420" s="73">
        <v>16.14</v>
      </c>
      <c r="J1420" s="73">
        <v>0</v>
      </c>
      <c r="K1420" s="73">
        <v>0</v>
      </c>
      <c r="L1420" s="73">
        <v>0</v>
      </c>
      <c r="M1420" s="73">
        <v>3.63</v>
      </c>
      <c r="N1420" s="74">
        <v>46.94</v>
      </c>
      <c r="O1420" s="98">
        <v>46.94</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71</v>
      </c>
      <c r="D1422" s="81">
        <v>0</v>
      </c>
      <c r="E1422" s="73">
        <v>0</v>
      </c>
      <c r="F1422" s="74">
        <v>0</v>
      </c>
      <c r="G1422" s="73">
        <v>0</v>
      </c>
      <c r="H1422" s="73">
        <v>0</v>
      </c>
      <c r="I1422" s="73">
        <v>0</v>
      </c>
      <c r="J1422" s="73">
        <v>0</v>
      </c>
      <c r="K1422" s="73">
        <v>0</v>
      </c>
      <c r="L1422" s="73">
        <v>0</v>
      </c>
      <c r="M1422" s="73">
        <v>2.8</v>
      </c>
      <c r="N1422" s="74">
        <v>2.8</v>
      </c>
      <c r="O1422" s="98">
        <v>2.8</v>
      </c>
    </row>
    <row r="1423" spans="1:15" ht="15.5">
      <c r="A1423" s="68">
        <v>2024</v>
      </c>
      <c r="B1423" s="63" t="s">
        <v>53</v>
      </c>
      <c r="C1423" s="63" t="s">
        <v>45</v>
      </c>
      <c r="D1423" s="81">
        <v>160.43</v>
      </c>
      <c r="E1423" s="73">
        <v>0</v>
      </c>
      <c r="F1423" s="74">
        <v>160.43</v>
      </c>
      <c r="G1423" s="73">
        <v>0</v>
      </c>
      <c r="H1423" s="73">
        <v>0</v>
      </c>
      <c r="I1423" s="73">
        <v>0</v>
      </c>
      <c r="J1423" s="73">
        <v>0</v>
      </c>
      <c r="K1423" s="73">
        <v>0</v>
      </c>
      <c r="L1423" s="73">
        <v>0</v>
      </c>
      <c r="M1423" s="73">
        <v>0.03</v>
      </c>
      <c r="N1423" s="74">
        <v>0.03</v>
      </c>
      <c r="O1423" s="98">
        <v>160.46</v>
      </c>
    </row>
    <row r="1424" spans="1:15" ht="15.5">
      <c r="A1424" s="68">
        <v>2024</v>
      </c>
      <c r="B1424" s="63" t="s">
        <v>53</v>
      </c>
      <c r="C1424" s="63" t="s">
        <v>46</v>
      </c>
      <c r="D1424" s="81">
        <v>0</v>
      </c>
      <c r="E1424" s="73">
        <v>0</v>
      </c>
      <c r="F1424" s="74">
        <v>0</v>
      </c>
      <c r="G1424" s="73">
        <v>0</v>
      </c>
      <c r="H1424" s="73">
        <v>306.17</v>
      </c>
      <c r="I1424" s="73">
        <v>0</v>
      </c>
      <c r="J1424" s="73">
        <v>0</v>
      </c>
      <c r="K1424" s="73">
        <v>0</v>
      </c>
      <c r="L1424" s="73">
        <v>0</v>
      </c>
      <c r="M1424" s="73">
        <v>3.09</v>
      </c>
      <c r="N1424" s="74">
        <v>309.26</v>
      </c>
      <c r="O1424" s="98">
        <v>309.26</v>
      </c>
    </row>
    <row r="1425" spans="1:15" ht="15.5">
      <c r="A1425" s="68">
        <v>2024</v>
      </c>
      <c r="B1425" s="63" t="s">
        <v>53</v>
      </c>
      <c r="C1425" s="63" t="s">
        <v>44</v>
      </c>
      <c r="D1425" s="81">
        <v>0</v>
      </c>
      <c r="E1425" s="73">
        <v>0</v>
      </c>
      <c r="F1425" s="74">
        <v>0</v>
      </c>
      <c r="G1425" s="73">
        <v>0</v>
      </c>
      <c r="H1425" s="73">
        <v>0</v>
      </c>
      <c r="I1425" s="73">
        <v>0</v>
      </c>
      <c r="J1425" s="73">
        <v>0</v>
      </c>
      <c r="K1425" s="73">
        <v>0</v>
      </c>
      <c r="L1425" s="73">
        <v>0</v>
      </c>
      <c r="M1425" s="73">
        <v>0</v>
      </c>
      <c r="N1425" s="74">
        <v>0</v>
      </c>
      <c r="O1425" s="98">
        <v>0</v>
      </c>
    </row>
    <row r="1426" spans="1:15" ht="15.5">
      <c r="A1426" s="68">
        <v>2024</v>
      </c>
      <c r="B1426" s="63" t="s">
        <v>53</v>
      </c>
      <c r="C1426" s="63" t="s">
        <v>62</v>
      </c>
      <c r="D1426" s="81">
        <v>435.55</v>
      </c>
      <c r="E1426" s="73">
        <v>0</v>
      </c>
      <c r="F1426" s="74">
        <v>435.55</v>
      </c>
      <c r="G1426" s="73">
        <v>41.12</v>
      </c>
      <c r="H1426" s="73">
        <v>0.33</v>
      </c>
      <c r="I1426" s="73">
        <v>0</v>
      </c>
      <c r="J1426" s="73">
        <v>0</v>
      </c>
      <c r="K1426" s="73">
        <v>0</v>
      </c>
      <c r="L1426" s="73">
        <v>151.36000000000001</v>
      </c>
      <c r="M1426" s="73">
        <v>26.08</v>
      </c>
      <c r="N1426" s="74">
        <v>145.4</v>
      </c>
      <c r="O1426" s="98">
        <v>580.95000000000005</v>
      </c>
    </row>
    <row r="1427" spans="1:15" ht="15.5">
      <c r="A1427" s="66">
        <v>2024</v>
      </c>
      <c r="B1427" s="66" t="s">
        <v>53</v>
      </c>
      <c r="C1427" s="64" t="s">
        <v>93</v>
      </c>
      <c r="D1427" s="76">
        <v>2573.4899999999998</v>
      </c>
      <c r="E1427" s="76">
        <v>163.38999999999999</v>
      </c>
      <c r="F1427" s="75">
        <v>2736.88</v>
      </c>
      <c r="G1427" s="76">
        <v>52.18</v>
      </c>
      <c r="H1427" s="76">
        <v>808.42</v>
      </c>
      <c r="I1427" s="76">
        <v>126.77</v>
      </c>
      <c r="J1427" s="76">
        <v>3.87</v>
      </c>
      <c r="K1427" s="76">
        <v>108.81</v>
      </c>
      <c r="L1427" s="76">
        <v>171.3</v>
      </c>
      <c r="M1427" s="76">
        <v>519.12</v>
      </c>
      <c r="N1427" s="75">
        <v>1790.47</v>
      </c>
      <c r="O1427" s="76">
        <v>4527.3500000000004</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B3" sqref="B3"/>
    </sheetView>
  </sheetViews>
  <sheetFormatPr defaultRowHeight="13"/>
  <cols>
    <col min="1" max="1" width="15.81640625" style="7" customWidth="1"/>
    <col min="2" max="2" width="15.54296875" style="7" customWidth="1"/>
    <col min="3" max="3" width="9" style="7"/>
    <col min="4" max="4" width="17.1796875" style="7" customWidth="1"/>
    <col min="5" max="15" width="12.81640625" style="7" customWidth="1"/>
    <col min="16" max="16" width="12.81640625" style="9" customWidth="1"/>
    <col min="17" max="27" width="12.81640625" style="7" customWidth="1"/>
    <col min="28" max="28" width="12.81640625" style="9" customWidth="1"/>
    <col min="29" max="258" width="9" style="7"/>
    <col min="259" max="259" width="16" style="7" customWidth="1"/>
    <col min="260" max="260" width="9" style="7"/>
    <col min="261" max="262" width="12.81640625" style="7" bestFit="1" customWidth="1"/>
    <col min="263" max="268" width="12" style="7" bestFit="1" customWidth="1"/>
    <col min="269" max="278" width="13" style="7" bestFit="1" customWidth="1"/>
    <col min="279" max="514" width="9" style="7"/>
    <col min="515" max="515" width="16" style="7" customWidth="1"/>
    <col min="516" max="516" width="9" style="7"/>
    <col min="517" max="518" width="12.81640625" style="7" bestFit="1" customWidth="1"/>
    <col min="519" max="524" width="12" style="7" bestFit="1" customWidth="1"/>
    <col min="525" max="534" width="13" style="7" bestFit="1" customWidth="1"/>
    <col min="535" max="770" width="9" style="7"/>
    <col min="771" max="771" width="16" style="7" customWidth="1"/>
    <col min="772" max="772" width="9" style="7"/>
    <col min="773" max="774" width="12.8164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8164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8164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8164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8164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8164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8164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8164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8164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8164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8164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8164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8164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8164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8164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8164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8164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8164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8164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8164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8164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8164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8164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8164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8164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8164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8164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8164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8164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8164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8164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8164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8164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8164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8164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8164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8164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8164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8164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8164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8164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8164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8164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8164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8164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8164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8164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8164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8164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8164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8164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8164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8164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8164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8164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8164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8164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8164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8164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8164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81640625" style="7" bestFit="1" customWidth="1"/>
    <col min="16135" max="16140" width="12" style="7" bestFit="1" customWidth="1"/>
    <col min="16141" max="16150" width="13" style="7" bestFit="1" customWidth="1"/>
    <col min="16151" max="16382" width="9" style="7"/>
    <col min="16383" max="16384" width="8.81640625" style="7" customWidth="1"/>
  </cols>
  <sheetData>
    <row r="1" spans="1:28" ht="18">
      <c r="A1" s="24" t="s">
        <v>127</v>
      </c>
      <c r="B1" s="12"/>
      <c r="C1" s="12"/>
      <c r="D1" s="10"/>
      <c r="O1" s="25"/>
    </row>
    <row r="2" spans="1:28" ht="43.5">
      <c r="A2" s="26">
        <v>1158</v>
      </c>
      <c r="B2" s="26">
        <v>1374</v>
      </c>
      <c r="C2" s="9"/>
      <c r="D2" s="7" t="s">
        <v>59</v>
      </c>
      <c r="E2" s="27" t="s">
        <v>61</v>
      </c>
      <c r="F2" s="27" t="s">
        <v>85</v>
      </c>
      <c r="G2" s="28" t="s">
        <v>114</v>
      </c>
      <c r="H2" s="27" t="s">
        <v>69</v>
      </c>
      <c r="I2" s="27" t="s">
        <v>60</v>
      </c>
      <c r="J2" s="27" t="s">
        <v>25</v>
      </c>
      <c r="K2" s="27" t="s">
        <v>64</v>
      </c>
      <c r="L2" s="27" t="s">
        <v>125</v>
      </c>
      <c r="M2" s="27" t="s">
        <v>126</v>
      </c>
      <c r="N2" s="27" t="s">
        <v>86</v>
      </c>
      <c r="O2" s="28" t="s">
        <v>115</v>
      </c>
      <c r="P2" s="29" t="s">
        <v>116</v>
      </c>
      <c r="Q2" s="27" t="s">
        <v>61</v>
      </c>
      <c r="R2" s="27" t="s">
        <v>85</v>
      </c>
      <c r="S2" s="28" t="s">
        <v>114</v>
      </c>
      <c r="T2" s="27" t="s">
        <v>69</v>
      </c>
      <c r="U2" s="27" t="s">
        <v>60</v>
      </c>
      <c r="V2" s="27" t="s">
        <v>25</v>
      </c>
      <c r="W2" s="27" t="s">
        <v>64</v>
      </c>
      <c r="X2" s="27" t="s">
        <v>125</v>
      </c>
      <c r="Y2" s="27" t="s">
        <v>126</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1154</v>
      </c>
      <c r="B4" s="7">
        <f>B2-4</f>
        <v>1370</v>
      </c>
      <c r="D4" s="21" t="s">
        <v>37</v>
      </c>
      <c r="E4" s="32">
        <f>HLOOKUP(E$2,monthly_data_exports_by_country_thousand_tonnes[[#All],[Crude and NGLs]:[Total '[note 5']]],Calculation!$A4,FALSE)</f>
        <v>0</v>
      </c>
      <c r="F4" s="33">
        <f>HLOOKUP(F$2,monthly_data_exports_by_country_thousand_tonnes[[#All],[Crude and NGLs]:[Total '[note 5']]],Calculation!$A4,FALSE)</f>
        <v>21.37</v>
      </c>
      <c r="G4" s="34">
        <f>HLOOKUP(G$2,monthly_data_exports_by_country_thousand_tonnes[[#All],[Crude and NGLs]:[Total '[note 5']]],Calculation!$A4,FALSE)</f>
        <v>21.37</v>
      </c>
      <c r="H4" s="33">
        <f>HLOOKUP(H$2,monthly_data_exports_by_country_thousand_tonnes[[#All],[Crude and NGLs]:[Total '[note 5']]],Calculation!$A4,FALSE)</f>
        <v>0</v>
      </c>
      <c r="I4" s="33">
        <f>HLOOKUP(I$2,monthly_data_exports_by_country_thousand_tonnes[[#All],[Crude and NGLs]:[Total '[note 5']]],Calculation!$A4,FALSE)</f>
        <v>93.13</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6.34</v>
      </c>
      <c r="N4" s="33">
        <f>HLOOKUP(N$2,monthly_data_exports_by_country_thousand_tonnes[[#All],[Crude and NGLs]:[Total '[note 5']]],Calculation!$A4,FALSE)</f>
        <v>76.260000000000005</v>
      </c>
      <c r="O4" s="34">
        <f>HLOOKUP(O$2,monthly_data_exports_by_country_thousand_tonnes[[#All],[Crude and NGLs]:[Total '[note 5']]],Calculation!$A4,FALSE)</f>
        <v>192.55</v>
      </c>
      <c r="P4" s="35">
        <f>HLOOKUP(P$2,monthly_data_exports_by_country_thousand_tonnes[[#All],[Crude and NGLs]:[Total '[note 5']]],Calculation!$A4,FALSE)</f>
        <v>213.92</v>
      </c>
      <c r="Q4" s="32">
        <f>HLOOKUP(Q$2,monthly_data_exports_by_country_thousand_tonnes[[#All],[Crude and NGLs]:[Total '[note 5']]],Calculation!$B4,FALSE)</f>
        <v>0</v>
      </c>
      <c r="R4" s="33">
        <f>HLOOKUP(R$2,monthly_data_exports_by_country_thousand_tonnes[[#All],[Crude and NGLs]:[Total '[note 5']]],Calculation!$B4,FALSE)</f>
        <v>25.76</v>
      </c>
      <c r="S4" s="34">
        <f>HLOOKUP(S$2,monthly_data_exports_by_country_thousand_tonnes[[#All],[Crude and NGLs]:[Total '[note 5']]],Calculation!$B4,FALSE)</f>
        <v>25.76</v>
      </c>
      <c r="T4" s="33">
        <f>HLOOKUP(T$2,monthly_data_exports_by_country_thousand_tonnes[[#All],[Crude and NGLs]:[Total '[note 5']]],Calculation!$B4,FALSE)</f>
        <v>0.84</v>
      </c>
      <c r="U4" s="33">
        <f>HLOOKUP(U$2,monthly_data_exports_by_country_thousand_tonnes[[#All],[Crude and NGLs]:[Total '[note 5']]],Calculation!$B4,FALSE)</f>
        <v>160.76</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0</v>
      </c>
      <c r="Z4" s="33">
        <f>HLOOKUP(Z$2,monthly_data_exports_by_country_thousand_tonnes[[#All],[Crude and NGLs]:[Total '[note 5']]],Calculation!$B4,FALSE)</f>
        <v>47.54</v>
      </c>
      <c r="AA4" s="34">
        <f>HLOOKUP(AA$2,monthly_data_exports_by_country_thousand_tonnes[[#All],[Crude and NGLs]:[Total '[note 5']]],Calculation!$B4,FALSE)</f>
        <v>235.07</v>
      </c>
      <c r="AB4" s="35">
        <f>HLOOKUP(AB$2,monthly_data_exports_by_country_thousand_tonnes[[#All],[Crude and NGLs]:[Total '[note 5']]],Calculation!$B4,FALSE)</f>
        <v>260.83</v>
      </c>
    </row>
    <row r="5" spans="1:28" ht="14.5">
      <c r="A5" s="7">
        <f>A4+1</f>
        <v>1155</v>
      </c>
      <c r="B5" s="7">
        <f>B4+1</f>
        <v>1371</v>
      </c>
      <c r="D5" s="21" t="s">
        <v>38</v>
      </c>
      <c r="E5" s="25">
        <f>HLOOKUP(E$2,monthly_data_exports_by_country_thousand_tonnes[[#All],[Crude and NGLs]:[Total '[note 5']]],Calculation!$A5,FALSE)</f>
        <v>77.48</v>
      </c>
      <c r="F5" s="7">
        <f>HLOOKUP(F$2,monthly_data_exports_by_country_thousand_tonnes[[#All],[Crude and NGLs]:[Total '[note 5']]],Calculation!$A5,FALSE)</f>
        <v>0</v>
      </c>
      <c r="G5" s="11">
        <f>HLOOKUP(G$2,monthly_data_exports_by_country_thousand_tonnes[[#All],[Crude and NGLs]:[Total '[note 5']]],Calculation!$A5,FALSE)</f>
        <v>77.48</v>
      </c>
      <c r="H5" s="7">
        <f>HLOOKUP(H$2,monthly_data_exports_by_country_thousand_tonnes[[#All],[Crude and NGLs]:[Total '[note 5']]],Calculation!$A5,FALSE)</f>
        <v>0</v>
      </c>
      <c r="I5" s="7">
        <f>HLOOKUP(I$2,monthly_data_exports_by_country_thousand_tonnes[[#All],[Crude and NGLs]:[Total '[note 5']]],Calculation!$A5,FALSE)</f>
        <v>36.75</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v>
      </c>
      <c r="M5" s="7">
        <f>HLOOKUP(M$2,monthly_data_exports_by_country_thousand_tonnes[[#All],[Crude and NGLs]:[Total '[note 5']]],Calculation!$A5,FALSE)</f>
        <v>0</v>
      </c>
      <c r="N5" s="7">
        <f>HLOOKUP(N$2,monthly_data_exports_by_country_thousand_tonnes[[#All],[Crude and NGLs]:[Total '[note 5']]],Calculation!$A5,FALSE)</f>
        <v>0</v>
      </c>
      <c r="O5" s="11">
        <f>HLOOKUP(O$2,monthly_data_exports_by_country_thousand_tonnes[[#All],[Crude and NGLs]:[Total '[note 5']]],Calculation!$A5,FALSE)</f>
        <v>36.75</v>
      </c>
      <c r="P5" s="36">
        <f>HLOOKUP(P$2,monthly_data_exports_by_country_thousand_tonnes[[#All],[Crude and NGLs]:[Total '[note 5']]],Calculation!$A5,FALSE)</f>
        <v>114.23</v>
      </c>
      <c r="Q5" s="25">
        <f>HLOOKUP(Q$2,monthly_data_exports_by_country_thousand_tonnes[[#All],[Crude and NGLs]:[Total '[note 5']]],Calculation!$B5,FALSE)</f>
        <v>0</v>
      </c>
      <c r="R5" s="7">
        <f>HLOOKUP(R$2,monthly_data_exports_by_country_thousand_tonnes[[#All],[Crude and NGLs]:[Total '[note 5']]],Calculation!$B5,FALSE)</f>
        <v>0</v>
      </c>
      <c r="S5" s="11">
        <f>HLOOKUP(S$2,monthly_data_exports_by_country_thousand_tonnes[[#All],[Crude and NGLs]:[Total '[note 5']]],Calculation!$B5,FALSE)</f>
        <v>0</v>
      </c>
      <c r="T5" s="7">
        <f>HLOOKUP(T$2,monthly_data_exports_by_country_thousand_tonnes[[#All],[Crude and NGLs]:[Total '[note 5']]],Calculation!$B5,FALSE)</f>
        <v>0</v>
      </c>
      <c r="U5" s="7">
        <f>HLOOKUP(U$2,monthly_data_exports_by_country_thousand_tonnes[[#All],[Crude and NGLs]:[Total '[note 5']]],Calculation!$B5,FALSE)</f>
        <v>0</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v>
      </c>
      <c r="Y5" s="7">
        <f>HLOOKUP(Y$2,monthly_data_exports_by_country_thousand_tonnes[[#All],[Crude and NGLs]:[Total '[note 5']]],Calculation!$B5,FALSE)</f>
        <v>0</v>
      </c>
      <c r="Z5" s="7">
        <f>HLOOKUP(Z$2,monthly_data_exports_by_country_thousand_tonnes[[#All],[Crude and NGLs]:[Total '[note 5']]],Calculation!$B5,FALSE)</f>
        <v>18.010000000000002</v>
      </c>
      <c r="AA5" s="11">
        <f>HLOOKUP(AA$2,monthly_data_exports_by_country_thousand_tonnes[[#All],[Crude and NGLs]:[Total '[note 5']]],Calculation!$B5,FALSE)</f>
        <v>18.010000000000002</v>
      </c>
      <c r="AB5" s="36">
        <f>HLOOKUP(AB$2,monthly_data_exports_by_country_thousand_tonnes[[#All],[Crude and NGLs]:[Total '[note 5']]],Calculation!$B5,FALSE)</f>
        <v>18.010000000000002</v>
      </c>
    </row>
    <row r="6" spans="1:28" ht="14.5">
      <c r="A6" s="7">
        <f t="shared" ref="A6:B21" si="0">A5+1</f>
        <v>1156</v>
      </c>
      <c r="B6" s="7">
        <f t="shared" si="0"/>
        <v>1372</v>
      </c>
      <c r="D6" s="21" t="s">
        <v>72</v>
      </c>
      <c r="E6" s="25">
        <f>HLOOKUP(E$2,monthly_data_exports_by_country_thousand_tonnes[[#All],[Crude and NGLs]:[Total '[note 5']]],Calculation!$A6,FALSE)</f>
        <v>0</v>
      </c>
      <c r="F6" s="7">
        <f>HLOOKUP(F$2,monthly_data_exports_by_country_thousand_tonnes[[#All],[Crude and NGLs]:[Total '[note 5']]],Calculation!$A6,FALSE)</f>
        <v>0</v>
      </c>
      <c r="G6" s="11">
        <f>HLOOKUP(G$2,monthly_data_exports_by_country_thousand_tonnes[[#All],[Crude and NGLs]:[Total '[note 5']]],Calculation!$A6,FALSE)</f>
        <v>0</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7.08</v>
      </c>
      <c r="O6" s="11">
        <f>HLOOKUP(O$2,monthly_data_exports_by_country_thousand_tonnes[[#All],[Crude and NGLs]:[Total '[note 5']]],Calculation!$A6,FALSE)</f>
        <v>7.08</v>
      </c>
      <c r="P6" s="36">
        <f>HLOOKUP(P$2,monthly_data_exports_by_country_thousand_tonnes[[#All],[Crude and NGLs]:[Total '[note 5']]],Calculation!$A6,FALSE)</f>
        <v>7.08</v>
      </c>
      <c r="Q6" s="25">
        <f>HLOOKUP(Q$2,monthly_data_exports_by_country_thousand_tonnes[[#All],[Crude and NGLs]:[Total '[note 5']]],Calculation!$B6,FALSE)</f>
        <v>0</v>
      </c>
      <c r="R6" s="7">
        <f>HLOOKUP(R$2,monthly_data_exports_by_country_thousand_tonnes[[#All],[Crude and NGLs]:[Total '[note 5']]],Calculation!$B6,FALSE)</f>
        <v>0</v>
      </c>
      <c r="S6" s="11">
        <f>HLOOKUP(S$2,monthly_data_exports_by_country_thousand_tonnes[[#All],[Crude and NGLs]:[Total '[note 5']]],Calculation!$B6,FALSE)</f>
        <v>0</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6.49</v>
      </c>
      <c r="AA6" s="11">
        <f>HLOOKUP(AA$2,monthly_data_exports_by_country_thousand_tonnes[[#All],[Crude and NGLs]:[Total '[note 5']]],Calculation!$B6,FALSE)</f>
        <v>6.49</v>
      </c>
      <c r="AB6" s="36">
        <f>HLOOKUP(AB$2,monthly_data_exports_by_country_thousand_tonnes[[#All],[Crude and NGLs]:[Total '[note 5']]],Calculation!$B6,FALSE)</f>
        <v>6.49</v>
      </c>
    </row>
    <row r="7" spans="1:28" ht="14.5">
      <c r="A7" s="7">
        <f t="shared" si="0"/>
        <v>1157</v>
      </c>
      <c r="B7" s="7">
        <f t="shared" si="0"/>
        <v>1373</v>
      </c>
      <c r="D7" s="21" t="s">
        <v>39</v>
      </c>
      <c r="E7" s="25">
        <f>HLOOKUP(E$2,monthly_data_exports_by_country_thousand_tonnes[[#All],[Crude and NGLs]:[Total '[note 5']]],Calculation!$A7,FALSE)</f>
        <v>0</v>
      </c>
      <c r="F7" s="7">
        <f>HLOOKUP(F$2,monthly_data_exports_by_country_thousand_tonnes[[#All],[Crude and NGLs]:[Total '[note 5']]],Calculation!$A7,FALSE)</f>
        <v>9.73</v>
      </c>
      <c r="G7" s="11">
        <f>HLOOKUP(G$2,monthly_data_exports_by_country_thousand_tonnes[[#All],[Crude and NGLs]:[Total '[note 5']]],Calculation!$A7,FALSE)</f>
        <v>9.73</v>
      </c>
      <c r="H7" s="7">
        <f>HLOOKUP(H$2,monthly_data_exports_by_country_thousand_tonnes[[#All],[Crude and NGLs]:[Total '[note 5']]],Calculation!$A7,FALSE)</f>
        <v>0</v>
      </c>
      <c r="I7" s="7">
        <f>HLOOKUP(I$2,monthly_data_exports_by_country_thousand_tonnes[[#All],[Crude and NGLs]:[Total '[note 5']]],Calculation!$A7,FALSE)</f>
        <v>0</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0</v>
      </c>
      <c r="N7" s="7">
        <f>HLOOKUP(N$2,monthly_data_exports_by_country_thousand_tonnes[[#All],[Crude and NGLs]:[Total '[note 5']]],Calculation!$A7,FALSE)</f>
        <v>0.08</v>
      </c>
      <c r="O7" s="11">
        <f>HLOOKUP(O$2,monthly_data_exports_by_country_thousand_tonnes[[#All],[Crude and NGLs]:[Total '[note 5']]],Calculation!$A7,FALSE)</f>
        <v>0.08</v>
      </c>
      <c r="P7" s="36">
        <f>HLOOKUP(P$2,monthly_data_exports_by_country_thousand_tonnes[[#All],[Crude and NGLs]:[Total '[note 5']]],Calculation!$A7,FALSE)</f>
        <v>9.81</v>
      </c>
      <c r="Q7" s="25">
        <f>HLOOKUP(Q$2,monthly_data_exports_by_country_thousand_tonnes[[#All],[Crude and NGLs]:[Total '[note 5']]],Calculation!$B7,FALSE)</f>
        <v>0</v>
      </c>
      <c r="R7" s="7">
        <f>HLOOKUP(R$2,monthly_data_exports_by_country_thousand_tonnes[[#All],[Crude and NGLs]:[Total '[note 5']]],Calculation!$B7,FALSE)</f>
        <v>53.38</v>
      </c>
      <c r="S7" s="11">
        <f>HLOOKUP(S$2,monthly_data_exports_by_country_thousand_tonnes[[#All],[Crude and NGLs]:[Total '[note 5']]],Calculation!$B7,FALSE)</f>
        <v>53.38</v>
      </c>
      <c r="T7" s="7">
        <f>HLOOKUP(T$2,monthly_data_exports_by_country_thousand_tonnes[[#All],[Crude and NGLs]:[Total '[note 5']]],Calculation!$B7,FALSE)</f>
        <v>0</v>
      </c>
      <c r="U7" s="7">
        <f>HLOOKUP(U$2,monthly_data_exports_by_country_thousand_tonnes[[#All],[Crude and NGLs]:[Total '[note 5']]],Calculation!$B7,FALSE)</f>
        <v>0</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0</v>
      </c>
      <c r="AB7" s="36">
        <f>HLOOKUP(AB$2,monthly_data_exports_by_country_thousand_tonnes[[#All],[Crude and NGLs]:[Total '[note 5']]],Calculation!$B7,FALSE)</f>
        <v>53.38</v>
      </c>
    </row>
    <row r="8" spans="1:28" ht="14.5">
      <c r="A8" s="7">
        <f t="shared" si="0"/>
        <v>1158</v>
      </c>
      <c r="B8" s="7">
        <f t="shared" si="0"/>
        <v>1374</v>
      </c>
      <c r="D8" s="21" t="s">
        <v>40</v>
      </c>
      <c r="E8" s="25">
        <f>HLOOKUP(E$2,monthly_data_exports_by_country_thousand_tonnes[[#All],[Crude and NGLs]:[Total '[note 5']]],Calculation!$A8,FALSE)</f>
        <v>159.41999999999999</v>
      </c>
      <c r="F8" s="7">
        <f>HLOOKUP(F$2,monthly_data_exports_by_country_thousand_tonnes[[#All],[Crude and NGLs]:[Total '[note 5']]],Calculation!$A8,FALSE)</f>
        <v>0</v>
      </c>
      <c r="G8" s="11">
        <f>HLOOKUP(G$2,monthly_data_exports_by_country_thousand_tonnes[[#All],[Crude and NGLs]:[Total '[note 5']]],Calculation!$A8,FALSE)</f>
        <v>159.41999999999999</v>
      </c>
      <c r="H8" s="7">
        <f>HLOOKUP(H$2,monthly_data_exports_by_country_thousand_tonnes[[#All],[Crude and NGLs]:[Total '[note 5']]],Calculation!$A8,FALSE)</f>
        <v>25.19</v>
      </c>
      <c r="I8" s="7">
        <f>HLOOKUP(I$2,monthly_data_exports_by_country_thousand_tonnes[[#All],[Crude and NGLs]:[Total '[note 5']]],Calculation!$A8,FALSE)</f>
        <v>5.12</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4.01</v>
      </c>
      <c r="O8" s="11">
        <f>HLOOKUP(O$2,monthly_data_exports_by_country_thousand_tonnes[[#All],[Crude and NGLs]:[Total '[note 5']]],Calculation!$A8,FALSE)</f>
        <v>46.02</v>
      </c>
      <c r="P8" s="36">
        <f>HLOOKUP(P$2,monthly_data_exports_by_country_thousand_tonnes[[#All],[Crude and NGLs]:[Total '[note 5']]],Calculation!$A8,FALSE)</f>
        <v>205.44</v>
      </c>
      <c r="Q8" s="25">
        <f>HLOOKUP(Q$2,monthly_data_exports_by_country_thousand_tonnes[[#All],[Crude and NGLs]:[Total '[note 5']]],Calculation!$B8,FALSE)</f>
        <v>0</v>
      </c>
      <c r="R8" s="7">
        <f>HLOOKUP(R$2,monthly_data_exports_by_country_thousand_tonnes[[#All],[Crude and NGLs]:[Total '[note 5']]],Calculation!$B8,FALSE)</f>
        <v>0</v>
      </c>
      <c r="S8" s="11">
        <f>HLOOKUP(S$2,monthly_data_exports_by_country_thousand_tonnes[[#All],[Crude and NGLs]:[Total '[note 5']]],Calculation!$B8,FALSE)</f>
        <v>0</v>
      </c>
      <c r="T8" s="7">
        <f>HLOOKUP(T$2,monthly_data_exports_by_country_thousand_tonnes[[#All],[Crude and NGLs]:[Total '[note 5']]],Calculation!$B8,FALSE)</f>
        <v>16.21</v>
      </c>
      <c r="U8" s="7">
        <f>HLOOKUP(U$2,monthly_data_exports_by_country_thousand_tonnes[[#All],[Crude and NGLs]:[Total '[note 5']]],Calculation!$B8,FALSE)</f>
        <v>0</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9.91</v>
      </c>
      <c r="AA8" s="11">
        <f>HLOOKUP(AA$2,monthly_data_exports_by_country_thousand_tonnes[[#All],[Crude and NGLs]:[Total '[note 5']]],Calculation!$B8,FALSE)</f>
        <v>27.22</v>
      </c>
      <c r="AB8" s="36">
        <f>HLOOKUP(AB$2,monthly_data_exports_by_country_thousand_tonnes[[#All],[Crude and NGLs]:[Total '[note 5']]],Calculation!$B8,FALSE)</f>
        <v>27.22</v>
      </c>
    </row>
    <row r="9" spans="1:28" ht="14.5">
      <c r="A9" s="7">
        <f t="shared" si="0"/>
        <v>1159</v>
      </c>
      <c r="B9" s="7">
        <f t="shared" si="0"/>
        <v>1375</v>
      </c>
      <c r="D9" s="21" t="s">
        <v>41</v>
      </c>
      <c r="E9" s="25">
        <f>HLOOKUP(E$2,monthly_data_exports_by_country_thousand_tonnes[[#All],[Crude and NGLs]:[Total '[note 5']]],Calculation!$A9,FALSE)</f>
        <v>258.01</v>
      </c>
      <c r="F9" s="7">
        <f>HLOOKUP(F$2,monthly_data_exports_by_country_thousand_tonnes[[#All],[Crude and NGLs]:[Total '[note 5']]],Calculation!$A9,FALSE)</f>
        <v>0</v>
      </c>
      <c r="G9" s="11">
        <f>HLOOKUP(G$2,monthly_data_exports_by_country_thousand_tonnes[[#All],[Crude and NGLs]:[Total '[note 5']]],Calculation!$A9,FALSE)</f>
        <v>258.01</v>
      </c>
      <c r="H9" s="7">
        <f>HLOOKUP(H$2,monthly_data_exports_by_country_thousand_tonnes[[#All],[Crude and NGLs]:[Total '[note 5']]],Calculation!$A9,FALSE)</f>
        <v>0</v>
      </c>
      <c r="I9" s="7">
        <f>HLOOKUP(I$2,monthly_data_exports_by_country_thousand_tonnes[[#All],[Crude and NGLs]:[Total '[note 5']]],Calculation!$A9,FALSE)</f>
        <v>0</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0</v>
      </c>
      <c r="M9" s="7">
        <f>HLOOKUP(M$2,monthly_data_exports_by_country_thousand_tonnes[[#All],[Crude and NGLs]:[Total '[note 5']]],Calculation!$A9,FALSE)</f>
        <v>0</v>
      </c>
      <c r="N9" s="7">
        <f>HLOOKUP(N$2,monthly_data_exports_by_country_thousand_tonnes[[#All],[Crude and NGLs]:[Total '[note 5']]],Calculation!$A9,FALSE)</f>
        <v>1.2</v>
      </c>
      <c r="O9" s="11">
        <f>HLOOKUP(O$2,monthly_data_exports_by_country_thousand_tonnes[[#All],[Crude and NGLs]:[Total '[note 5']]],Calculation!$A9,FALSE)</f>
        <v>1.2</v>
      </c>
      <c r="P9" s="36">
        <f>HLOOKUP(P$2,monthly_data_exports_by_country_thousand_tonnes[[#All],[Crude and NGLs]:[Total '[note 5']]],Calculation!$A9,FALSE)</f>
        <v>259.20999999999998</v>
      </c>
      <c r="Q9" s="25">
        <f>HLOOKUP(Q$2,monthly_data_exports_by_country_thousand_tonnes[[#All],[Crude and NGLs]:[Total '[note 5']]],Calculation!$B9,FALSE)</f>
        <v>282.24</v>
      </c>
      <c r="R9" s="7">
        <f>HLOOKUP(R$2,monthly_data_exports_by_country_thousand_tonnes[[#All],[Crude and NGLs]:[Total '[note 5']]],Calculation!$B9,FALSE)</f>
        <v>0</v>
      </c>
      <c r="S9" s="11">
        <f>HLOOKUP(S$2,monthly_data_exports_by_country_thousand_tonnes[[#All],[Crude and NGLs]:[Total '[note 5']]],Calculation!$B9,FALSE)</f>
        <v>282.24</v>
      </c>
      <c r="T9" s="7">
        <f>HLOOKUP(T$2,monthly_data_exports_by_country_thousand_tonnes[[#All],[Crude and NGLs]:[Total '[note 5']]],Calculation!$B9,FALSE)</f>
        <v>0</v>
      </c>
      <c r="U9" s="7">
        <f>HLOOKUP(U$2,monthly_data_exports_by_country_thousand_tonnes[[#All],[Crude and NGLs]:[Total '[note 5']]],Calculation!$B9,FALSE)</f>
        <v>0</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0</v>
      </c>
      <c r="Z9" s="7">
        <f>HLOOKUP(Z$2,monthly_data_exports_by_country_thousand_tonnes[[#All],[Crude and NGLs]:[Total '[note 5']]],Calculation!$B9,FALSE)</f>
        <v>1.77</v>
      </c>
      <c r="AA9" s="11">
        <f>HLOOKUP(AA$2,monthly_data_exports_by_country_thousand_tonnes[[#All],[Crude and NGLs]:[Total '[note 5']]],Calculation!$B9,FALSE)</f>
        <v>1.77</v>
      </c>
      <c r="AB9" s="36">
        <f>HLOOKUP(AB$2,monthly_data_exports_by_country_thousand_tonnes[[#All],[Crude and NGLs]:[Total '[note 5']]],Calculation!$B9,FALSE)</f>
        <v>284.01</v>
      </c>
    </row>
    <row r="10" spans="1:28" ht="14.5">
      <c r="A10" s="7">
        <f t="shared" si="0"/>
        <v>1160</v>
      </c>
      <c r="B10" s="7">
        <f t="shared" si="0"/>
        <v>1376</v>
      </c>
      <c r="D10" s="21" t="s">
        <v>70</v>
      </c>
      <c r="E10" s="25">
        <f>HLOOKUP(E$2,monthly_data_exports_by_country_thousand_tonnes[[#All],[Crude and NGLs]:[Total '[note 5']]],Calculation!$A10,FALSE)</f>
        <v>0</v>
      </c>
      <c r="F10" s="7">
        <f>HLOOKUP(F$2,monthly_data_exports_by_country_thousand_tonnes[[#All],[Crude and NGLs]:[Total '[note 5']]],Calculation!$A10,FALSE)</f>
        <v>0</v>
      </c>
      <c r="G10" s="11">
        <f>HLOOKUP(G$2,monthly_data_exports_by_country_thousand_tonnes[[#All],[Crude and NGLs]:[Total '[note 5']]],Calculation!$A10,FALSE)</f>
        <v>0</v>
      </c>
      <c r="H10" s="7">
        <f>HLOOKUP(H$2,monthly_data_exports_by_country_thousand_tonnes[[#All],[Crude and NGLs]:[Total '[note 5']]],Calculation!$A10,FALSE)</f>
        <v>0</v>
      </c>
      <c r="I10" s="7">
        <f>HLOOKUP(I$2,monthly_data_exports_by_country_thousand_tonnes[[#All],[Crude and NGLs]:[Total '[note 5']]],Calculation!$A10,FALSE)</f>
        <v>17.89</v>
      </c>
      <c r="J10" s="7">
        <f>HLOOKUP(J$2,monthly_data_exports_by_country_thousand_tonnes[[#All],[Crude and NGLs]:[Total '[note 5']]],Calculation!$A10,FALSE)</f>
        <v>125.68</v>
      </c>
      <c r="K10" s="7">
        <f>HLOOKUP(K$2,monthly_data_exports_by_country_thousand_tonnes[[#All],[Crude and NGLs]:[Total '[note 5']]],Calculation!$A10,FALSE)</f>
        <v>0</v>
      </c>
      <c r="L10" s="7">
        <f>HLOOKUP(L$2,monthly_data_exports_by_country_thousand_tonnes[[#All],[Crude and NGLs]:[Total '[note 5']]],Calculation!$A10,FALSE)</f>
        <v>80.44</v>
      </c>
      <c r="M10" s="7">
        <f>HLOOKUP(M$2,monthly_data_exports_by_country_thousand_tonnes[[#All],[Crude and NGLs]:[Total '[note 5']]],Calculation!$A10,FALSE)</f>
        <v>12.05</v>
      </c>
      <c r="N10" s="7">
        <f>HLOOKUP(N$2,monthly_data_exports_by_country_thousand_tonnes[[#All],[Crude and NGLs]:[Total '[note 5']]],Calculation!$A10,FALSE)</f>
        <v>18.45</v>
      </c>
      <c r="O10" s="11">
        <f>HLOOKUP(O$2,monthly_data_exports_by_country_thousand_tonnes[[#All],[Crude and NGLs]:[Total '[note 5']]],Calculation!$A10,FALSE)</f>
        <v>254.51</v>
      </c>
      <c r="P10" s="36">
        <f>HLOOKUP(P$2,monthly_data_exports_by_country_thousand_tonnes[[#All],[Crude and NGLs]:[Total '[note 5']]],Calculation!$A10,FALSE)</f>
        <v>254.51</v>
      </c>
      <c r="Q10" s="25">
        <f>HLOOKUP(Q$2,monthly_data_exports_by_country_thousand_tonnes[[#All],[Crude and NGLs]:[Total '[note 5']]],Calculation!$B10,FALSE)</f>
        <v>0</v>
      </c>
      <c r="R10" s="7">
        <f>HLOOKUP(R$2,monthly_data_exports_by_country_thousand_tonnes[[#All],[Crude and NGLs]:[Total '[note 5']]],Calculation!$B10,FALSE)</f>
        <v>1.85</v>
      </c>
      <c r="S10" s="11">
        <f>HLOOKUP(S$2,monthly_data_exports_by_country_thousand_tonnes[[#All],[Crude and NGLs]:[Total '[note 5']]],Calculation!$B10,FALSE)</f>
        <v>1.85</v>
      </c>
      <c r="T10" s="7">
        <f>HLOOKUP(T$2,monthly_data_exports_by_country_thousand_tonnes[[#All],[Crude and NGLs]:[Total '[note 5']]],Calculation!$B10,FALSE)</f>
        <v>0</v>
      </c>
      <c r="U10" s="7">
        <f>HLOOKUP(U$2,monthly_data_exports_by_country_thousand_tonnes[[#All],[Crude and NGLs]:[Total '[note 5']]],Calculation!$B10,FALSE)</f>
        <v>65.87</v>
      </c>
      <c r="V10" s="7">
        <f>HLOOKUP(V$2,monthly_data_exports_by_country_thousand_tonnes[[#All],[Crude and NGLs]:[Total '[note 5']]],Calculation!$B10,FALSE)</f>
        <v>122.21</v>
      </c>
      <c r="W10" s="7">
        <f>HLOOKUP(W$2,monthly_data_exports_by_country_thousand_tonnes[[#All],[Crude and NGLs]:[Total '[note 5']]],Calculation!$B10,FALSE)</f>
        <v>0</v>
      </c>
      <c r="X10" s="7">
        <f>HLOOKUP(X$2,monthly_data_exports_by_country_thousand_tonnes[[#All],[Crude and NGLs]:[Total '[note 5']]],Calculation!$B10,FALSE)</f>
        <v>74.69</v>
      </c>
      <c r="Y10" s="7">
        <f>HLOOKUP(Y$2,monthly_data_exports_by_country_thousand_tonnes[[#All],[Crude and NGLs]:[Total '[note 5']]],Calculation!$B10,FALSE)</f>
        <v>15.82</v>
      </c>
      <c r="Z10" s="7">
        <f>HLOOKUP(Z$2,monthly_data_exports_by_country_thousand_tonnes[[#All],[Crude and NGLs]:[Total '[note 5']]],Calculation!$B10,FALSE)</f>
        <v>0.18</v>
      </c>
      <c r="AA10" s="11">
        <f>HLOOKUP(AA$2,monthly_data_exports_by_country_thousand_tonnes[[#All],[Crude and NGLs]:[Total '[note 5']]],Calculation!$B10,FALSE)</f>
        <v>280.16000000000003</v>
      </c>
      <c r="AB10" s="36">
        <f>HLOOKUP(AB$2,monthly_data_exports_by_country_thousand_tonnes[[#All],[Crude and NGLs]:[Total '[note 5']]],Calculation!$B10,FALSE)</f>
        <v>282.01</v>
      </c>
    </row>
    <row r="11" spans="1:28" ht="14.5">
      <c r="A11" s="7">
        <f t="shared" si="0"/>
        <v>1161</v>
      </c>
      <c r="B11" s="7">
        <f t="shared" si="0"/>
        <v>1377</v>
      </c>
      <c r="D11" s="21" t="s">
        <v>74</v>
      </c>
      <c r="E11" s="25">
        <f>HLOOKUP(E$2,monthly_data_exports_by_country_thousand_tonnes[[#All],[Crude and NGLs]:[Total '[note 5']]],Calculation!$A11,FALSE)</f>
        <v>0</v>
      </c>
      <c r="F11" s="7">
        <f>HLOOKUP(F$2,monthly_data_exports_by_country_thousand_tonnes[[#All],[Crude and NGLs]:[Total '[note 5']]],Calculation!$A11,FALSE)</f>
        <v>11.01</v>
      </c>
      <c r="G11" s="11">
        <f>HLOOKUP(G$2,monthly_data_exports_by_country_thousand_tonnes[[#All],[Crude and NGLs]:[Total '[note 5']]],Calculation!$A11,FALSE)</f>
        <v>11.01</v>
      </c>
      <c r="H11" s="7">
        <f>HLOOKUP(H$2,monthly_data_exports_by_country_thousand_tonnes[[#All],[Crude and NGLs]:[Total '[note 5']]],Calculation!$A11,FALSE)</f>
        <v>0</v>
      </c>
      <c r="I11" s="7">
        <f>HLOOKUP(I$2,monthly_data_exports_by_country_thousand_tonnes[[#All],[Crude and NGLs]:[Total '[note 5']]],Calculation!$A11,FALSE)</f>
        <v>0</v>
      </c>
      <c r="J11" s="7">
        <f>HLOOKUP(J$2,monthly_data_exports_by_country_thousand_tonnes[[#All],[Crude and NGLs]:[Total '[note 5']]],Calculation!$A11,FALSE)</f>
        <v>0</v>
      </c>
      <c r="K11" s="7">
        <f>HLOOKUP(K$2,monthly_data_exports_by_country_thousand_tonnes[[#All],[Crude and NGLs]:[Total '[note 5']]],Calculation!$A11,FALSE)</f>
        <v>0</v>
      </c>
      <c r="L11" s="7">
        <f>HLOOKUP(L$2,monthly_data_exports_by_country_thousand_tonnes[[#All],[Crude and NGLs]:[Total '[note 5']]],Calculation!$A11,FALSE)</f>
        <v>0</v>
      </c>
      <c r="M11" s="7">
        <f>HLOOKUP(M$2,monthly_data_exports_by_country_thousand_tonnes[[#All],[Crude and NGLs]:[Total '[note 5']]],Calculation!$A11,FALSE)</f>
        <v>0</v>
      </c>
      <c r="N11" s="7">
        <f>HLOOKUP(N$2,monthly_data_exports_by_country_thousand_tonnes[[#All],[Crude and NGLs]:[Total '[note 5']]],Calculation!$A11,FALSE)</f>
        <v>1.29</v>
      </c>
      <c r="O11" s="11">
        <f>HLOOKUP(O$2,monthly_data_exports_by_country_thousand_tonnes[[#All],[Crude and NGLs]:[Total '[note 5']]],Calculation!$A11,FALSE)</f>
        <v>1.29</v>
      </c>
      <c r="P11" s="36">
        <f>HLOOKUP(P$2,monthly_data_exports_by_country_thousand_tonnes[[#All],[Crude and NGLs]:[Total '[note 5']]],Calculation!$A11,FALSE)</f>
        <v>12.3</v>
      </c>
      <c r="Q11" s="25">
        <f>HLOOKUP(Q$2,monthly_data_exports_by_country_thousand_tonnes[[#All],[Crude and NGLs]:[Total '[note 5']]],Calculation!$B11,FALSE)</f>
        <v>0</v>
      </c>
      <c r="R11" s="7">
        <f>HLOOKUP(R$2,monthly_data_exports_by_country_thousand_tonnes[[#All],[Crude and NGLs]:[Total '[note 5']]],Calculation!$B11,FALSE)</f>
        <v>0</v>
      </c>
      <c r="S11" s="11">
        <f>HLOOKUP(S$2,monthly_data_exports_by_country_thousand_tonnes[[#All],[Crude and NGLs]:[Total '[note 5']]],Calculation!$B11,FALSE)</f>
        <v>0</v>
      </c>
      <c r="T11" s="7">
        <f>HLOOKUP(T$2,monthly_data_exports_by_country_thousand_tonnes[[#All],[Crude and NGLs]:[Total '[note 5']]],Calculation!$B11,FALSE)</f>
        <v>0</v>
      </c>
      <c r="U11" s="7">
        <f>HLOOKUP(U$2,monthly_data_exports_by_country_thousand_tonnes[[#All],[Crude and NGLs]:[Total '[note 5']]],Calculation!$B11,FALSE)</f>
        <v>0</v>
      </c>
      <c r="V11" s="7">
        <f>HLOOKUP(V$2,monthly_data_exports_by_country_thousand_tonnes[[#All],[Crude and NGLs]:[Total '[note 5']]],Calculation!$B11,FALSE)</f>
        <v>0</v>
      </c>
      <c r="W11" s="7">
        <f>HLOOKUP(W$2,monthly_data_exports_by_country_thousand_tonnes[[#All],[Crude and NGLs]:[Total '[note 5']]],Calculation!$B11,FALSE)</f>
        <v>0</v>
      </c>
      <c r="X11" s="7">
        <f>HLOOKUP(X$2,monthly_data_exports_by_country_thousand_tonnes[[#All],[Crude and NGLs]:[Total '[note 5']]],Calculation!$B11,FALSE)</f>
        <v>0</v>
      </c>
      <c r="Y11" s="7">
        <f>HLOOKUP(Y$2,monthly_data_exports_by_country_thousand_tonnes[[#All],[Crude and NGLs]:[Total '[note 5']]],Calculation!$B11,FALSE)</f>
        <v>0</v>
      </c>
      <c r="Z11" s="7">
        <f>HLOOKUP(Z$2,monthly_data_exports_by_country_thousand_tonnes[[#All],[Crude and NGLs]:[Total '[note 5']]],Calculation!$B11,FALSE)</f>
        <v>11.33</v>
      </c>
      <c r="AA11" s="11">
        <f>HLOOKUP(AA$2,monthly_data_exports_by_country_thousand_tonnes[[#All],[Crude and NGLs]:[Total '[note 5']]],Calculation!$B11,FALSE)</f>
        <v>11.33</v>
      </c>
      <c r="AB11" s="36">
        <f>HLOOKUP(AB$2,monthly_data_exports_by_country_thousand_tonnes[[#All],[Crude and NGLs]:[Total '[note 5']]],Calculation!$B11,FALSE)</f>
        <v>11.33</v>
      </c>
    </row>
    <row r="12" spans="1:28" ht="14.5">
      <c r="A12" s="7">
        <f t="shared" si="0"/>
        <v>1162</v>
      </c>
      <c r="B12" s="7">
        <f t="shared" si="0"/>
        <v>1378</v>
      </c>
      <c r="D12" s="21" t="s">
        <v>73</v>
      </c>
      <c r="E12" s="25">
        <f>HLOOKUP(E$2,monthly_data_exports_by_country_thousand_tonnes[[#All],[Crude and NGLs]:[Total '[note 5']]],Calculation!$A12,FALSE)</f>
        <v>0</v>
      </c>
      <c r="F12" s="7">
        <f>HLOOKUP(F$2,monthly_data_exports_by_country_thousand_tonnes[[#All],[Crude and NGLs]:[Total '[note 5']]],Calculation!$A12,FALSE)</f>
        <v>0</v>
      </c>
      <c r="G12" s="11">
        <f>HLOOKUP(G$2,monthly_data_exports_by_country_thousand_tonnes[[#All],[Crude and NGLs]:[Total '[note 5']]],Calculation!$A12,FALSE)</f>
        <v>0</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0</v>
      </c>
      <c r="O12" s="11">
        <f>HLOOKUP(O$2,monthly_data_exports_by_country_thousand_tonnes[[#All],[Crude and NGLs]:[Total '[note 5']]],Calculation!$A12,FALSE)</f>
        <v>0</v>
      </c>
      <c r="P12" s="36">
        <f>HLOOKUP(P$2,monthly_data_exports_by_country_thousand_tonnes[[#All],[Crude and NGLs]:[Total '[note 5']]],Calculation!$A12,FALSE)</f>
        <v>0</v>
      </c>
      <c r="Q12" s="25">
        <f>HLOOKUP(Q$2,monthly_data_exports_by_country_thousand_tonnes[[#All],[Crude and NGLs]:[Total '[note 5']]],Calculation!$B12,FALSE)</f>
        <v>0</v>
      </c>
      <c r="R12" s="7">
        <f>HLOOKUP(R$2,monthly_data_exports_by_country_thousand_tonnes[[#All],[Crude and NGLs]:[Total '[note 5']]],Calculation!$B12,FALSE)</f>
        <v>0</v>
      </c>
      <c r="S12" s="11">
        <f>HLOOKUP(S$2,monthly_data_exports_by_country_thousand_tonnes[[#All],[Crude and NGLs]:[Total '[note 5']]],Calculation!$B12,FALSE)</f>
        <v>0</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0</v>
      </c>
      <c r="AA12" s="11">
        <f>HLOOKUP(AA$2,monthly_data_exports_by_country_thousand_tonnes[[#All],[Crude and NGLs]:[Total '[note 5']]],Calculation!$B12,FALSE)</f>
        <v>0</v>
      </c>
      <c r="AB12" s="36">
        <f>HLOOKUP(AB$2,monthly_data_exports_by_country_thousand_tonnes[[#All],[Crude and NGLs]:[Total '[note 5']]],Calculation!$B12,FALSE)</f>
        <v>0</v>
      </c>
    </row>
    <row r="13" spans="1:28" ht="14.5">
      <c r="A13" s="7">
        <f t="shared" si="0"/>
        <v>1163</v>
      </c>
      <c r="B13" s="7">
        <f t="shared" si="0"/>
        <v>1379</v>
      </c>
      <c r="D13" s="21" t="s">
        <v>42</v>
      </c>
      <c r="E13" s="25">
        <f>HLOOKUP(E$2,monthly_data_exports_by_country_thousand_tonnes[[#All],[Crude and NGLs]:[Total '[note 5']]],Calculation!$A13,FALSE)</f>
        <v>995.51</v>
      </c>
      <c r="F13" s="7">
        <f>HLOOKUP(F$2,monthly_data_exports_by_country_thousand_tonnes[[#All],[Crude and NGLs]:[Total '[note 5']]],Calculation!$A13,FALSE)</f>
        <v>201.32</v>
      </c>
      <c r="G13" s="11">
        <f>HLOOKUP(G$2,monthly_data_exports_by_country_thousand_tonnes[[#All],[Crude and NGLs]:[Total '[note 5']]],Calculation!$A13,FALSE)</f>
        <v>1196.83</v>
      </c>
      <c r="H13" s="7">
        <f>HLOOKUP(H$2,monthly_data_exports_by_country_thousand_tonnes[[#All],[Crude and NGLs]:[Total '[note 5']]],Calculation!$A13,FALSE)</f>
        <v>15.65</v>
      </c>
      <c r="I13" s="7">
        <f>HLOOKUP(I$2,monthly_data_exports_by_country_thousand_tonnes[[#All],[Crude and NGLs]:[Total '[note 5']]],Calculation!$A13,FALSE)</f>
        <v>272</v>
      </c>
      <c r="J13" s="7">
        <f>HLOOKUP(J$2,monthly_data_exports_by_country_thousand_tonnes[[#All],[Crude and NGLs]:[Total '[note 5']]],Calculation!$A13,FALSE)</f>
        <v>0</v>
      </c>
      <c r="K13" s="7">
        <f>HLOOKUP(K$2,monthly_data_exports_by_country_thousand_tonnes[[#All],[Crude and NGLs]:[Total '[note 5']]],Calculation!$A13,FALSE)</f>
        <v>0</v>
      </c>
      <c r="L13" s="7">
        <f>HLOOKUP(L$2,monthly_data_exports_by_country_thousand_tonnes[[#All],[Crude and NGLs]:[Total '[note 5']]],Calculation!$A13,FALSE)</f>
        <v>48.83</v>
      </c>
      <c r="M13" s="7">
        <f>HLOOKUP(M$2,monthly_data_exports_by_country_thousand_tonnes[[#All],[Crude and NGLs]:[Total '[note 5']]],Calculation!$A13,FALSE)</f>
        <v>5.46</v>
      </c>
      <c r="N13" s="7">
        <f>HLOOKUP(N$2,monthly_data_exports_by_country_thousand_tonnes[[#All],[Crude and NGLs]:[Total '[note 5']]],Calculation!$A13,FALSE)</f>
        <v>241.51</v>
      </c>
      <c r="O13" s="11">
        <f>HLOOKUP(O$2,monthly_data_exports_by_country_thousand_tonnes[[#All],[Crude and NGLs]:[Total '[note 5']]],Calculation!$A13,FALSE)</f>
        <v>597.19000000000005</v>
      </c>
      <c r="P13" s="36">
        <f>HLOOKUP(P$2,monthly_data_exports_by_country_thousand_tonnes[[#All],[Crude and NGLs]:[Total '[note 5']]],Calculation!$A13,FALSE)</f>
        <v>1794.02</v>
      </c>
      <c r="Q13" s="25">
        <f>HLOOKUP(Q$2,monthly_data_exports_by_country_thousand_tonnes[[#All],[Crude and NGLs]:[Total '[note 5']]],Calculation!$B13,FALSE)</f>
        <v>1635.77</v>
      </c>
      <c r="R13" s="7">
        <f>HLOOKUP(R$2,monthly_data_exports_by_country_thousand_tonnes[[#All],[Crude and NGLs]:[Total '[note 5']]],Calculation!$B13,FALSE)</f>
        <v>166.21</v>
      </c>
      <c r="S13" s="11">
        <f>HLOOKUP(S$2,monthly_data_exports_by_country_thousand_tonnes[[#All],[Crude and NGLs]:[Total '[note 5']]],Calculation!$B13,FALSE)</f>
        <v>1801.98</v>
      </c>
      <c r="T13" s="7">
        <f>HLOOKUP(T$2,monthly_data_exports_by_country_thousand_tonnes[[#All],[Crude and NGLs]:[Total '[note 5']]],Calculation!$B13,FALSE)</f>
        <v>10.82</v>
      </c>
      <c r="U13" s="7">
        <f>HLOOKUP(U$2,monthly_data_exports_by_country_thousand_tonnes[[#All],[Crude and NGLs]:[Total '[note 5']]],Calculation!$B13,FALSE)</f>
        <v>110</v>
      </c>
      <c r="V13" s="7">
        <f>HLOOKUP(V$2,monthly_data_exports_by_country_thousand_tonnes[[#All],[Crude and NGLs]:[Total '[note 5']]],Calculation!$B13,FALSE)</f>
        <v>0</v>
      </c>
      <c r="W13" s="7">
        <f>HLOOKUP(W$2,monthly_data_exports_by_country_thousand_tonnes[[#All],[Crude and NGLs]:[Total '[note 5']]],Calculation!$B13,FALSE)</f>
        <v>4.04</v>
      </c>
      <c r="X13" s="7">
        <f>HLOOKUP(X$2,monthly_data_exports_by_country_thousand_tonnes[[#All],[Crude and NGLs]:[Total '[note 5']]],Calculation!$B13,FALSE)</f>
        <v>21.75</v>
      </c>
      <c r="Y13" s="7">
        <f>HLOOKUP(Y$2,monthly_data_exports_by_country_thousand_tonnes[[#All],[Crude and NGLs]:[Total '[note 5']]],Calculation!$B13,FALSE)</f>
        <v>7.55</v>
      </c>
      <c r="Z13" s="7">
        <f>HLOOKUP(Z$2,monthly_data_exports_by_country_thousand_tonnes[[#All],[Crude and NGLs]:[Total '[note 5']]],Calculation!$B13,FALSE)</f>
        <v>233.95</v>
      </c>
      <c r="AA13" s="11">
        <f>HLOOKUP(AA$2,monthly_data_exports_by_country_thousand_tonnes[[#All],[Crude and NGLs]:[Total '[note 5']]],Calculation!$B13,FALSE)</f>
        <v>416.97</v>
      </c>
      <c r="AB13" s="36">
        <f>HLOOKUP(AB$2,monthly_data_exports_by_country_thousand_tonnes[[#All],[Crude and NGLs]:[Total '[note 5']]],Calculation!$B13,FALSE)</f>
        <v>2218.9499999999998</v>
      </c>
    </row>
    <row r="14" spans="1:28" ht="14.5">
      <c r="A14" s="7">
        <f t="shared" si="0"/>
        <v>1164</v>
      </c>
      <c r="B14" s="7">
        <f t="shared" si="0"/>
        <v>1380</v>
      </c>
      <c r="D14" s="21" t="s">
        <v>43</v>
      </c>
      <c r="E14" s="25">
        <f>HLOOKUP(E$2,monthly_data_exports_by_country_thousand_tonnes[[#All],[Crude and NGLs]:[Total '[note 5']]],Calculation!$A14,FALSE)</f>
        <v>73.64</v>
      </c>
      <c r="F14" s="7">
        <f>HLOOKUP(F$2,monthly_data_exports_by_country_thousand_tonnes[[#All],[Crude and NGLs]:[Total '[note 5']]],Calculation!$A14,FALSE)</f>
        <v>0</v>
      </c>
      <c r="G14" s="11">
        <f>HLOOKUP(G$2,monthly_data_exports_by_country_thousand_tonnes[[#All],[Crude and NGLs]:[Total '[note 5']]],Calculation!$A14,FALSE)</f>
        <v>73.64</v>
      </c>
      <c r="H14" s="7">
        <f>HLOOKUP(H$2,monthly_data_exports_by_country_thousand_tonnes[[#All],[Crude and NGLs]:[Total '[note 5']]],Calculation!$A14,FALSE)</f>
        <v>0</v>
      </c>
      <c r="I14" s="7">
        <f>HLOOKUP(I$2,monthly_data_exports_by_country_thousand_tonnes[[#All],[Crude and NGLs]:[Total '[note 5']]],Calculation!$A14,FALSE)</f>
        <v>0</v>
      </c>
      <c r="J14" s="7">
        <f>HLOOKUP(J$2,monthly_data_exports_by_country_thousand_tonnes[[#All],[Crude and NGLs]:[Total '[note 5']]],Calculation!$A14,FALSE)</f>
        <v>0</v>
      </c>
      <c r="K14" s="7">
        <f>HLOOKUP(K$2,monthly_data_exports_by_country_thousand_tonnes[[#All],[Crude and NGLs]:[Total '[note 5']]],Calculation!$A14,FALSE)</f>
        <v>0</v>
      </c>
      <c r="L14" s="7">
        <f>HLOOKUP(L$2,monthly_data_exports_by_country_thousand_tonnes[[#All],[Crude and NGLs]:[Total '[note 5']]],Calculation!$A14,FALSE)</f>
        <v>0</v>
      </c>
      <c r="M14" s="7">
        <f>HLOOKUP(M$2,monthly_data_exports_by_country_thousand_tonnes[[#All],[Crude and NGLs]:[Total '[note 5']]],Calculation!$A14,FALSE)</f>
        <v>0</v>
      </c>
      <c r="N14" s="7">
        <f>HLOOKUP(N$2,monthly_data_exports_by_country_thousand_tonnes[[#All],[Crude and NGLs]:[Total '[note 5']]],Calculation!$A14,FALSE)</f>
        <v>9</v>
      </c>
      <c r="O14" s="11">
        <f>HLOOKUP(O$2,monthly_data_exports_by_country_thousand_tonnes[[#All],[Crude and NGLs]:[Total '[note 5']]],Calculation!$A14,FALSE)</f>
        <v>41.91</v>
      </c>
      <c r="P14" s="36">
        <f>HLOOKUP(P$2,monthly_data_exports_by_country_thousand_tonnes[[#All],[Crude and NGLs]:[Total '[note 5']]],Calculation!$A14,FALSE)</f>
        <v>115.55</v>
      </c>
      <c r="Q14" s="25">
        <f>HLOOKUP(Q$2,monthly_data_exports_by_country_thousand_tonnes[[#All],[Crude and NGLs]:[Total '[note 5']]],Calculation!$B14,FALSE)</f>
        <v>0</v>
      </c>
      <c r="R14" s="7">
        <f>HLOOKUP(R$2,monthly_data_exports_by_country_thousand_tonnes[[#All],[Crude and NGLs]:[Total '[note 5']]],Calculation!$B14,FALSE)</f>
        <v>58.23</v>
      </c>
      <c r="S14" s="11">
        <f>HLOOKUP(S$2,monthly_data_exports_by_country_thousand_tonnes[[#All],[Crude and NGLs]:[Total '[note 5']]],Calculation!$B14,FALSE)</f>
        <v>58.23</v>
      </c>
      <c r="T14" s="7">
        <f>HLOOKUP(T$2,monthly_data_exports_by_country_thousand_tonnes[[#All],[Crude and NGLs]:[Total '[note 5']]],Calculation!$B14,FALSE)</f>
        <v>0</v>
      </c>
      <c r="U14" s="7">
        <f>HLOOKUP(U$2,monthly_data_exports_by_country_thousand_tonnes[[#All],[Crude and NGLs]:[Total '[note 5']]],Calculation!$B14,FALSE)</f>
        <v>0</v>
      </c>
      <c r="V14" s="7">
        <f>HLOOKUP(V$2,monthly_data_exports_by_country_thousand_tonnes[[#All],[Crude and NGLs]:[Total '[note 5']]],Calculation!$B14,FALSE)</f>
        <v>0</v>
      </c>
      <c r="W14" s="7">
        <f>HLOOKUP(W$2,monthly_data_exports_by_country_thousand_tonnes[[#All],[Crude and NGLs]:[Total '[note 5']]],Calculation!$B14,FALSE)</f>
        <v>0</v>
      </c>
      <c r="X14" s="7">
        <f>HLOOKUP(X$2,monthly_data_exports_by_country_thousand_tonnes[[#All],[Crude and NGLs]:[Total '[note 5']]],Calculation!$B14,FALSE)</f>
        <v>0</v>
      </c>
      <c r="Y14" s="7">
        <f>HLOOKUP(Y$2,monthly_data_exports_by_country_thousand_tonnes[[#All],[Crude and NGLs]:[Total '[note 5']]],Calculation!$B14,FALSE)</f>
        <v>0</v>
      </c>
      <c r="Z14" s="7">
        <f>HLOOKUP(Z$2,monthly_data_exports_by_country_thousand_tonnes[[#All],[Crude and NGLs]:[Total '[note 5']]],Calculation!$B14,FALSE)</f>
        <v>2.0299999999999998</v>
      </c>
      <c r="AA14" s="11">
        <f>HLOOKUP(AA$2,monthly_data_exports_by_country_thousand_tonnes[[#All],[Crude and NGLs]:[Total '[note 5']]],Calculation!$B14,FALSE)</f>
        <v>31.99</v>
      </c>
      <c r="AB14" s="36">
        <f>HLOOKUP(AB$2,monthly_data_exports_by_country_thousand_tonnes[[#All],[Crude and NGLs]:[Total '[note 5']]],Calculation!$B14,FALSE)</f>
        <v>90.22</v>
      </c>
    </row>
    <row r="15" spans="1:28" ht="14.5">
      <c r="A15" s="7">
        <f t="shared" si="0"/>
        <v>1165</v>
      </c>
      <c r="B15" s="7">
        <f t="shared" si="0"/>
        <v>1381</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59.85</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0</v>
      </c>
      <c r="O15" s="11">
        <f>HLOOKUP(O$2,monthly_data_exports_by_country_thousand_tonnes[[#All],[Crude and NGLs]:[Total '[note 5']]],Calculation!$A15,FALSE)</f>
        <v>59.85</v>
      </c>
      <c r="P15" s="36">
        <f>HLOOKUP(P$2,monthly_data_exports_by_country_thousand_tonnes[[#All],[Crude and NGLs]:[Total '[note 5']]],Calculation!$A15,FALSE)</f>
        <v>59.85</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159.51</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0</v>
      </c>
      <c r="AA15" s="11">
        <f>HLOOKUP(AA$2,monthly_data_exports_by_country_thousand_tonnes[[#All],[Crude and NGLs]:[Total '[note 5']]],Calculation!$B15,FALSE)</f>
        <v>159.51</v>
      </c>
      <c r="AB15" s="36">
        <f>HLOOKUP(AB$2,monthly_data_exports_by_country_thousand_tonnes[[#All],[Crude and NGLs]:[Total '[note 5']]],Calculation!$B15,FALSE)</f>
        <v>159.51</v>
      </c>
    </row>
    <row r="16" spans="1:28" ht="14.5">
      <c r="A16" s="7">
        <f t="shared" si="0"/>
        <v>1166</v>
      </c>
      <c r="B16" s="7">
        <f t="shared" si="0"/>
        <v>1382</v>
      </c>
      <c r="D16" s="21" t="s">
        <v>71</v>
      </c>
      <c r="E16" s="25">
        <f>HLOOKUP(E$2,monthly_data_exports_by_country_thousand_tonnes[[#All],[Crude and NGLs]:[Total '[note 5']]],Calculation!$A16,FALSE)</f>
        <v>0</v>
      </c>
      <c r="F16" s="7">
        <f>HLOOKUP(F$2,monthly_data_exports_by_country_thousand_tonnes[[#All],[Crude and NGLs]:[Total '[note 5']]],Calculation!$A16,FALSE)</f>
        <v>12.43</v>
      </c>
      <c r="G16" s="11">
        <f>HLOOKUP(G$2,monthly_data_exports_by_country_thousand_tonnes[[#All],[Crude and NGLs]:[Total '[note 5']]],Calculation!$A16,FALSE)</f>
        <v>12.43</v>
      </c>
      <c r="H16" s="7">
        <f>HLOOKUP(H$2,monthly_data_exports_by_country_thousand_tonnes[[#All],[Crude and NGLs]:[Total '[note 5']]],Calculation!$A16,FALSE)</f>
        <v>1.66</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0</v>
      </c>
      <c r="N16" s="7">
        <f>HLOOKUP(N$2,monthly_data_exports_by_country_thousand_tonnes[[#All],[Crude and NGLs]:[Total '[note 5']]],Calculation!$A16,FALSE)</f>
        <v>58.73</v>
      </c>
      <c r="O16" s="11">
        <f>HLOOKUP(O$2,monthly_data_exports_by_country_thousand_tonnes[[#All],[Crude and NGLs]:[Total '[note 5']]],Calculation!$A16,FALSE)</f>
        <v>60.39</v>
      </c>
      <c r="P16" s="36">
        <f>HLOOKUP(P$2,monthly_data_exports_by_country_thousand_tonnes[[#All],[Crude and NGLs]:[Total '[note 5']]],Calculation!$A16,FALSE)</f>
        <v>72.819999999999993</v>
      </c>
      <c r="Q16" s="25">
        <f>HLOOKUP(Q$2,monthly_data_exports_by_country_thousand_tonnes[[#All],[Crude and NGLs]:[Total '[note 5']]],Calculation!$B16,FALSE)</f>
        <v>91.11</v>
      </c>
      <c r="R16" s="7">
        <f>HLOOKUP(R$2,monthly_data_exports_by_country_thousand_tonnes[[#All],[Crude and NGLs]:[Total '[note 5']]],Calculation!$B16,FALSE)</f>
        <v>8</v>
      </c>
      <c r="S16" s="11">
        <f>HLOOKUP(S$2,monthly_data_exports_by_country_thousand_tonnes[[#All],[Crude and NGLs]:[Total '[note 5']]],Calculation!$B16,FALSE)</f>
        <v>99.11</v>
      </c>
      <c r="T16" s="7">
        <f>HLOOKUP(T$2,monthly_data_exports_by_country_thousand_tonnes[[#All],[Crude and NGLs]:[Total '[note 5']]],Calculation!$B16,FALSE)</f>
        <v>0</v>
      </c>
      <c r="U16" s="7">
        <f>HLOOKUP(U$2,monthly_data_exports_by_country_thousand_tonnes[[#All],[Crude and NGLs]:[Total '[note 5']]],Calculation!$B16,FALSE)</f>
        <v>0</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0</v>
      </c>
      <c r="Y16" s="7">
        <f>HLOOKUP(Y$2,monthly_data_exports_by_country_thousand_tonnes[[#All],[Crude and NGLs]:[Total '[note 5']]],Calculation!$B16,FALSE)</f>
        <v>0</v>
      </c>
      <c r="Z16" s="7">
        <f>HLOOKUP(Z$2,monthly_data_exports_by_country_thousand_tonnes[[#All],[Crude and NGLs]:[Total '[note 5']]],Calculation!$B16,FALSE)</f>
        <v>2.4</v>
      </c>
      <c r="AA16" s="11">
        <f>HLOOKUP(AA$2,monthly_data_exports_by_country_thousand_tonnes[[#All],[Crude and NGLs]:[Total '[note 5']]],Calculation!$B16,FALSE)</f>
        <v>35.4</v>
      </c>
      <c r="AB16" s="36">
        <f>HLOOKUP(AB$2,monthly_data_exports_by_country_thousand_tonnes[[#All],[Crude and NGLs]:[Total '[note 5']]],Calculation!$B16,FALSE)</f>
        <v>134.51</v>
      </c>
    </row>
    <row r="17" spans="1:28" ht="14.5">
      <c r="A17" s="7">
        <f t="shared" si="0"/>
        <v>1167</v>
      </c>
      <c r="B17" s="7">
        <f t="shared" si="0"/>
        <v>1383</v>
      </c>
      <c r="D17" s="21" t="s">
        <v>45</v>
      </c>
      <c r="E17" s="25">
        <f>HLOOKUP(E$2,monthly_data_exports_by_country_thousand_tonnes[[#All],[Crude and NGLs]:[Total '[note 5']]],Calculation!$A17,FALSE)</f>
        <v>0</v>
      </c>
      <c r="F17" s="7">
        <f>HLOOKUP(F$2,monthly_data_exports_by_country_thousand_tonnes[[#All],[Crude and NGLs]:[Total '[note 5']]],Calculation!$A17,FALSE)</f>
        <v>0</v>
      </c>
      <c r="G17" s="11">
        <f>HLOOKUP(G$2,monthly_data_exports_by_country_thousand_tonnes[[#All],[Crude and NGLs]:[Total '[note 5']]],Calculation!$A17,FALSE)</f>
        <v>0</v>
      </c>
      <c r="H17" s="7">
        <f>HLOOKUP(H$2,monthly_data_exports_by_country_thousand_tonnes[[#All],[Crude and NGLs]:[Total '[note 5']]],Calculation!$A17,FALSE)</f>
        <v>11.03</v>
      </c>
      <c r="I17" s="7">
        <f>HLOOKUP(I$2,monthly_data_exports_by_country_thousand_tonnes[[#All],[Crude and NGLs]:[Total '[note 5']]],Calculation!$A17,FALSE)</f>
        <v>0</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0</v>
      </c>
      <c r="N17" s="7">
        <f>HLOOKUP(N$2,monthly_data_exports_by_country_thousand_tonnes[[#All],[Crude and NGLs]:[Total '[note 5']]],Calculation!$A17,FALSE)</f>
        <v>0.03</v>
      </c>
      <c r="O17" s="11">
        <f>HLOOKUP(O$2,monthly_data_exports_by_country_thousand_tonnes[[#All],[Crude and NGLs]:[Total '[note 5']]],Calculation!$A17,FALSE)</f>
        <v>11.06</v>
      </c>
      <c r="P17" s="36">
        <f>HLOOKUP(P$2,monthly_data_exports_by_country_thousand_tonnes[[#All],[Crude and NGLs]:[Total '[note 5']]],Calculation!$A17,FALSE)</f>
        <v>11.06</v>
      </c>
      <c r="Q17" s="25">
        <f>HLOOKUP(Q$2,monthly_data_exports_by_country_thousand_tonnes[[#All],[Crude and NGLs]:[Total '[note 5']]],Calculation!$B17,FALSE)</f>
        <v>137.61000000000001</v>
      </c>
      <c r="R17" s="7">
        <f>HLOOKUP(R$2,monthly_data_exports_by_country_thousand_tonnes[[#All],[Crude and NGLs]:[Total '[note 5']]],Calculation!$B17,FALSE)</f>
        <v>0</v>
      </c>
      <c r="S17" s="11">
        <f>HLOOKUP(S$2,monthly_data_exports_by_country_thousand_tonnes[[#All],[Crude and NGLs]:[Total '[note 5']]],Calculation!$B17,FALSE)</f>
        <v>137.61000000000001</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0</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0.97</v>
      </c>
      <c r="AA17" s="11">
        <f>HLOOKUP(AA$2,monthly_data_exports_by_country_thousand_tonnes[[#All],[Crude and NGLs]:[Total '[note 5']]],Calculation!$B17,FALSE)</f>
        <v>0.97</v>
      </c>
      <c r="AB17" s="36">
        <f>HLOOKUP(AB$2,monthly_data_exports_by_country_thousand_tonnes[[#All],[Crude and NGLs]:[Total '[note 5']]],Calculation!$B17,FALSE)</f>
        <v>138.58000000000001</v>
      </c>
    </row>
    <row r="18" spans="1:28" ht="14.5">
      <c r="A18" s="7">
        <f t="shared" si="0"/>
        <v>1168</v>
      </c>
      <c r="B18" s="7">
        <f t="shared" si="0"/>
        <v>1384</v>
      </c>
      <c r="D18" s="21" t="s">
        <v>46</v>
      </c>
      <c r="E18" s="25">
        <f>HLOOKUP(E$2,monthly_data_exports_by_country_thousand_tonnes[[#All],[Crude and NGLs]:[Total '[note 5']]],Calculation!$A18,FALSE)</f>
        <v>84.33</v>
      </c>
      <c r="F18" s="7">
        <f>HLOOKUP(F$2,monthly_data_exports_by_country_thousand_tonnes[[#All],[Crude and NGLs]:[Total '[note 5']]],Calculation!$A18,FALSE)</f>
        <v>0</v>
      </c>
      <c r="G18" s="11">
        <f>HLOOKUP(G$2,monthly_data_exports_by_country_thousand_tonnes[[#All],[Crude and NGLs]:[Total '[note 5']]],Calculation!$A18,FALSE)</f>
        <v>84.33</v>
      </c>
      <c r="H18" s="7">
        <f>HLOOKUP(H$2,monthly_data_exports_by_country_thousand_tonnes[[#All],[Crude and NGLs]:[Total '[note 5']]],Calculation!$A18,FALSE)</f>
        <v>0</v>
      </c>
      <c r="I18" s="7">
        <f>HLOOKUP(I$2,monthly_data_exports_by_country_thousand_tonnes[[#All],[Crude and NGLs]:[Total '[note 5']]],Calculation!$A18,FALSE)</f>
        <v>264.97000000000003</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v>
      </c>
      <c r="M18" s="7">
        <f>HLOOKUP(M$2,monthly_data_exports_by_country_thousand_tonnes[[#All],[Crude and NGLs]:[Total '[note 5']]],Calculation!$A18,FALSE)</f>
        <v>0</v>
      </c>
      <c r="N18" s="7">
        <f>HLOOKUP(N$2,monthly_data_exports_by_country_thousand_tonnes[[#All],[Crude and NGLs]:[Total '[note 5']]],Calculation!$A18,FALSE)</f>
        <v>0.19</v>
      </c>
      <c r="O18" s="11">
        <f>HLOOKUP(O$2,monthly_data_exports_by_country_thousand_tonnes[[#All],[Crude and NGLs]:[Total '[note 5']]],Calculation!$A18,FALSE)</f>
        <v>265.16000000000003</v>
      </c>
      <c r="P18" s="36">
        <f>HLOOKUP(P$2,monthly_data_exports_by_country_thousand_tonnes[[#All],[Crude and NGLs]:[Total '[note 5']]],Calculation!$A18,FALSE)</f>
        <v>349.49</v>
      </c>
      <c r="Q18" s="25">
        <f>HLOOKUP(Q$2,monthly_data_exports_by_country_thousand_tonnes[[#All],[Crude and NGLs]:[Total '[note 5']]],Calculation!$B18,FALSE)</f>
        <v>109.34</v>
      </c>
      <c r="R18" s="7">
        <f>HLOOKUP(R$2,monthly_data_exports_by_country_thousand_tonnes[[#All],[Crude and NGLs]:[Total '[note 5']]],Calculation!$B18,FALSE)</f>
        <v>0</v>
      </c>
      <c r="S18" s="11">
        <f>HLOOKUP(S$2,monthly_data_exports_by_country_thousand_tonnes[[#All],[Crude and NGLs]:[Total '[note 5']]],Calculation!$B18,FALSE)</f>
        <v>109.34</v>
      </c>
      <c r="T18" s="7">
        <f>HLOOKUP(T$2,monthly_data_exports_by_country_thousand_tonnes[[#All],[Crude and NGLs]:[Total '[note 5']]],Calculation!$B18,FALSE)</f>
        <v>0</v>
      </c>
      <c r="U18" s="7">
        <f>HLOOKUP(U$2,monthly_data_exports_by_country_thousand_tonnes[[#All],[Crude and NGLs]:[Total '[note 5']]],Calculation!$B18,FALSE)</f>
        <v>199.34</v>
      </c>
      <c r="V18" s="7">
        <f>HLOOKUP(V$2,monthly_data_exports_by_country_thousand_tonnes[[#All],[Crude and NGLs]:[Total '[note 5']]],Calculation!$B18,FALSE)</f>
        <v>0</v>
      </c>
      <c r="W18" s="7">
        <f>HLOOKUP(W$2,monthly_data_exports_by_country_thousand_tonnes[[#All],[Crude and NGLs]:[Total '[note 5']]],Calculation!$B18,FALSE)</f>
        <v>0</v>
      </c>
      <c r="X18" s="7">
        <f>HLOOKUP(X$2,monthly_data_exports_by_country_thousand_tonnes[[#All],[Crude and NGLs]:[Total '[note 5']]],Calculation!$B18,FALSE)</f>
        <v>0.27</v>
      </c>
      <c r="Y18" s="7">
        <f>HLOOKUP(Y$2,monthly_data_exports_by_country_thousand_tonnes[[#All],[Crude and NGLs]:[Total '[note 5']]],Calculation!$B18,FALSE)</f>
        <v>0</v>
      </c>
      <c r="Z18" s="7">
        <f>HLOOKUP(Z$2,monthly_data_exports_by_country_thousand_tonnes[[#All],[Crude and NGLs]:[Total '[note 5']]],Calculation!$B18,FALSE)</f>
        <v>0.28000000000000003</v>
      </c>
      <c r="AA18" s="11">
        <f>HLOOKUP(AA$2,monthly_data_exports_by_country_thousand_tonnes[[#All],[Crude and NGLs]:[Total '[note 5']]],Calculation!$B18,FALSE)</f>
        <v>199.89</v>
      </c>
      <c r="AB18" s="36">
        <f>HLOOKUP(AB$2,monthly_data_exports_by_country_thousand_tonnes[[#All],[Crude and NGLs]:[Total '[note 5']]],Calculation!$B18,FALSE)</f>
        <v>309.23</v>
      </c>
    </row>
    <row r="19" spans="1:28" ht="14.5">
      <c r="A19" s="7">
        <f t="shared" si="0"/>
        <v>1169</v>
      </c>
      <c r="B19" s="7">
        <f t="shared" si="0"/>
        <v>1385</v>
      </c>
      <c r="D19" s="21" t="s">
        <v>44</v>
      </c>
      <c r="E19" s="25">
        <f>HLOOKUP(E$2,monthly_data_exports_by_country_thousand_tonnes[[#All],[Crude and NGLs]:[Total '[note 5']]],Calculation!$A19,FALSE)</f>
        <v>0</v>
      </c>
      <c r="F19" s="7">
        <f>HLOOKUP(F$2,monthly_data_exports_by_country_thousand_tonnes[[#All],[Crude and NGLs]:[Total '[note 5']]],Calculation!$A19,FALSE)</f>
        <v>0</v>
      </c>
      <c r="G19" s="11">
        <f>HLOOKUP(G$2,monthly_data_exports_by_country_thousand_tonnes[[#All],[Crude and NGLs]:[Total '[note 5']]],Calculation!$A19,FALSE)</f>
        <v>0</v>
      </c>
      <c r="H19" s="7">
        <f>HLOOKUP(H$2,monthly_data_exports_by_country_thousand_tonnes[[#All],[Crude and NGLs]:[Total '[note 5']]],Calculation!$A19,FALSE)</f>
        <v>0</v>
      </c>
      <c r="I19" s="7">
        <f>HLOOKUP(I$2,monthly_data_exports_by_country_thousand_tonnes[[#All],[Crude and NGLs]:[Total '[note 5']]],Calculation!$A19,FALSE)</f>
        <v>0</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v>
      </c>
      <c r="M19" s="7">
        <f>HLOOKUP(M$2,monthly_data_exports_by_country_thousand_tonnes[[#All],[Crude and NGLs]:[Total '[note 5']]],Calculation!$A19,FALSE)</f>
        <v>0</v>
      </c>
      <c r="N19" s="7">
        <f>HLOOKUP(N$2,monthly_data_exports_by_country_thousand_tonnes[[#All],[Crude and NGLs]:[Total '[note 5']]],Calculation!$A19,FALSE)</f>
        <v>0</v>
      </c>
      <c r="O19" s="11">
        <f>HLOOKUP(O$2,monthly_data_exports_by_country_thousand_tonnes[[#All],[Crude and NGLs]:[Total '[note 5']]],Calculation!$A19,FALSE)</f>
        <v>0</v>
      </c>
      <c r="P19" s="36">
        <f>HLOOKUP(P$2,monthly_data_exports_by_country_thousand_tonnes[[#All],[Crude and NGLs]:[Total '[note 5']]],Calculation!$A19,FALSE)</f>
        <v>0</v>
      </c>
      <c r="Q19" s="25">
        <f>HLOOKUP(Q$2,monthly_data_exports_by_country_thousand_tonnes[[#All],[Crude and NGLs]:[Total '[note 5']]],Calculation!$B19,FALSE)</f>
        <v>0</v>
      </c>
      <c r="R19" s="7">
        <f>HLOOKUP(R$2,monthly_data_exports_by_country_thousand_tonnes[[#All],[Crude and NGLs]:[Total '[note 5']]],Calculation!$B19,FALSE)</f>
        <v>0</v>
      </c>
      <c r="S19" s="11">
        <f>HLOOKUP(S$2,monthly_data_exports_by_country_thousand_tonnes[[#All],[Crude and NGLs]:[Total '[note 5']]],Calculation!$B19,FALSE)</f>
        <v>0</v>
      </c>
      <c r="T19" s="7">
        <f>HLOOKUP(T$2,monthly_data_exports_by_country_thousand_tonnes[[#All],[Crude and NGLs]:[Total '[note 5']]],Calculation!$B19,FALSE)</f>
        <v>0</v>
      </c>
      <c r="U19" s="7">
        <f>HLOOKUP(U$2,monthly_data_exports_by_country_thousand_tonnes[[#All],[Crude and NGLs]:[Total '[note 5']]],Calculation!$B19,FALSE)</f>
        <v>0</v>
      </c>
      <c r="V19" s="7">
        <f>HLOOKUP(V$2,monthly_data_exports_by_country_thousand_tonnes[[#All],[Crude and NGLs]:[Total '[note 5']]],Calculation!$B19,FALSE)</f>
        <v>0</v>
      </c>
      <c r="W19" s="7">
        <f>HLOOKUP(W$2,monthly_data_exports_by_country_thousand_tonnes[[#All],[Crude and NGLs]:[Total '[note 5']]],Calculation!$B19,FALSE)</f>
        <v>0</v>
      </c>
      <c r="X19" s="7">
        <f>HLOOKUP(X$2,monthly_data_exports_by_country_thousand_tonnes[[#All],[Crude and NGLs]:[Total '[note 5']]],Calculation!$B19,FALSE)</f>
        <v>0</v>
      </c>
      <c r="Y19" s="7">
        <f>HLOOKUP(Y$2,monthly_data_exports_by_country_thousand_tonnes[[#All],[Crude and NGLs]:[Total '[note 5']]],Calculation!$B19,FALSE)</f>
        <v>0</v>
      </c>
      <c r="Z19" s="7">
        <f>HLOOKUP(Z$2,monthly_data_exports_by_country_thousand_tonnes[[#All],[Crude and NGLs]:[Total '[note 5']]],Calculation!$B19,FALSE)</f>
        <v>0</v>
      </c>
      <c r="AA19" s="11">
        <f>HLOOKUP(AA$2,monthly_data_exports_by_country_thousand_tonnes[[#All],[Crude and NGLs]:[Total '[note 5']]],Calculation!$B19,FALSE)</f>
        <v>0</v>
      </c>
      <c r="AB19" s="36">
        <f>HLOOKUP(AB$2,monthly_data_exports_by_country_thousand_tonnes[[#All],[Crude and NGLs]:[Total '[note 5']]],Calculation!$B19,FALSE)</f>
        <v>0</v>
      </c>
    </row>
    <row r="20" spans="1:28" ht="14.5">
      <c r="A20" s="7">
        <f t="shared" si="0"/>
        <v>1170</v>
      </c>
      <c r="B20" s="7">
        <f t="shared" si="0"/>
        <v>1386</v>
      </c>
      <c r="D20" s="21" t="s">
        <v>62</v>
      </c>
      <c r="E20" s="25">
        <f>HLOOKUP(E$2,monthly_data_exports_by_country_thousand_tonnes[[#All],[Crude and NGLs]:[Total '[note 5']]],Calculation!$A20,FALSE)</f>
        <v>474.86</v>
      </c>
      <c r="F20" s="7">
        <f>HLOOKUP(F$2,monthly_data_exports_by_country_thousand_tonnes[[#All],[Crude and NGLs]:[Total '[note 5']]],Calculation!$A20,FALSE)</f>
        <v>0</v>
      </c>
      <c r="G20" s="11">
        <f>HLOOKUP(G$2,monthly_data_exports_by_country_thousand_tonnes[[#All],[Crude and NGLs]:[Total '[note 5']]],Calculation!$A20,FALSE)</f>
        <v>474.86</v>
      </c>
      <c r="H20" s="7">
        <f>HLOOKUP(H$2,monthly_data_exports_by_country_thousand_tonnes[[#All],[Crude and NGLs]:[Total '[note 5']]],Calculation!$A20,FALSE)</f>
        <v>9.6999999999999993</v>
      </c>
      <c r="I20" s="7">
        <f>HLOOKUP(I$2,monthly_data_exports_by_country_thousand_tonnes[[#All],[Crude and NGLs]:[Total '[note 5']]],Calculation!$A20,FALSE)</f>
        <v>35</v>
      </c>
      <c r="J20" s="7">
        <f>HLOOKUP(J$2,monthly_data_exports_by_country_thousand_tonnes[[#All],[Crude and NGLs]:[Total '[note 5']]],Calculation!$A20,FALSE)</f>
        <v>0</v>
      </c>
      <c r="K20" s="7">
        <f>HLOOKUP(K$2,monthly_data_exports_by_country_thousand_tonnes[[#All],[Crude and NGLs]:[Total '[note 5']]],Calculation!$A20,FALSE)</f>
        <v>0</v>
      </c>
      <c r="L20" s="7">
        <f>HLOOKUP(L$2,monthly_data_exports_by_country_thousand_tonnes[[#All],[Crude and NGLs]:[Total '[note 5']]],Calculation!$A20,FALSE)</f>
        <v>0</v>
      </c>
      <c r="M20" s="7">
        <f>HLOOKUP(M$2,monthly_data_exports_by_country_thousand_tonnes[[#All],[Crude and NGLs]:[Total '[note 5']]],Calculation!$A20,FALSE)</f>
        <v>129.94</v>
      </c>
      <c r="N20" s="7">
        <f>HLOOKUP(N$2,monthly_data_exports_by_country_thousand_tonnes[[#All],[Crude and NGLs]:[Total '[note 5']]],Calculation!$A20,FALSE)</f>
        <v>34.68</v>
      </c>
      <c r="O20" s="11">
        <f>HLOOKUP(O$2,monthly_data_exports_by_country_thousand_tonnes[[#All],[Crude and NGLs]:[Total '[note 5']]],Calculation!$A20,FALSE)</f>
        <v>134.15</v>
      </c>
      <c r="P20" s="36">
        <f>HLOOKUP(P$2,monthly_data_exports_by_country_thousand_tonnes[[#All],[Crude and NGLs]:[Total '[note 5']]],Calculation!$A20,FALSE)</f>
        <v>609.01</v>
      </c>
      <c r="Q20" s="25">
        <f>HLOOKUP(Q$2,monthly_data_exports_by_country_thousand_tonnes[[#All],[Crude and NGLs]:[Total '[note 5']]],Calculation!$B20,FALSE)</f>
        <v>258.18</v>
      </c>
      <c r="R20" s="7">
        <f>HLOOKUP(R$2,monthly_data_exports_by_country_thousand_tonnes[[#All],[Crude and NGLs]:[Total '[note 5']]],Calculation!$B20,FALSE)</f>
        <v>0</v>
      </c>
      <c r="S20" s="11">
        <f>HLOOKUP(S$2,monthly_data_exports_by_country_thousand_tonnes[[#All],[Crude and NGLs]:[Total '[note 5']]],Calculation!$B20,FALSE)</f>
        <v>258.18</v>
      </c>
      <c r="T20" s="7">
        <f>HLOOKUP(T$2,monthly_data_exports_by_country_thousand_tonnes[[#All],[Crude and NGLs]:[Total '[note 5']]],Calculation!$B20,FALSE)</f>
        <v>14.83</v>
      </c>
      <c r="U20" s="7">
        <f>HLOOKUP(U$2,monthly_data_exports_by_country_thousand_tonnes[[#All],[Crude and NGLs]:[Total '[note 5']]],Calculation!$B20,FALSE)</f>
        <v>-0.04</v>
      </c>
      <c r="V20" s="7">
        <f>HLOOKUP(V$2,monthly_data_exports_by_country_thousand_tonnes[[#All],[Crude and NGLs]:[Total '[note 5']]],Calculation!$B20,FALSE)</f>
        <v>0</v>
      </c>
      <c r="W20" s="7">
        <f>HLOOKUP(W$2,monthly_data_exports_by_country_thousand_tonnes[[#All],[Crude and NGLs]:[Total '[note 5']]],Calculation!$B20,FALSE)</f>
        <v>0</v>
      </c>
      <c r="X20" s="7">
        <f>HLOOKUP(X$2,monthly_data_exports_by_country_thousand_tonnes[[#All],[Crude and NGLs]:[Total '[note 5']]],Calculation!$B20,FALSE)</f>
        <v>0</v>
      </c>
      <c r="Y20" s="7">
        <f>HLOOKUP(Y$2,monthly_data_exports_by_country_thousand_tonnes[[#All],[Crude and NGLs]:[Total '[note 5']]],Calculation!$B20,FALSE)</f>
        <v>170.64</v>
      </c>
      <c r="Z20" s="7">
        <f>HLOOKUP(Z$2,monthly_data_exports_by_country_thousand_tonnes[[#All],[Crude and NGLs]:[Total '[note 5']]],Calculation!$B20,FALSE)</f>
        <v>115.12</v>
      </c>
      <c r="AA20" s="11">
        <f>HLOOKUP(AA$2,monthly_data_exports_by_country_thousand_tonnes[[#All],[Crude and NGLs]:[Total '[note 5']]],Calculation!$B20,FALSE)</f>
        <v>180.31</v>
      </c>
      <c r="AB20" s="36">
        <f>HLOOKUP(AB$2,monthly_data_exports_by_country_thousand_tonnes[[#All],[Crude and NGLs]:[Total '[note 5']]],Calculation!$B20,FALSE)</f>
        <v>438.49</v>
      </c>
    </row>
    <row r="21" spans="1:28" ht="14.5">
      <c r="A21" s="37">
        <f t="shared" si="0"/>
        <v>1171</v>
      </c>
      <c r="B21" s="38">
        <f t="shared" si="0"/>
        <v>1387</v>
      </c>
      <c r="C21" s="38"/>
      <c r="D21" s="22" t="s">
        <v>93</v>
      </c>
      <c r="E21" s="37">
        <f>HLOOKUP(E$2,monthly_data_exports_by_country_thousand_tonnes[[#All],[Crude and NGLs]:[Total '[note 5']]],Calculation!$A21,FALSE)</f>
        <v>2123.25</v>
      </c>
      <c r="F21" s="38">
        <f>HLOOKUP(F$2,monthly_data_exports_by_country_thousand_tonnes[[#All],[Crude and NGLs]:[Total '[note 5']]],Calculation!$A21,FALSE)</f>
        <v>255.86</v>
      </c>
      <c r="G21" s="39">
        <f>HLOOKUP(G$2,monthly_data_exports_by_country_thousand_tonnes[[#All],[Crude and NGLs]:[Total '[note 5']]],Calculation!$A21,FALSE)</f>
        <v>2379.11</v>
      </c>
      <c r="H21" s="38">
        <f>HLOOKUP(H$2,monthly_data_exports_by_country_thousand_tonnes[[#All],[Crude and NGLs]:[Total '[note 5']]],Calculation!$A21,FALSE)</f>
        <v>63.23</v>
      </c>
      <c r="I21" s="38">
        <f>HLOOKUP(I$2,monthly_data_exports_by_country_thousand_tonnes[[#All],[Crude and NGLs]:[Total '[note 5']]],Calculation!$A21,FALSE)</f>
        <v>784.71</v>
      </c>
      <c r="J21" s="38">
        <f>HLOOKUP(J$2,monthly_data_exports_by_country_thousand_tonnes[[#All],[Crude and NGLs]:[Total '[note 5']]],Calculation!$A21,FALSE)</f>
        <v>125.68</v>
      </c>
      <c r="K21" s="38">
        <f>HLOOKUP(K$2,monthly_data_exports_by_country_thousand_tonnes[[#All],[Crude and NGLs]:[Total '[note 5']]],Calculation!$A21,FALSE)</f>
        <v>0</v>
      </c>
      <c r="L21" s="38">
        <f>HLOOKUP(L$2,monthly_data_exports_by_country_thousand_tonnes[[#All],[Crude and NGLs]:[Total '[note 5']]],Calculation!$A21,FALSE)</f>
        <v>129.27000000000001</v>
      </c>
      <c r="M21" s="38">
        <f>HLOOKUP(M$2,monthly_data_exports_by_country_thousand_tonnes[[#All],[Crude and NGLs]:[Total '[note 5']]],Calculation!$A21,FALSE)</f>
        <v>153.79</v>
      </c>
      <c r="N21" s="38">
        <f>HLOOKUP(N$2,monthly_data_exports_by_country_thousand_tonnes[[#All],[Crude and NGLs]:[Total '[note 5']]],Calculation!$A21,FALSE)</f>
        <v>452.51</v>
      </c>
      <c r="O21" s="38">
        <f>HLOOKUP(O$2,monthly_data_exports_by_country_thousand_tonnes[[#All],[Crude and NGLs]:[Total '[note 5']]],Calculation!$A21,FALSE)</f>
        <v>1709.19</v>
      </c>
      <c r="P21" s="40">
        <f>HLOOKUP(P$2,monthly_data_exports_by_country_thousand_tonnes[[#All],[Crude and NGLs]:[Total '[note 5']]],Calculation!$A21,FALSE)</f>
        <v>4088.3</v>
      </c>
      <c r="Q21" s="37">
        <f>HLOOKUP(Q$2,monthly_data_exports_by_country_thousand_tonnes[[#All],[Crude and NGLs]:[Total '[note 5']]],Calculation!$B21,FALSE)</f>
        <v>2514.25</v>
      </c>
      <c r="R21" s="38">
        <f>HLOOKUP(R$2,monthly_data_exports_by_country_thousand_tonnes[[#All],[Crude and NGLs]:[Total '[note 5']]],Calculation!$B21,FALSE)</f>
        <v>313.43</v>
      </c>
      <c r="S21" s="39">
        <f>HLOOKUP(S$2,monthly_data_exports_by_country_thousand_tonnes[[#All],[Crude and NGLs]:[Total '[note 5']]],Calculation!$B21,FALSE)</f>
        <v>2827.68</v>
      </c>
      <c r="T21" s="38">
        <f>HLOOKUP(T$2,monthly_data_exports_by_country_thousand_tonnes[[#All],[Crude and NGLs]:[Total '[note 5']]],Calculation!$B21,FALSE)</f>
        <v>42.7</v>
      </c>
      <c r="U21" s="38">
        <f>HLOOKUP(U$2,monthly_data_exports_by_country_thousand_tonnes[[#All],[Crude and NGLs]:[Total '[note 5']]],Calculation!$B21,FALSE)</f>
        <v>695.44</v>
      </c>
      <c r="V21" s="38">
        <f>HLOOKUP(V$2,monthly_data_exports_by_country_thousand_tonnes[[#All],[Crude and NGLs]:[Total '[note 5']]],Calculation!$B21,FALSE)</f>
        <v>122.21</v>
      </c>
      <c r="W21" s="38">
        <f>HLOOKUP(W$2,monthly_data_exports_by_country_thousand_tonnes[[#All],[Crude and NGLs]:[Total '[note 5']]],Calculation!$B21,FALSE)</f>
        <v>4.04</v>
      </c>
      <c r="X21" s="38">
        <f>HLOOKUP(X$2,monthly_data_exports_by_country_thousand_tonnes[[#All],[Crude and NGLs]:[Total '[note 5']]],Calculation!$B21,FALSE)</f>
        <v>96.71</v>
      </c>
      <c r="Y21" s="38">
        <f>HLOOKUP(Y$2,monthly_data_exports_by_country_thousand_tonnes[[#All],[Crude and NGLs]:[Total '[note 5']]],Calculation!$B21,FALSE)</f>
        <v>194.01</v>
      </c>
      <c r="Z21" s="38">
        <f>HLOOKUP(Z$2,monthly_data_exports_by_country_thousand_tonnes[[#All],[Crude and NGLs]:[Total '[note 5']]],Calculation!$B21,FALSE)</f>
        <v>449.98</v>
      </c>
      <c r="AA21" s="38">
        <f>HLOOKUP(AA$2,monthly_data_exports_by_country_thousand_tonnes[[#All],[Crude and NGLs]:[Total '[note 5']]],Calculation!$B21,FALSE)</f>
        <v>1605.09</v>
      </c>
      <c r="AB21" s="40">
        <f>HLOOKUP(AB$2,monthly_data_exports_by_country_thousand_tonnes[[#All],[Crude and NGLs]:[Total '[note 5']]],Calculation!$B21,FALSE)</f>
        <v>4432.7700000000004</v>
      </c>
    </row>
    <row r="22" spans="1:28" ht="14.5">
      <c r="A22" s="7">
        <f t="shared" ref="A22:B37" si="1">A21+1</f>
        <v>1172</v>
      </c>
      <c r="B22" s="7">
        <f t="shared" si="1"/>
        <v>1388</v>
      </c>
      <c r="D22" s="21" t="s">
        <v>37</v>
      </c>
      <c r="E22" s="32">
        <f>HLOOKUP(E$2,monthly_data_exports_by_country_thousand_tonnes[[#All],[Crude and NGLs]:[Total '[note 5']]],Calculation!$A22,FALSE)</f>
        <v>0</v>
      </c>
      <c r="F22" s="33">
        <f>HLOOKUP(F$2,monthly_data_exports_by_country_thousand_tonnes[[#All],[Crude and NGLs]:[Total '[note 5']]],Calculation!$A22,FALSE)</f>
        <v>44.51</v>
      </c>
      <c r="G22" s="34">
        <f>HLOOKUP(G$2,monthly_data_exports_by_country_thousand_tonnes[[#All],[Crude and NGLs]:[Total '[note 5']]],Calculation!$A22,FALSE)</f>
        <v>44.51</v>
      </c>
      <c r="H22" s="33">
        <f>HLOOKUP(H$2,monthly_data_exports_by_country_thousand_tonnes[[#All],[Crude and NGLs]:[Total '[note 5']]],Calculation!$A22,FALSE)</f>
        <v>2.39</v>
      </c>
      <c r="I22" s="33">
        <f>HLOOKUP(I$2,monthly_data_exports_by_country_thousand_tonnes[[#All],[Crude and NGLs]:[Total '[note 5']]],Calculation!$A22,FALSE)</f>
        <v>89.41</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13.04</v>
      </c>
      <c r="N22" s="33">
        <f>HLOOKUP(N$2,monthly_data_exports_by_country_thousand_tonnes[[#All],[Crude and NGLs]:[Total '[note 5']]],Calculation!$A22,FALSE)</f>
        <v>83.89</v>
      </c>
      <c r="O22" s="34">
        <f>HLOOKUP(O$2,monthly_data_exports_by_country_thousand_tonnes[[#All],[Crude and NGLs]:[Total '[note 5']]],Calculation!$A22,FALSE)</f>
        <v>202.91</v>
      </c>
      <c r="P22" s="35">
        <f>HLOOKUP(P$2,monthly_data_exports_by_country_thousand_tonnes[[#All],[Crude and NGLs]:[Total '[note 5']]],Calculation!$A22,FALSE)</f>
        <v>247.42</v>
      </c>
      <c r="Q22" s="32">
        <f>HLOOKUP(Q$2,monthly_data_exports_by_country_thousand_tonnes[[#All],[Crude and NGLs]:[Total '[note 5']]],Calculation!$B22,FALSE)</f>
        <v>0</v>
      </c>
      <c r="R22" s="33">
        <f>HLOOKUP(R$2,monthly_data_exports_by_country_thousand_tonnes[[#All],[Crude and NGLs]:[Total '[note 5']]],Calculation!$B22,FALSE)</f>
        <v>19.420000000000002</v>
      </c>
      <c r="S22" s="34">
        <f>HLOOKUP(S$2,monthly_data_exports_by_country_thousand_tonnes[[#All],[Crude and NGLs]:[Total '[note 5']]],Calculation!$B22,FALSE)</f>
        <v>19.420000000000002</v>
      </c>
      <c r="T22" s="33">
        <f>HLOOKUP(T$2,monthly_data_exports_by_country_thousand_tonnes[[#All],[Crude and NGLs]:[Total '[note 5']]],Calculation!$B22,FALSE)</f>
        <v>0.77</v>
      </c>
      <c r="U22" s="33">
        <f>HLOOKUP(U$2,monthly_data_exports_by_country_thousand_tonnes[[#All],[Crude and NGLs]:[Total '[note 5']]],Calculation!$B22,FALSE)</f>
        <v>183.17</v>
      </c>
      <c r="V22" s="33">
        <f>HLOOKUP(V$2,monthly_data_exports_by_country_thousand_tonnes[[#All],[Crude and NGLs]:[Total '[note 5']]],Calculation!$B22,FALSE)</f>
        <v>0</v>
      </c>
      <c r="W22" s="33">
        <f>HLOOKUP(W$2,monthly_data_exports_by_country_thousand_tonnes[[#All],[Crude and NGLs]:[Total '[note 5']]],Calculation!$B22,FALSE)</f>
        <v>0</v>
      </c>
      <c r="X22" s="33">
        <f>HLOOKUP(X$2,monthly_data_exports_by_country_thousand_tonnes[[#All],[Crude and NGLs]:[Total '[note 5']]],Calculation!$B22,FALSE)</f>
        <v>0</v>
      </c>
      <c r="Y22" s="33">
        <f>HLOOKUP(Y$2,monthly_data_exports_by_country_thousand_tonnes[[#All],[Crude and NGLs]:[Total '[note 5']]],Calculation!$B22,FALSE)</f>
        <v>0</v>
      </c>
      <c r="Z22" s="33">
        <f>HLOOKUP(Z$2,monthly_data_exports_by_country_thousand_tonnes[[#All],[Crude and NGLs]:[Total '[note 5']]],Calculation!$B22,FALSE)</f>
        <v>63.62</v>
      </c>
      <c r="AA22" s="34">
        <f>HLOOKUP(AA$2,monthly_data_exports_by_country_thousand_tonnes[[#All],[Crude and NGLs]:[Total '[note 5']]],Calculation!$B22,FALSE)</f>
        <v>250.71</v>
      </c>
      <c r="AB22" s="35">
        <f>HLOOKUP(AB$2,monthly_data_exports_by_country_thousand_tonnes[[#All],[Crude and NGLs]:[Total '[note 5']]],Calculation!$B22,FALSE)</f>
        <v>270.13</v>
      </c>
    </row>
    <row r="23" spans="1:28" ht="14.5">
      <c r="A23" s="7">
        <f t="shared" si="1"/>
        <v>1173</v>
      </c>
      <c r="B23" s="7">
        <f t="shared" si="1"/>
        <v>1389</v>
      </c>
      <c r="D23" s="21" t="s">
        <v>38</v>
      </c>
      <c r="E23" s="25">
        <f>HLOOKUP(E$2,monthly_data_exports_by_country_thousand_tonnes[[#All],[Crude and NGLs]:[Total '[note 5']]],Calculation!$A23,FALSE)</f>
        <v>0</v>
      </c>
      <c r="F23" s="7">
        <f>HLOOKUP(F$2,monthly_data_exports_by_country_thousand_tonnes[[#All],[Crude and NGLs]:[Total '[note 5']]],Calculation!$A23,FALSE)</f>
        <v>0</v>
      </c>
      <c r="G23" s="11">
        <f>HLOOKUP(G$2,monthly_data_exports_by_country_thousand_tonnes[[#All],[Crude and NGLs]:[Total '[note 5']]],Calculation!$A23,FALSE)</f>
        <v>0</v>
      </c>
      <c r="H23" s="7">
        <f>HLOOKUP(H$2,monthly_data_exports_by_country_thousand_tonnes[[#All],[Crude and NGLs]:[Total '[note 5']]],Calculation!$A23,FALSE)</f>
        <v>0</v>
      </c>
      <c r="I23" s="7">
        <f>HLOOKUP(I$2,monthly_data_exports_by_country_thousand_tonnes[[#All],[Crude and NGLs]:[Total '[note 5']]],Calculation!$A23,FALSE)</f>
        <v>0</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0</v>
      </c>
      <c r="O23" s="11">
        <f>HLOOKUP(O$2,monthly_data_exports_by_country_thousand_tonnes[[#All],[Crude and NGLs]:[Total '[note 5']]],Calculation!$A23,FALSE)</f>
        <v>0</v>
      </c>
      <c r="P23" s="36">
        <f>HLOOKUP(P$2,monthly_data_exports_by_country_thousand_tonnes[[#All],[Crude and NGLs]:[Total '[note 5']]],Calculation!$A23,FALSE)</f>
        <v>0</v>
      </c>
      <c r="Q23" s="25">
        <f>HLOOKUP(Q$2,monthly_data_exports_by_country_thousand_tonnes[[#All],[Crude and NGLs]:[Total '[note 5']]],Calculation!$B23,FALSE)</f>
        <v>0</v>
      </c>
      <c r="R23" s="7">
        <f>HLOOKUP(R$2,monthly_data_exports_by_country_thousand_tonnes[[#All],[Crude and NGLs]:[Total '[note 5']]],Calculation!$B23,FALSE)</f>
        <v>0</v>
      </c>
      <c r="S23" s="11">
        <f>HLOOKUP(S$2,monthly_data_exports_by_country_thousand_tonnes[[#All],[Crude and NGLs]:[Total '[note 5']]],Calculation!$B23,FALSE)</f>
        <v>0</v>
      </c>
      <c r="T23" s="7">
        <f>HLOOKUP(T$2,monthly_data_exports_by_country_thousand_tonnes[[#All],[Crude and NGLs]:[Total '[note 5']]],Calculation!$B23,FALSE)</f>
        <v>0</v>
      </c>
      <c r="U23" s="7">
        <f>HLOOKUP(U$2,monthly_data_exports_by_country_thousand_tonnes[[#All],[Crude and NGLs]:[Total '[note 5']]],Calculation!$B23,FALSE)</f>
        <v>66.510000000000005</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v>
      </c>
      <c r="Y23" s="7">
        <f>HLOOKUP(Y$2,monthly_data_exports_by_country_thousand_tonnes[[#All],[Crude and NGLs]:[Total '[note 5']]],Calculation!$B23,FALSE)</f>
        <v>0</v>
      </c>
      <c r="Z23" s="7">
        <f>HLOOKUP(Z$2,monthly_data_exports_by_country_thousand_tonnes[[#All],[Crude and NGLs]:[Total '[note 5']]],Calculation!$B23,FALSE)</f>
        <v>0</v>
      </c>
      <c r="AA23" s="11">
        <f>HLOOKUP(AA$2,monthly_data_exports_by_country_thousand_tonnes[[#All],[Crude and NGLs]:[Total '[note 5']]],Calculation!$B23,FALSE)</f>
        <v>66.510000000000005</v>
      </c>
      <c r="AB23" s="36">
        <f>HLOOKUP(AB$2,monthly_data_exports_by_country_thousand_tonnes[[#All],[Crude and NGLs]:[Total '[note 5']]],Calculation!$B23,FALSE)</f>
        <v>66.510000000000005</v>
      </c>
    </row>
    <row r="24" spans="1:28" ht="14.5">
      <c r="A24" s="7">
        <f t="shared" si="1"/>
        <v>1174</v>
      </c>
      <c r="B24" s="7">
        <f t="shared" si="1"/>
        <v>1390</v>
      </c>
      <c r="D24" s="21" t="s">
        <v>72</v>
      </c>
      <c r="E24" s="25">
        <f>HLOOKUP(E$2,monthly_data_exports_by_country_thousand_tonnes[[#All],[Crude and NGLs]:[Total '[note 5']]],Calculation!$A24,FALSE)</f>
        <v>537.77</v>
      </c>
      <c r="F24" s="7">
        <f>HLOOKUP(F$2,monthly_data_exports_by_country_thousand_tonnes[[#All],[Crude and NGLs]:[Total '[note 5']]],Calculation!$A24,FALSE)</f>
        <v>0</v>
      </c>
      <c r="G24" s="11">
        <f>HLOOKUP(G$2,monthly_data_exports_by_country_thousand_tonnes[[#All],[Crude and NGLs]:[Total '[note 5']]],Calculation!$A24,FALSE)</f>
        <v>537.77</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5.04</v>
      </c>
      <c r="O24" s="11">
        <f>HLOOKUP(O$2,monthly_data_exports_by_country_thousand_tonnes[[#All],[Crude and NGLs]:[Total '[note 5']]],Calculation!$A24,FALSE)</f>
        <v>5.04</v>
      </c>
      <c r="P24" s="36">
        <f>HLOOKUP(P$2,monthly_data_exports_by_country_thousand_tonnes[[#All],[Crude and NGLs]:[Total '[note 5']]],Calculation!$A24,FALSE)</f>
        <v>542.80999999999995</v>
      </c>
      <c r="Q24" s="25">
        <f>HLOOKUP(Q$2,monthly_data_exports_by_country_thousand_tonnes[[#All],[Crude and NGLs]:[Total '[note 5']]],Calculation!$B24,FALSE)</f>
        <v>0</v>
      </c>
      <c r="R24" s="7">
        <f>HLOOKUP(R$2,monthly_data_exports_by_country_thousand_tonnes[[#All],[Crude and NGLs]:[Total '[note 5']]],Calculation!$B24,FALSE)</f>
        <v>0</v>
      </c>
      <c r="S24" s="11">
        <f>HLOOKUP(S$2,monthly_data_exports_by_country_thousand_tonnes[[#All],[Crude and NGLs]:[Total '[note 5']]],Calculation!$B24,FALSE)</f>
        <v>0</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5.79</v>
      </c>
      <c r="AA24" s="11">
        <f>HLOOKUP(AA$2,monthly_data_exports_by_country_thousand_tonnes[[#All],[Crude and NGLs]:[Total '[note 5']]],Calculation!$B24,FALSE)</f>
        <v>5.79</v>
      </c>
      <c r="AB24" s="36">
        <f>HLOOKUP(AB$2,monthly_data_exports_by_country_thousand_tonnes[[#All],[Crude and NGLs]:[Total '[note 5']]],Calculation!$B24,FALSE)</f>
        <v>5.79</v>
      </c>
    </row>
    <row r="25" spans="1:28" ht="14.5">
      <c r="A25" s="7">
        <f t="shared" si="1"/>
        <v>1175</v>
      </c>
      <c r="B25" s="7">
        <f t="shared" si="1"/>
        <v>1391</v>
      </c>
      <c r="D25" s="21" t="s">
        <v>39</v>
      </c>
      <c r="E25" s="25">
        <f>HLOOKUP(E$2,monthly_data_exports_by_country_thousand_tonnes[[#All],[Crude and NGLs]:[Total '[note 5']]],Calculation!$A25,FALSE)</f>
        <v>0</v>
      </c>
      <c r="F25" s="7">
        <f>HLOOKUP(F$2,monthly_data_exports_by_country_thousand_tonnes[[#All],[Crude and NGLs]:[Total '[note 5']]],Calculation!$A25,FALSE)</f>
        <v>0</v>
      </c>
      <c r="G25" s="11">
        <f>HLOOKUP(G$2,monthly_data_exports_by_country_thousand_tonnes[[#All],[Crude and NGLs]:[Total '[note 5']]],Calculation!$A25,FALSE)</f>
        <v>0</v>
      </c>
      <c r="H25" s="7">
        <f>HLOOKUP(H$2,monthly_data_exports_by_country_thousand_tonnes[[#All],[Crude and NGLs]:[Total '[note 5']]],Calculation!$A25,FALSE)</f>
        <v>0</v>
      </c>
      <c r="I25" s="7">
        <f>HLOOKUP(I$2,monthly_data_exports_by_country_thousand_tonnes[[#All],[Crude and NGLs]:[Total '[note 5']]],Calculation!$A25,FALSE)</f>
        <v>7.67</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0</v>
      </c>
      <c r="N25" s="7">
        <f>HLOOKUP(N$2,monthly_data_exports_by_country_thousand_tonnes[[#All],[Crude and NGLs]:[Total '[note 5']]],Calculation!$A25,FALSE)</f>
        <v>0.14000000000000001</v>
      </c>
      <c r="O25" s="11">
        <f>HLOOKUP(O$2,monthly_data_exports_by_country_thousand_tonnes[[#All],[Crude and NGLs]:[Total '[note 5']]],Calculation!$A25,FALSE)</f>
        <v>7.81</v>
      </c>
      <c r="P25" s="36">
        <f>HLOOKUP(P$2,monthly_data_exports_by_country_thousand_tonnes[[#All],[Crude and NGLs]:[Total '[note 5']]],Calculation!$A25,FALSE)</f>
        <v>7.81</v>
      </c>
      <c r="Q25" s="25">
        <f>HLOOKUP(Q$2,monthly_data_exports_by_country_thousand_tonnes[[#All],[Crude and NGLs]:[Total '[note 5']]],Calculation!$B25,FALSE)</f>
        <v>76.13</v>
      </c>
      <c r="R25" s="7">
        <f>HLOOKUP(R$2,monthly_data_exports_by_country_thousand_tonnes[[#All],[Crude and NGLs]:[Total '[note 5']]],Calculation!$B25,FALSE)</f>
        <v>0</v>
      </c>
      <c r="S25" s="11">
        <f>HLOOKUP(S$2,monthly_data_exports_by_country_thousand_tonnes[[#All],[Crude and NGLs]:[Total '[note 5']]],Calculation!$B25,FALSE)</f>
        <v>76.13</v>
      </c>
      <c r="T25" s="7">
        <f>HLOOKUP(T$2,monthly_data_exports_by_country_thousand_tonnes[[#All],[Crude and NGLs]:[Total '[note 5']]],Calculation!$B25,FALSE)</f>
        <v>0</v>
      </c>
      <c r="U25" s="7">
        <f>HLOOKUP(U$2,monthly_data_exports_by_country_thousand_tonnes[[#All],[Crude and NGLs]:[Total '[note 5']]],Calculation!$B25,FALSE)</f>
        <v>5.23</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8</v>
      </c>
      <c r="Z25" s="7">
        <f>HLOOKUP(Z$2,monthly_data_exports_by_country_thousand_tonnes[[#All],[Crude and NGLs]:[Total '[note 5']]],Calculation!$B25,FALSE)</f>
        <v>0</v>
      </c>
      <c r="AA25" s="11">
        <f>HLOOKUP(AA$2,monthly_data_exports_by_country_thousand_tonnes[[#All],[Crude and NGLs]:[Total '[note 5']]],Calculation!$B25,FALSE)</f>
        <v>13.23</v>
      </c>
      <c r="AB25" s="36">
        <f>HLOOKUP(AB$2,monthly_data_exports_by_country_thousand_tonnes[[#All],[Crude and NGLs]:[Total '[note 5']]],Calculation!$B25,FALSE)</f>
        <v>89.36</v>
      </c>
    </row>
    <row r="26" spans="1:28" ht="14.5">
      <c r="A26" s="7">
        <f t="shared" si="1"/>
        <v>1176</v>
      </c>
      <c r="B26" s="7">
        <f t="shared" si="1"/>
        <v>1392</v>
      </c>
      <c r="D26" s="21" t="s">
        <v>40</v>
      </c>
      <c r="E26" s="25">
        <f>HLOOKUP(E$2,monthly_data_exports_by_country_thousand_tonnes[[#All],[Crude and NGLs]:[Total '[note 5']]],Calculation!$A26,FALSE)</f>
        <v>69.73</v>
      </c>
      <c r="F26" s="7">
        <f>HLOOKUP(F$2,monthly_data_exports_by_country_thousand_tonnes[[#All],[Crude and NGLs]:[Total '[note 5']]],Calculation!$A26,FALSE)</f>
        <v>0</v>
      </c>
      <c r="G26" s="11">
        <f>HLOOKUP(G$2,monthly_data_exports_by_country_thousand_tonnes[[#All],[Crude and NGLs]:[Total '[note 5']]],Calculation!$A26,FALSE)</f>
        <v>69.73</v>
      </c>
      <c r="H26" s="7">
        <f>HLOOKUP(H$2,monthly_data_exports_by_country_thousand_tonnes[[#All],[Crude and NGLs]:[Total '[note 5']]],Calculation!$A26,FALSE)</f>
        <v>23.8</v>
      </c>
      <c r="I26" s="7">
        <f>HLOOKUP(I$2,monthly_data_exports_by_country_thousand_tonnes[[#All],[Crude and NGLs]:[Total '[note 5']]],Calculation!$A26,FALSE)</f>
        <v>9.9600000000000009</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4.42</v>
      </c>
      <c r="O26" s="11">
        <f>HLOOKUP(O$2,monthly_data_exports_by_country_thousand_tonnes[[#All],[Crude and NGLs]:[Total '[note 5']]],Calculation!$A26,FALSE)</f>
        <v>39.36</v>
      </c>
      <c r="P26" s="36">
        <f>HLOOKUP(P$2,monthly_data_exports_by_country_thousand_tonnes[[#All],[Crude and NGLs]:[Total '[note 5']]],Calculation!$A26,FALSE)</f>
        <v>109.09</v>
      </c>
      <c r="Q26" s="25">
        <f>HLOOKUP(Q$2,monthly_data_exports_by_country_thousand_tonnes[[#All],[Crude and NGLs]:[Total '[note 5']]],Calculation!$B26,FALSE)</f>
        <v>15.77</v>
      </c>
      <c r="R26" s="7">
        <f>HLOOKUP(R$2,monthly_data_exports_by_country_thousand_tonnes[[#All],[Crude and NGLs]:[Total '[note 5']]],Calculation!$B26,FALSE)</f>
        <v>0</v>
      </c>
      <c r="S26" s="11">
        <f>HLOOKUP(S$2,monthly_data_exports_by_country_thousand_tonnes[[#All],[Crude and NGLs]:[Total '[note 5']]],Calculation!$B26,FALSE)</f>
        <v>15.77</v>
      </c>
      <c r="T26" s="7">
        <f>HLOOKUP(T$2,monthly_data_exports_by_country_thousand_tonnes[[#All],[Crude and NGLs]:[Total '[note 5']]],Calculation!$B26,FALSE)</f>
        <v>2.69</v>
      </c>
      <c r="U26" s="7">
        <f>HLOOKUP(U$2,monthly_data_exports_by_country_thousand_tonnes[[#All],[Crude and NGLs]:[Total '[note 5']]],Calculation!$B26,FALSE)</f>
        <v>0</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4.4800000000000004</v>
      </c>
      <c r="AA26" s="11">
        <f>HLOOKUP(AA$2,monthly_data_exports_by_country_thousand_tonnes[[#All],[Crude and NGLs]:[Total '[note 5']]],Calculation!$B26,FALSE)</f>
        <v>8.27</v>
      </c>
      <c r="AB26" s="36">
        <f>HLOOKUP(AB$2,monthly_data_exports_by_country_thousand_tonnes[[#All],[Crude and NGLs]:[Total '[note 5']]],Calculation!$B26,FALSE)</f>
        <v>24.04</v>
      </c>
    </row>
    <row r="27" spans="1:28" ht="14.5">
      <c r="A27" s="7">
        <f t="shared" si="1"/>
        <v>1177</v>
      </c>
      <c r="B27" s="7">
        <f t="shared" si="1"/>
        <v>1393</v>
      </c>
      <c r="D27" s="21" t="s">
        <v>41</v>
      </c>
      <c r="E27" s="25">
        <f>HLOOKUP(E$2,monthly_data_exports_by_country_thousand_tonnes[[#All],[Crude and NGLs]:[Total '[note 5']]],Calculation!$A27,FALSE)</f>
        <v>110.86</v>
      </c>
      <c r="F27" s="7">
        <f>HLOOKUP(F$2,monthly_data_exports_by_country_thousand_tonnes[[#All],[Crude and NGLs]:[Total '[note 5']]],Calculation!$A27,FALSE)</f>
        <v>0</v>
      </c>
      <c r="G27" s="11">
        <f>HLOOKUP(G$2,monthly_data_exports_by_country_thousand_tonnes[[#All],[Crude and NGLs]:[Total '[note 5']]],Calculation!$A27,FALSE)</f>
        <v>110.86</v>
      </c>
      <c r="H27" s="7">
        <f>HLOOKUP(H$2,monthly_data_exports_by_country_thousand_tonnes[[#All],[Crude and NGLs]:[Total '[note 5']]],Calculation!$A27,FALSE)</f>
        <v>0</v>
      </c>
      <c r="I27" s="7">
        <f>HLOOKUP(I$2,monthly_data_exports_by_country_thousand_tonnes[[#All],[Crude and NGLs]:[Total '[note 5']]],Calculation!$A27,FALSE)</f>
        <v>0</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0</v>
      </c>
      <c r="M27" s="7">
        <f>HLOOKUP(M$2,monthly_data_exports_by_country_thousand_tonnes[[#All],[Crude and NGLs]:[Total '[note 5']]],Calculation!$A27,FALSE)</f>
        <v>0</v>
      </c>
      <c r="N27" s="7">
        <f>HLOOKUP(N$2,monthly_data_exports_by_country_thousand_tonnes[[#All],[Crude and NGLs]:[Total '[note 5']]],Calculation!$A27,FALSE)</f>
        <v>9.52</v>
      </c>
      <c r="O27" s="11">
        <f>HLOOKUP(O$2,monthly_data_exports_by_country_thousand_tonnes[[#All],[Crude and NGLs]:[Total '[note 5']]],Calculation!$A27,FALSE)</f>
        <v>9.52</v>
      </c>
      <c r="P27" s="36">
        <f>HLOOKUP(P$2,monthly_data_exports_by_country_thousand_tonnes[[#All],[Crude and NGLs]:[Total '[note 5']]],Calculation!$A27,FALSE)</f>
        <v>120.38</v>
      </c>
      <c r="Q27" s="25">
        <f>HLOOKUP(Q$2,monthly_data_exports_by_country_thousand_tonnes[[#All],[Crude and NGLs]:[Total '[note 5']]],Calculation!$B27,FALSE)</f>
        <v>120.26</v>
      </c>
      <c r="R27" s="7">
        <f>HLOOKUP(R$2,monthly_data_exports_by_country_thousand_tonnes[[#All],[Crude and NGLs]:[Total '[note 5']]],Calculation!$B27,FALSE)</f>
        <v>0</v>
      </c>
      <c r="S27" s="11">
        <f>HLOOKUP(S$2,monthly_data_exports_by_country_thousand_tonnes[[#All],[Crude and NGLs]:[Total '[note 5']]],Calculation!$B27,FALSE)</f>
        <v>120.26</v>
      </c>
      <c r="T27" s="7">
        <f>HLOOKUP(T$2,monthly_data_exports_by_country_thousand_tonnes[[#All],[Crude and NGLs]:[Total '[note 5']]],Calculation!$B27,FALSE)</f>
        <v>0</v>
      </c>
      <c r="U27" s="7">
        <f>HLOOKUP(U$2,monthly_data_exports_by_country_thousand_tonnes[[#All],[Crude and NGLs]:[Total '[note 5']]],Calculation!$B27,FALSE)</f>
        <v>0</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0</v>
      </c>
      <c r="Z27" s="7">
        <f>HLOOKUP(Z$2,monthly_data_exports_by_country_thousand_tonnes[[#All],[Crude and NGLs]:[Total '[note 5']]],Calculation!$B27,FALSE)</f>
        <v>1.63</v>
      </c>
      <c r="AA27" s="11">
        <f>HLOOKUP(AA$2,monthly_data_exports_by_country_thousand_tonnes[[#All],[Crude and NGLs]:[Total '[note 5']]],Calculation!$B27,FALSE)</f>
        <v>1.63</v>
      </c>
      <c r="AB27" s="36">
        <f>HLOOKUP(AB$2,monthly_data_exports_by_country_thousand_tonnes[[#All],[Crude and NGLs]:[Total '[note 5']]],Calculation!$B27,FALSE)</f>
        <v>121.89</v>
      </c>
    </row>
    <row r="28" spans="1:28" ht="14.5">
      <c r="A28" s="7">
        <f t="shared" si="1"/>
        <v>1178</v>
      </c>
      <c r="B28" s="7">
        <f t="shared" si="1"/>
        <v>1394</v>
      </c>
      <c r="D28" s="21" t="s">
        <v>70</v>
      </c>
      <c r="E28" s="25">
        <f>HLOOKUP(E$2,monthly_data_exports_by_country_thousand_tonnes[[#All],[Crude and NGLs]:[Total '[note 5']]],Calculation!$A28,FALSE)</f>
        <v>0</v>
      </c>
      <c r="F28" s="7">
        <f>HLOOKUP(F$2,monthly_data_exports_by_country_thousand_tonnes[[#All],[Crude and NGLs]:[Total '[note 5']]],Calculation!$A28,FALSE)</f>
        <v>0</v>
      </c>
      <c r="G28" s="11">
        <f>HLOOKUP(G$2,monthly_data_exports_by_country_thousand_tonnes[[#All],[Crude and NGLs]:[Total '[note 5']]],Calculation!$A28,FALSE)</f>
        <v>0</v>
      </c>
      <c r="H28" s="7">
        <f>HLOOKUP(H$2,monthly_data_exports_by_country_thousand_tonnes[[#All],[Crude and NGLs]:[Total '[note 5']]],Calculation!$A28,FALSE)</f>
        <v>0</v>
      </c>
      <c r="I28" s="7">
        <f>HLOOKUP(I$2,monthly_data_exports_by_country_thousand_tonnes[[#All],[Crude and NGLs]:[Total '[note 5']]],Calculation!$A28,FALSE)</f>
        <v>13.76</v>
      </c>
      <c r="J28" s="7">
        <f>HLOOKUP(J$2,monthly_data_exports_by_country_thousand_tonnes[[#All],[Crude and NGLs]:[Total '[note 5']]],Calculation!$A28,FALSE)</f>
        <v>107.4</v>
      </c>
      <c r="K28" s="7">
        <f>HLOOKUP(K$2,monthly_data_exports_by_country_thousand_tonnes[[#All],[Crude and NGLs]:[Total '[note 5']]],Calculation!$A28,FALSE)</f>
        <v>0</v>
      </c>
      <c r="L28" s="7">
        <f>HLOOKUP(L$2,monthly_data_exports_by_country_thousand_tonnes[[#All],[Crude and NGLs]:[Total '[note 5']]],Calculation!$A28,FALSE)</f>
        <v>96.83</v>
      </c>
      <c r="M28" s="7">
        <f>HLOOKUP(M$2,monthly_data_exports_by_country_thousand_tonnes[[#All],[Crude and NGLs]:[Total '[note 5']]],Calculation!$A28,FALSE)</f>
        <v>14.09</v>
      </c>
      <c r="N28" s="7">
        <f>HLOOKUP(N$2,monthly_data_exports_by_country_thousand_tonnes[[#All],[Crude and NGLs]:[Total '[note 5']]],Calculation!$A28,FALSE)</f>
        <v>4.99</v>
      </c>
      <c r="O28" s="11">
        <f>HLOOKUP(O$2,monthly_data_exports_by_country_thousand_tonnes[[#All],[Crude and NGLs]:[Total '[note 5']]],Calculation!$A28,FALSE)</f>
        <v>237.07</v>
      </c>
      <c r="P28" s="36">
        <f>HLOOKUP(P$2,monthly_data_exports_by_country_thousand_tonnes[[#All],[Crude and NGLs]:[Total '[note 5']]],Calculation!$A28,FALSE)</f>
        <v>237.07</v>
      </c>
      <c r="Q28" s="25">
        <f>HLOOKUP(Q$2,monthly_data_exports_by_country_thousand_tonnes[[#All],[Crude and NGLs]:[Total '[note 5']]],Calculation!$B28,FALSE)</f>
        <v>0</v>
      </c>
      <c r="R28" s="7">
        <f>HLOOKUP(R$2,monthly_data_exports_by_country_thousand_tonnes[[#All],[Crude and NGLs]:[Total '[note 5']]],Calculation!$B28,FALSE)</f>
        <v>0</v>
      </c>
      <c r="S28" s="11">
        <f>HLOOKUP(S$2,monthly_data_exports_by_country_thousand_tonnes[[#All],[Crude and NGLs]:[Total '[note 5']]],Calculation!$B28,FALSE)</f>
        <v>0</v>
      </c>
      <c r="T28" s="7">
        <f>HLOOKUP(T$2,monthly_data_exports_by_country_thousand_tonnes[[#All],[Crude and NGLs]:[Total '[note 5']]],Calculation!$B28,FALSE)</f>
        <v>0</v>
      </c>
      <c r="U28" s="7">
        <f>HLOOKUP(U$2,monthly_data_exports_by_country_thousand_tonnes[[#All],[Crude and NGLs]:[Total '[note 5']]],Calculation!$B28,FALSE)</f>
        <v>18.68</v>
      </c>
      <c r="V28" s="7">
        <f>HLOOKUP(V$2,monthly_data_exports_by_country_thousand_tonnes[[#All],[Crude and NGLs]:[Total '[note 5']]],Calculation!$B28,FALSE)</f>
        <v>104.45</v>
      </c>
      <c r="W28" s="7">
        <f>HLOOKUP(W$2,monthly_data_exports_by_country_thousand_tonnes[[#All],[Crude and NGLs]:[Total '[note 5']]],Calculation!$B28,FALSE)</f>
        <v>0</v>
      </c>
      <c r="X28" s="7">
        <f>HLOOKUP(X$2,monthly_data_exports_by_country_thousand_tonnes[[#All],[Crude and NGLs]:[Total '[note 5']]],Calculation!$B28,FALSE)</f>
        <v>52.11</v>
      </c>
      <c r="Y28" s="7">
        <f>HLOOKUP(Y$2,monthly_data_exports_by_country_thousand_tonnes[[#All],[Crude and NGLs]:[Total '[note 5']]],Calculation!$B28,FALSE)</f>
        <v>11.26</v>
      </c>
      <c r="Z28" s="7">
        <f>HLOOKUP(Z$2,monthly_data_exports_by_country_thousand_tonnes[[#All],[Crude and NGLs]:[Total '[note 5']]],Calculation!$B28,FALSE)</f>
        <v>0.08</v>
      </c>
      <c r="AA28" s="11">
        <f>HLOOKUP(AA$2,monthly_data_exports_by_country_thousand_tonnes[[#All],[Crude and NGLs]:[Total '[note 5']]],Calculation!$B28,FALSE)</f>
        <v>190.83</v>
      </c>
      <c r="AB28" s="36">
        <f>HLOOKUP(AB$2,monthly_data_exports_by_country_thousand_tonnes[[#All],[Crude and NGLs]:[Total '[note 5']]],Calculation!$B28,FALSE)</f>
        <v>190.83</v>
      </c>
    </row>
    <row r="29" spans="1:28" ht="14.5">
      <c r="A29" s="7">
        <f t="shared" si="1"/>
        <v>1179</v>
      </c>
      <c r="B29" s="7">
        <f t="shared" si="1"/>
        <v>1395</v>
      </c>
      <c r="D29" s="21" t="s">
        <v>74</v>
      </c>
      <c r="E29" s="25">
        <f>HLOOKUP(E$2,monthly_data_exports_by_country_thousand_tonnes[[#All],[Crude and NGLs]:[Total '[note 5']]],Calculation!$A29,FALSE)</f>
        <v>0</v>
      </c>
      <c r="F29" s="7">
        <f>HLOOKUP(F$2,monthly_data_exports_by_country_thousand_tonnes[[#All],[Crude and NGLs]:[Total '[note 5']]],Calculation!$A29,FALSE)</f>
        <v>10.97</v>
      </c>
      <c r="G29" s="11">
        <f>HLOOKUP(G$2,monthly_data_exports_by_country_thousand_tonnes[[#All],[Crude and NGLs]:[Total '[note 5']]],Calculation!$A29,FALSE)</f>
        <v>10.97</v>
      </c>
      <c r="H29" s="7">
        <f>HLOOKUP(H$2,monthly_data_exports_by_country_thousand_tonnes[[#All],[Crude and NGLs]:[Total '[note 5']]],Calculation!$A29,FALSE)</f>
        <v>0</v>
      </c>
      <c r="I29" s="7">
        <f>HLOOKUP(I$2,monthly_data_exports_by_country_thousand_tonnes[[#All],[Crude and NGLs]:[Total '[note 5']]],Calculation!$A29,FALSE)</f>
        <v>0</v>
      </c>
      <c r="J29" s="7">
        <f>HLOOKUP(J$2,monthly_data_exports_by_country_thousand_tonnes[[#All],[Crude and NGLs]:[Total '[note 5']]],Calculation!$A29,FALSE)</f>
        <v>0</v>
      </c>
      <c r="K29" s="7">
        <f>HLOOKUP(K$2,monthly_data_exports_by_country_thousand_tonnes[[#All],[Crude and NGLs]:[Total '[note 5']]],Calculation!$A29,FALSE)</f>
        <v>0</v>
      </c>
      <c r="L29" s="7">
        <f>HLOOKUP(L$2,monthly_data_exports_by_country_thousand_tonnes[[#All],[Crude and NGLs]:[Total '[note 5']]],Calculation!$A29,FALSE)</f>
        <v>0</v>
      </c>
      <c r="M29" s="7">
        <f>HLOOKUP(M$2,monthly_data_exports_by_country_thousand_tonnes[[#All],[Crude and NGLs]:[Total '[note 5']]],Calculation!$A29,FALSE)</f>
        <v>0</v>
      </c>
      <c r="N29" s="7">
        <f>HLOOKUP(N$2,monthly_data_exports_by_country_thousand_tonnes[[#All],[Crude and NGLs]:[Total '[note 5']]],Calculation!$A29,FALSE)</f>
        <v>0.1</v>
      </c>
      <c r="O29" s="11">
        <f>HLOOKUP(O$2,monthly_data_exports_by_country_thousand_tonnes[[#All],[Crude and NGLs]:[Total '[note 5']]],Calculation!$A29,FALSE)</f>
        <v>0.1</v>
      </c>
      <c r="P29" s="36">
        <f>HLOOKUP(P$2,monthly_data_exports_by_country_thousand_tonnes[[#All],[Crude and NGLs]:[Total '[note 5']]],Calculation!$A29,FALSE)</f>
        <v>11.07</v>
      </c>
      <c r="Q29" s="25">
        <f>HLOOKUP(Q$2,monthly_data_exports_by_country_thousand_tonnes[[#All],[Crude and NGLs]:[Total '[note 5']]],Calculation!$B29,FALSE)</f>
        <v>0</v>
      </c>
      <c r="R29" s="7">
        <f>HLOOKUP(R$2,monthly_data_exports_by_country_thousand_tonnes[[#All],[Crude and NGLs]:[Total '[note 5']]],Calculation!$B29,FALSE)</f>
        <v>0</v>
      </c>
      <c r="S29" s="11">
        <f>HLOOKUP(S$2,monthly_data_exports_by_country_thousand_tonnes[[#All],[Crude and NGLs]:[Total '[note 5']]],Calculation!$B29,FALSE)</f>
        <v>0</v>
      </c>
      <c r="T29" s="7">
        <f>HLOOKUP(T$2,monthly_data_exports_by_country_thousand_tonnes[[#All],[Crude and NGLs]:[Total '[note 5']]],Calculation!$B29,FALSE)</f>
        <v>0</v>
      </c>
      <c r="U29" s="7">
        <f>HLOOKUP(U$2,monthly_data_exports_by_country_thousand_tonnes[[#All],[Crude and NGLs]:[Total '[note 5']]],Calculation!$B29,FALSE)</f>
        <v>0</v>
      </c>
      <c r="V29" s="7">
        <f>HLOOKUP(V$2,monthly_data_exports_by_country_thousand_tonnes[[#All],[Crude and NGLs]:[Total '[note 5']]],Calculation!$B29,FALSE)</f>
        <v>0</v>
      </c>
      <c r="W29" s="7">
        <f>HLOOKUP(W$2,monthly_data_exports_by_country_thousand_tonnes[[#All],[Crude and NGLs]:[Total '[note 5']]],Calculation!$B29,FALSE)</f>
        <v>0</v>
      </c>
      <c r="X29" s="7">
        <f>HLOOKUP(X$2,monthly_data_exports_by_country_thousand_tonnes[[#All],[Crude and NGLs]:[Total '[note 5']]],Calculation!$B29,FALSE)</f>
        <v>0</v>
      </c>
      <c r="Y29" s="7">
        <f>HLOOKUP(Y$2,monthly_data_exports_by_country_thousand_tonnes[[#All],[Crude and NGLs]:[Total '[note 5']]],Calculation!$B29,FALSE)</f>
        <v>0</v>
      </c>
      <c r="Z29" s="7">
        <f>HLOOKUP(Z$2,monthly_data_exports_by_country_thousand_tonnes[[#All],[Crude and NGLs]:[Total '[note 5']]],Calculation!$B29,FALSE)</f>
        <v>2.52</v>
      </c>
      <c r="AA29" s="11">
        <f>HLOOKUP(AA$2,monthly_data_exports_by_country_thousand_tonnes[[#All],[Crude and NGLs]:[Total '[note 5']]],Calculation!$B29,FALSE)</f>
        <v>2.52</v>
      </c>
      <c r="AB29" s="36">
        <f>HLOOKUP(AB$2,monthly_data_exports_by_country_thousand_tonnes[[#All],[Crude and NGLs]:[Total '[note 5']]],Calculation!$B29,FALSE)</f>
        <v>2.52</v>
      </c>
    </row>
    <row r="30" spans="1:28" ht="14.5">
      <c r="A30" s="7">
        <f t="shared" si="1"/>
        <v>1180</v>
      </c>
      <c r="B30" s="7">
        <f t="shared" si="1"/>
        <v>1396</v>
      </c>
      <c r="D30" s="21" t="s">
        <v>73</v>
      </c>
      <c r="E30" s="25">
        <f>HLOOKUP(E$2,monthly_data_exports_by_country_thousand_tonnes[[#All],[Crude and NGLs]:[Total '[note 5']]],Calculation!$A30,FALSE)</f>
        <v>0</v>
      </c>
      <c r="F30" s="7">
        <f>HLOOKUP(F$2,monthly_data_exports_by_country_thousand_tonnes[[#All],[Crude and NGLs]:[Total '[note 5']]],Calculation!$A30,FALSE)</f>
        <v>0</v>
      </c>
      <c r="G30" s="11">
        <f>HLOOKUP(G$2,monthly_data_exports_by_country_thousand_tonnes[[#All],[Crude and NGLs]:[Total '[note 5']]],Calculation!$A30,FALSE)</f>
        <v>0</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0</v>
      </c>
      <c r="O30" s="11">
        <f>HLOOKUP(O$2,monthly_data_exports_by_country_thousand_tonnes[[#All],[Crude and NGLs]:[Total '[note 5']]],Calculation!$A30,FALSE)</f>
        <v>0</v>
      </c>
      <c r="P30" s="36">
        <f>HLOOKUP(P$2,monthly_data_exports_by_country_thousand_tonnes[[#All],[Crude and NGLs]:[Total '[note 5']]],Calculation!$A30,FALSE)</f>
        <v>0</v>
      </c>
      <c r="Q30" s="25">
        <f>HLOOKUP(Q$2,monthly_data_exports_by_country_thousand_tonnes[[#All],[Crude and NGLs]:[Total '[note 5']]],Calculation!$B30,FALSE)</f>
        <v>0</v>
      </c>
      <c r="R30" s="7">
        <f>HLOOKUP(R$2,monthly_data_exports_by_country_thousand_tonnes[[#All],[Crude and NGLs]:[Total '[note 5']]],Calculation!$B30,FALSE)</f>
        <v>0</v>
      </c>
      <c r="S30" s="11">
        <f>HLOOKUP(S$2,monthly_data_exports_by_country_thousand_tonnes[[#All],[Crude and NGLs]:[Total '[note 5']]],Calculation!$B30,FALSE)</f>
        <v>0</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0</v>
      </c>
      <c r="AA30" s="11">
        <f>HLOOKUP(AA$2,monthly_data_exports_by_country_thousand_tonnes[[#All],[Crude and NGLs]:[Total '[note 5']]],Calculation!$B30,FALSE)</f>
        <v>0</v>
      </c>
      <c r="AB30" s="36">
        <f>HLOOKUP(AB$2,monthly_data_exports_by_country_thousand_tonnes[[#All],[Crude and NGLs]:[Total '[note 5']]],Calculation!$B30,FALSE)</f>
        <v>0</v>
      </c>
    </row>
    <row r="31" spans="1:28" ht="14.5">
      <c r="A31" s="7">
        <f t="shared" si="1"/>
        <v>1181</v>
      </c>
      <c r="B31" s="7">
        <f t="shared" si="1"/>
        <v>1397</v>
      </c>
      <c r="D31" s="21" t="s">
        <v>42</v>
      </c>
      <c r="E31" s="25">
        <f>HLOOKUP(E$2,monthly_data_exports_by_country_thousand_tonnes[[#All],[Crude and NGLs]:[Total '[note 5']]],Calculation!$A31,FALSE)</f>
        <v>783.57</v>
      </c>
      <c r="F31" s="7">
        <f>HLOOKUP(F$2,monthly_data_exports_by_country_thousand_tonnes[[#All],[Crude and NGLs]:[Total '[note 5']]],Calculation!$A31,FALSE)</f>
        <v>158.46</v>
      </c>
      <c r="G31" s="11">
        <f>HLOOKUP(G$2,monthly_data_exports_by_country_thousand_tonnes[[#All],[Crude and NGLs]:[Total '[note 5']]],Calculation!$A31,FALSE)</f>
        <v>942.03</v>
      </c>
      <c r="H31" s="7">
        <f>HLOOKUP(H$2,monthly_data_exports_by_country_thousand_tonnes[[#All],[Crude and NGLs]:[Total '[note 5']]],Calculation!$A31,FALSE)</f>
        <v>15.49</v>
      </c>
      <c r="I31" s="7">
        <f>HLOOKUP(I$2,monthly_data_exports_by_country_thousand_tonnes[[#All],[Crude and NGLs]:[Total '[note 5']]],Calculation!$A31,FALSE)</f>
        <v>138</v>
      </c>
      <c r="J31" s="7">
        <f>HLOOKUP(J$2,monthly_data_exports_by_country_thousand_tonnes[[#All],[Crude and NGLs]:[Total '[note 5']]],Calculation!$A31,FALSE)</f>
        <v>0</v>
      </c>
      <c r="K31" s="7">
        <f>HLOOKUP(K$2,monthly_data_exports_by_country_thousand_tonnes[[#All],[Crude and NGLs]:[Total '[note 5']]],Calculation!$A31,FALSE)</f>
        <v>2.04</v>
      </c>
      <c r="L31" s="7">
        <f>HLOOKUP(L$2,monthly_data_exports_by_country_thousand_tonnes[[#All],[Crude and NGLs]:[Total '[note 5']]],Calculation!$A31,FALSE)</f>
        <v>4.95</v>
      </c>
      <c r="M31" s="7">
        <f>HLOOKUP(M$2,monthly_data_exports_by_country_thousand_tonnes[[#All],[Crude and NGLs]:[Total '[note 5']]],Calculation!$A31,FALSE)</f>
        <v>0</v>
      </c>
      <c r="N31" s="7">
        <f>HLOOKUP(N$2,monthly_data_exports_by_country_thousand_tonnes[[#All],[Crude and NGLs]:[Total '[note 5']]],Calculation!$A31,FALSE)</f>
        <v>174.24</v>
      </c>
      <c r="O31" s="11">
        <f>HLOOKUP(O$2,monthly_data_exports_by_country_thousand_tonnes[[#All],[Crude and NGLs]:[Total '[note 5']]],Calculation!$A31,FALSE)</f>
        <v>336.63</v>
      </c>
      <c r="P31" s="36">
        <f>HLOOKUP(P$2,monthly_data_exports_by_country_thousand_tonnes[[#All],[Crude and NGLs]:[Total '[note 5']]],Calculation!$A31,FALSE)</f>
        <v>1278.6600000000001</v>
      </c>
      <c r="Q31" s="25">
        <f>HLOOKUP(Q$2,monthly_data_exports_by_country_thousand_tonnes[[#All],[Crude and NGLs]:[Total '[note 5']]],Calculation!$B31,FALSE)</f>
        <v>789.88</v>
      </c>
      <c r="R31" s="7">
        <f>HLOOKUP(R$2,monthly_data_exports_by_country_thousand_tonnes[[#All],[Crude and NGLs]:[Total '[note 5']]],Calculation!$B31,FALSE)</f>
        <v>215.6</v>
      </c>
      <c r="S31" s="11">
        <f>HLOOKUP(S$2,monthly_data_exports_by_country_thousand_tonnes[[#All],[Crude and NGLs]:[Total '[note 5']]],Calculation!$B31,FALSE)</f>
        <v>1005.48</v>
      </c>
      <c r="T31" s="7">
        <f>HLOOKUP(T$2,monthly_data_exports_by_country_thousand_tonnes[[#All],[Crude and NGLs]:[Total '[note 5']]],Calculation!$B31,FALSE)</f>
        <v>11.64</v>
      </c>
      <c r="U31" s="7">
        <f>HLOOKUP(U$2,monthly_data_exports_by_country_thousand_tonnes[[#All],[Crude and NGLs]:[Total '[note 5']]],Calculation!$B31,FALSE)</f>
        <v>147</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0</v>
      </c>
      <c r="Z31" s="7">
        <f>HLOOKUP(Z$2,monthly_data_exports_by_country_thousand_tonnes[[#All],[Crude and NGLs]:[Total '[note 5']]],Calculation!$B31,FALSE)</f>
        <v>110.03</v>
      </c>
      <c r="AA31" s="11">
        <f>HLOOKUP(AA$2,monthly_data_exports_by_country_thousand_tonnes[[#All],[Crude and NGLs]:[Total '[note 5']]],Calculation!$B31,FALSE)</f>
        <v>284.77999999999997</v>
      </c>
      <c r="AB31" s="36">
        <f>HLOOKUP(AB$2,monthly_data_exports_by_country_thousand_tonnes[[#All],[Crude and NGLs]:[Total '[note 5']]],Calculation!$B31,FALSE)</f>
        <v>1290.26</v>
      </c>
    </row>
    <row r="32" spans="1:28" ht="14.5">
      <c r="A32" s="7">
        <f t="shared" si="1"/>
        <v>1182</v>
      </c>
      <c r="B32" s="7">
        <f t="shared" si="1"/>
        <v>1398</v>
      </c>
      <c r="D32" s="21" t="s">
        <v>43</v>
      </c>
      <c r="E32" s="25">
        <f>HLOOKUP(E$2,monthly_data_exports_by_country_thousand_tonnes[[#All],[Crude and NGLs]:[Total '[note 5']]],Calculation!$A32,FALSE)</f>
        <v>0</v>
      </c>
      <c r="F32" s="7">
        <f>HLOOKUP(F$2,monthly_data_exports_by_country_thousand_tonnes[[#All],[Crude and NGLs]:[Total '[note 5']]],Calculation!$A32,FALSE)</f>
        <v>0</v>
      </c>
      <c r="G32" s="11">
        <f>HLOOKUP(G$2,monthly_data_exports_by_country_thousand_tonnes[[#All],[Crude and NGLs]:[Total '[note 5']]],Calculation!$A32,FALSE)</f>
        <v>0</v>
      </c>
      <c r="H32" s="7">
        <f>HLOOKUP(H$2,monthly_data_exports_by_country_thousand_tonnes[[#All],[Crude and NGLs]:[Total '[note 5']]],Calculation!$A32,FALSE)</f>
        <v>0</v>
      </c>
      <c r="I32" s="7">
        <f>HLOOKUP(I$2,monthly_data_exports_by_country_thousand_tonnes[[#All],[Crude and NGLs]:[Total '[note 5']]],Calculation!$A32,FALSE)</f>
        <v>0</v>
      </c>
      <c r="J32" s="7">
        <f>HLOOKUP(J$2,monthly_data_exports_by_country_thousand_tonnes[[#All],[Crude and NGLs]:[Total '[note 5']]],Calculation!$A32,FALSE)</f>
        <v>0</v>
      </c>
      <c r="K32" s="7">
        <f>HLOOKUP(K$2,monthly_data_exports_by_country_thousand_tonnes[[#All],[Crude and NGLs]:[Total '[note 5']]],Calculation!$A32,FALSE)</f>
        <v>0</v>
      </c>
      <c r="L32" s="7">
        <f>HLOOKUP(L$2,monthly_data_exports_by_country_thousand_tonnes[[#All],[Crude and NGLs]:[Total '[note 5']]],Calculation!$A32,FALSE)</f>
        <v>0</v>
      </c>
      <c r="M32" s="7">
        <f>HLOOKUP(M$2,monthly_data_exports_by_country_thousand_tonnes[[#All],[Crude and NGLs]:[Total '[note 5']]],Calculation!$A32,FALSE)</f>
        <v>0</v>
      </c>
      <c r="N32" s="7">
        <f>HLOOKUP(N$2,monthly_data_exports_by_country_thousand_tonnes[[#All],[Crude and NGLs]:[Total '[note 5']]],Calculation!$A32,FALSE)</f>
        <v>4.0999999999999996</v>
      </c>
      <c r="O32" s="11">
        <f>HLOOKUP(O$2,monthly_data_exports_by_country_thousand_tonnes[[#All],[Crude and NGLs]:[Total '[note 5']]],Calculation!$A32,FALSE)</f>
        <v>33.5</v>
      </c>
      <c r="P32" s="36">
        <f>HLOOKUP(P$2,monthly_data_exports_by_country_thousand_tonnes[[#All],[Crude and NGLs]:[Total '[note 5']]],Calculation!$A32,FALSE)</f>
        <v>33.5</v>
      </c>
      <c r="Q32" s="25">
        <f>HLOOKUP(Q$2,monthly_data_exports_by_country_thousand_tonnes[[#All],[Crude and NGLs]:[Total '[note 5']]],Calculation!$B32,FALSE)</f>
        <v>0</v>
      </c>
      <c r="R32" s="7">
        <f>HLOOKUP(R$2,monthly_data_exports_by_country_thousand_tonnes[[#All],[Crude and NGLs]:[Total '[note 5']]],Calculation!$B32,FALSE)</f>
        <v>12.01</v>
      </c>
      <c r="S32" s="11">
        <f>HLOOKUP(S$2,monthly_data_exports_by_country_thousand_tonnes[[#All],[Crude and NGLs]:[Total '[note 5']]],Calculation!$B32,FALSE)</f>
        <v>12.01</v>
      </c>
      <c r="T32" s="7">
        <f>HLOOKUP(T$2,monthly_data_exports_by_country_thousand_tonnes[[#All],[Crude and NGLs]:[Total '[note 5']]],Calculation!$B32,FALSE)</f>
        <v>0</v>
      </c>
      <c r="U32" s="7">
        <f>HLOOKUP(U$2,monthly_data_exports_by_country_thousand_tonnes[[#All],[Crude and NGLs]:[Total '[note 5']]],Calculation!$B32,FALSE)</f>
        <v>0</v>
      </c>
      <c r="V32" s="7">
        <f>HLOOKUP(V$2,monthly_data_exports_by_country_thousand_tonnes[[#All],[Crude and NGLs]:[Total '[note 5']]],Calculation!$B32,FALSE)</f>
        <v>0</v>
      </c>
      <c r="W32" s="7">
        <f>HLOOKUP(W$2,monthly_data_exports_by_country_thousand_tonnes[[#All],[Crude and NGLs]:[Total '[note 5']]],Calculation!$B32,FALSE)</f>
        <v>0</v>
      </c>
      <c r="X32" s="7">
        <f>HLOOKUP(X$2,monthly_data_exports_by_country_thousand_tonnes[[#All],[Crude and NGLs]:[Total '[note 5']]],Calculation!$B32,FALSE)</f>
        <v>0</v>
      </c>
      <c r="Y32" s="7">
        <f>HLOOKUP(Y$2,monthly_data_exports_by_country_thousand_tonnes[[#All],[Crude and NGLs]:[Total '[note 5']]],Calculation!$B32,FALSE)</f>
        <v>0</v>
      </c>
      <c r="Z32" s="7">
        <f>HLOOKUP(Z$2,monthly_data_exports_by_country_thousand_tonnes[[#All],[Crude and NGLs]:[Total '[note 5']]],Calculation!$B32,FALSE)</f>
        <v>6.51</v>
      </c>
      <c r="AA32" s="11">
        <f>HLOOKUP(AA$2,monthly_data_exports_by_country_thousand_tonnes[[#All],[Crude and NGLs]:[Total '[note 5']]],Calculation!$B32,FALSE)</f>
        <v>36.61</v>
      </c>
      <c r="AB32" s="36">
        <f>HLOOKUP(AB$2,monthly_data_exports_by_country_thousand_tonnes[[#All],[Crude and NGLs]:[Total '[note 5']]],Calculation!$B32,FALSE)</f>
        <v>48.62</v>
      </c>
    </row>
    <row r="33" spans="1:28" ht="14.5">
      <c r="A33" s="7">
        <f t="shared" si="1"/>
        <v>1183</v>
      </c>
      <c r="B33" s="7">
        <f t="shared" si="1"/>
        <v>1399</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74.27</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0</v>
      </c>
      <c r="O33" s="11">
        <f>HLOOKUP(O$2,monthly_data_exports_by_country_thousand_tonnes[[#All],[Crude and NGLs]:[Total '[note 5']]],Calculation!$A33,FALSE)</f>
        <v>74.27</v>
      </c>
      <c r="P33" s="36">
        <f>HLOOKUP(P$2,monthly_data_exports_by_country_thousand_tonnes[[#All],[Crude and NGLs]:[Total '[note 5']]],Calculation!$A33,FALSE)</f>
        <v>74.27</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62.65</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0</v>
      </c>
      <c r="AA33" s="11">
        <f>HLOOKUP(AA$2,monthly_data_exports_by_country_thousand_tonnes[[#All],[Crude and NGLs]:[Total '[note 5']]],Calculation!$B33,FALSE)</f>
        <v>62.65</v>
      </c>
      <c r="AB33" s="36">
        <f>HLOOKUP(AB$2,monthly_data_exports_by_country_thousand_tonnes[[#All],[Crude and NGLs]:[Total '[note 5']]],Calculation!$B33,FALSE)</f>
        <v>62.65</v>
      </c>
    </row>
    <row r="34" spans="1:28" ht="14.5">
      <c r="A34" s="7">
        <f t="shared" si="1"/>
        <v>1184</v>
      </c>
      <c r="B34" s="7">
        <f t="shared" si="1"/>
        <v>1400</v>
      </c>
      <c r="D34" s="21" t="s">
        <v>71</v>
      </c>
      <c r="E34" s="25">
        <f>HLOOKUP(E$2,monthly_data_exports_by_country_thousand_tonnes[[#All],[Crude and NGLs]:[Total '[note 5']]],Calculation!$A34,FALSE)</f>
        <v>0</v>
      </c>
      <c r="F34" s="7">
        <f>HLOOKUP(F$2,monthly_data_exports_by_country_thousand_tonnes[[#All],[Crude and NGLs]:[Total '[note 5']]],Calculation!$A34,FALSE)</f>
        <v>0</v>
      </c>
      <c r="G34" s="11">
        <f>HLOOKUP(G$2,monthly_data_exports_by_country_thousand_tonnes[[#All],[Crude and NGLs]:[Total '[note 5']]],Calculation!$A34,FALSE)</f>
        <v>0</v>
      </c>
      <c r="H34" s="7">
        <f>HLOOKUP(H$2,monthly_data_exports_by_country_thousand_tonnes[[#All],[Crude and NGLs]:[Total '[note 5']]],Calculation!$A34,FALSE)</f>
        <v>0</v>
      </c>
      <c r="I34" s="7">
        <f>HLOOKUP(I$2,monthly_data_exports_by_country_thousand_tonnes[[#All],[Crude and NGLs]:[Total '[note 5']]],Calculation!$A34,FALSE)</f>
        <v>25.83</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0</v>
      </c>
      <c r="N34" s="7">
        <f>HLOOKUP(N$2,monthly_data_exports_by_country_thousand_tonnes[[#All],[Crude and NGLs]:[Total '[note 5']]],Calculation!$A34,FALSE)</f>
        <v>5.92</v>
      </c>
      <c r="O34" s="11">
        <f>HLOOKUP(O$2,monthly_data_exports_by_country_thousand_tonnes[[#All],[Crude and NGLs]:[Total '[note 5']]],Calculation!$A34,FALSE)</f>
        <v>52.73</v>
      </c>
      <c r="P34" s="36">
        <f>HLOOKUP(P$2,monthly_data_exports_by_country_thousand_tonnes[[#All],[Crude and NGLs]:[Total '[note 5']]],Calculation!$A34,FALSE)</f>
        <v>52.73</v>
      </c>
      <c r="Q34" s="25">
        <f>HLOOKUP(Q$2,monthly_data_exports_by_country_thousand_tonnes[[#All],[Crude and NGLs]:[Total '[note 5']]],Calculation!$B34,FALSE)</f>
        <v>0</v>
      </c>
      <c r="R34" s="7">
        <f>HLOOKUP(R$2,monthly_data_exports_by_country_thousand_tonnes[[#All],[Crude and NGLs]:[Total '[note 5']]],Calculation!$B34,FALSE)</f>
        <v>0</v>
      </c>
      <c r="S34" s="11">
        <f>HLOOKUP(S$2,monthly_data_exports_by_country_thousand_tonnes[[#All],[Crude and NGLs]:[Total '[note 5']]],Calculation!$B34,FALSE)</f>
        <v>0</v>
      </c>
      <c r="T34" s="7">
        <f>HLOOKUP(T$2,monthly_data_exports_by_country_thousand_tonnes[[#All],[Crude and NGLs]:[Total '[note 5']]],Calculation!$B34,FALSE)</f>
        <v>0</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v>
      </c>
      <c r="Y34" s="7">
        <f>HLOOKUP(Y$2,monthly_data_exports_by_country_thousand_tonnes[[#All],[Crude and NGLs]:[Total '[note 5']]],Calculation!$B34,FALSE)</f>
        <v>0</v>
      </c>
      <c r="Z34" s="7">
        <f>HLOOKUP(Z$2,monthly_data_exports_by_country_thousand_tonnes[[#All],[Crude and NGLs]:[Total '[note 5']]],Calculation!$B34,FALSE)</f>
        <v>43.85</v>
      </c>
      <c r="AA34" s="11">
        <f>HLOOKUP(AA$2,monthly_data_exports_by_country_thousand_tonnes[[#All],[Crude and NGLs]:[Total '[note 5']]],Calculation!$B34,FALSE)</f>
        <v>54.06</v>
      </c>
      <c r="AB34" s="36">
        <f>HLOOKUP(AB$2,monthly_data_exports_by_country_thousand_tonnes[[#All],[Crude and NGLs]:[Total '[note 5']]],Calculation!$B34,FALSE)</f>
        <v>54.06</v>
      </c>
    </row>
    <row r="35" spans="1:28" ht="14.5">
      <c r="A35" s="7">
        <f t="shared" si="1"/>
        <v>1185</v>
      </c>
      <c r="B35" s="7">
        <f t="shared" si="1"/>
        <v>1401</v>
      </c>
      <c r="D35" s="21" t="s">
        <v>45</v>
      </c>
      <c r="E35" s="25">
        <f>HLOOKUP(E$2,monthly_data_exports_by_country_thousand_tonnes[[#All],[Crude and NGLs]:[Total '[note 5']]],Calculation!$A35,FALSE)</f>
        <v>240.89</v>
      </c>
      <c r="F35" s="7">
        <f>HLOOKUP(F$2,monthly_data_exports_by_country_thousand_tonnes[[#All],[Crude and NGLs]:[Total '[note 5']]],Calculation!$A35,FALSE)</f>
        <v>0</v>
      </c>
      <c r="G35" s="11">
        <f>HLOOKUP(G$2,monthly_data_exports_by_country_thousand_tonnes[[#All],[Crude and NGLs]:[Total '[note 5']]],Calculation!$A35,FALSE)</f>
        <v>240.89</v>
      </c>
      <c r="H35" s="7">
        <f>HLOOKUP(H$2,monthly_data_exports_by_country_thousand_tonnes[[#All],[Crude and NGLs]:[Total '[note 5']]],Calculation!$A35,FALSE)</f>
        <v>0</v>
      </c>
      <c r="I35" s="7">
        <f>HLOOKUP(I$2,monthly_data_exports_by_country_thousand_tonnes[[#All],[Crude and NGLs]:[Total '[note 5']]],Calculation!$A35,FALSE)</f>
        <v>0</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0</v>
      </c>
      <c r="N35" s="7">
        <f>HLOOKUP(N$2,monthly_data_exports_by_country_thousand_tonnes[[#All],[Crude and NGLs]:[Total '[note 5']]],Calculation!$A35,FALSE)</f>
        <v>2</v>
      </c>
      <c r="O35" s="11">
        <f>HLOOKUP(O$2,monthly_data_exports_by_country_thousand_tonnes[[#All],[Crude and NGLs]:[Total '[note 5']]],Calculation!$A35,FALSE)</f>
        <v>2</v>
      </c>
      <c r="P35" s="36">
        <f>HLOOKUP(P$2,monthly_data_exports_by_country_thousand_tonnes[[#All],[Crude and NGLs]:[Total '[note 5']]],Calculation!$A35,FALSE)</f>
        <v>242.89</v>
      </c>
      <c r="Q35" s="25">
        <f>HLOOKUP(Q$2,monthly_data_exports_by_country_thousand_tonnes[[#All],[Crude and NGLs]:[Total '[note 5']]],Calculation!$B35,FALSE)</f>
        <v>69.849999999999994</v>
      </c>
      <c r="R35" s="7">
        <f>HLOOKUP(R$2,monthly_data_exports_by_country_thousand_tonnes[[#All],[Crude and NGLs]:[Total '[note 5']]],Calculation!$B35,FALSE)</f>
        <v>0</v>
      </c>
      <c r="S35" s="11">
        <f>HLOOKUP(S$2,monthly_data_exports_by_country_thousand_tonnes[[#All],[Crude and NGLs]:[Total '[note 5']]],Calculation!$B35,FALSE)</f>
        <v>69.849999999999994</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0</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0.03</v>
      </c>
      <c r="AA35" s="11">
        <f>HLOOKUP(AA$2,monthly_data_exports_by_country_thousand_tonnes[[#All],[Crude and NGLs]:[Total '[note 5']]],Calculation!$B35,FALSE)</f>
        <v>0.03</v>
      </c>
      <c r="AB35" s="36">
        <f>HLOOKUP(AB$2,monthly_data_exports_by_country_thousand_tonnes[[#All],[Crude and NGLs]:[Total '[note 5']]],Calculation!$B35,FALSE)</f>
        <v>69.88</v>
      </c>
    </row>
    <row r="36" spans="1:28" ht="14.5">
      <c r="A36" s="7">
        <f t="shared" si="1"/>
        <v>1186</v>
      </c>
      <c r="B36" s="7">
        <f t="shared" si="1"/>
        <v>1402</v>
      </c>
      <c r="D36" s="21" t="s">
        <v>46</v>
      </c>
      <c r="E36" s="25">
        <f>HLOOKUP(E$2,monthly_data_exports_by_country_thousand_tonnes[[#All],[Crude and NGLs]:[Total '[note 5']]],Calculation!$A36,FALSE)</f>
        <v>0</v>
      </c>
      <c r="F36" s="7">
        <f>HLOOKUP(F$2,monthly_data_exports_by_country_thousand_tonnes[[#All],[Crude and NGLs]:[Total '[note 5']]],Calculation!$A36,FALSE)</f>
        <v>0</v>
      </c>
      <c r="G36" s="11">
        <f>HLOOKUP(G$2,monthly_data_exports_by_country_thousand_tonnes[[#All],[Crude and NGLs]:[Total '[note 5']]],Calculation!$A36,FALSE)</f>
        <v>0</v>
      </c>
      <c r="H36" s="7">
        <f>HLOOKUP(H$2,monthly_data_exports_by_country_thousand_tonnes[[#All],[Crude and NGLs]:[Total '[note 5']]],Calculation!$A36,FALSE)</f>
        <v>0</v>
      </c>
      <c r="I36" s="7">
        <f>HLOOKUP(I$2,monthly_data_exports_by_country_thousand_tonnes[[#All],[Crude and NGLs]:[Total '[note 5']]],Calculation!$A36,FALSE)</f>
        <v>244.75</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v>
      </c>
      <c r="M36" s="7">
        <f>HLOOKUP(M$2,monthly_data_exports_by_country_thousand_tonnes[[#All],[Crude and NGLs]:[Total '[note 5']]],Calculation!$A36,FALSE)</f>
        <v>0</v>
      </c>
      <c r="N36" s="7">
        <f>HLOOKUP(N$2,monthly_data_exports_by_country_thousand_tonnes[[#All],[Crude and NGLs]:[Total '[note 5']]],Calculation!$A36,FALSE)</f>
        <v>0.31</v>
      </c>
      <c r="O36" s="11">
        <f>HLOOKUP(O$2,monthly_data_exports_by_country_thousand_tonnes[[#All],[Crude and NGLs]:[Total '[note 5']]],Calculation!$A36,FALSE)</f>
        <v>245.06</v>
      </c>
      <c r="P36" s="36">
        <f>HLOOKUP(P$2,monthly_data_exports_by_country_thousand_tonnes[[#All],[Crude and NGLs]:[Total '[note 5']]],Calculation!$A36,FALSE)</f>
        <v>245.06</v>
      </c>
      <c r="Q36" s="25">
        <f>HLOOKUP(Q$2,monthly_data_exports_by_country_thousand_tonnes[[#All],[Crude and NGLs]:[Total '[note 5']]],Calculation!$B36,FALSE)</f>
        <v>0</v>
      </c>
      <c r="R36" s="7">
        <f>HLOOKUP(R$2,monthly_data_exports_by_country_thousand_tonnes[[#All],[Crude and NGLs]:[Total '[note 5']]],Calculation!$B36,FALSE)</f>
        <v>0</v>
      </c>
      <c r="S36" s="11">
        <f>HLOOKUP(S$2,monthly_data_exports_by_country_thousand_tonnes[[#All],[Crude and NGLs]:[Total '[note 5']]],Calculation!$B36,FALSE)</f>
        <v>0</v>
      </c>
      <c r="T36" s="7">
        <f>HLOOKUP(T$2,monthly_data_exports_by_country_thousand_tonnes[[#All],[Crude and NGLs]:[Total '[note 5']]],Calculation!$B36,FALSE)</f>
        <v>0</v>
      </c>
      <c r="U36" s="7">
        <f>HLOOKUP(U$2,monthly_data_exports_by_country_thousand_tonnes[[#All],[Crude and NGLs]:[Total '[note 5']]],Calculation!$B36,FALSE)</f>
        <v>286.02</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9.08</v>
      </c>
      <c r="Y36" s="7">
        <f>HLOOKUP(Y$2,monthly_data_exports_by_country_thousand_tonnes[[#All],[Crude and NGLs]:[Total '[note 5']]],Calculation!$B36,FALSE)</f>
        <v>0</v>
      </c>
      <c r="Z36" s="7">
        <f>HLOOKUP(Z$2,monthly_data_exports_by_country_thousand_tonnes[[#All],[Crude and NGLs]:[Total '[note 5']]],Calculation!$B36,FALSE)</f>
        <v>0.16</v>
      </c>
      <c r="AA36" s="11">
        <f>HLOOKUP(AA$2,monthly_data_exports_by_country_thousand_tonnes[[#All],[Crude and NGLs]:[Total '[note 5']]],Calculation!$B36,FALSE)</f>
        <v>295.26</v>
      </c>
      <c r="AB36" s="36">
        <f>HLOOKUP(AB$2,monthly_data_exports_by_country_thousand_tonnes[[#All],[Crude and NGLs]:[Total '[note 5']]],Calculation!$B36,FALSE)</f>
        <v>295.26</v>
      </c>
    </row>
    <row r="37" spans="1:28" ht="14.5">
      <c r="A37" s="7">
        <f t="shared" si="1"/>
        <v>1187</v>
      </c>
      <c r="B37" s="7">
        <f t="shared" si="1"/>
        <v>1403</v>
      </c>
      <c r="D37" s="21" t="s">
        <v>44</v>
      </c>
      <c r="E37" s="25">
        <f>HLOOKUP(E$2,monthly_data_exports_by_country_thousand_tonnes[[#All],[Crude and NGLs]:[Total '[note 5']]],Calculation!$A37,FALSE)</f>
        <v>0</v>
      </c>
      <c r="F37" s="7">
        <f>HLOOKUP(F$2,monthly_data_exports_by_country_thousand_tonnes[[#All],[Crude and NGLs]:[Total '[note 5']]],Calculation!$A37,FALSE)</f>
        <v>0</v>
      </c>
      <c r="G37" s="11">
        <f>HLOOKUP(G$2,monthly_data_exports_by_country_thousand_tonnes[[#All],[Crude and NGLs]:[Total '[note 5']]],Calculation!$A37,FALSE)</f>
        <v>0</v>
      </c>
      <c r="H37" s="7">
        <f>HLOOKUP(H$2,monthly_data_exports_by_country_thousand_tonnes[[#All],[Crude and NGLs]:[Total '[note 5']]],Calculation!$A37,FALSE)</f>
        <v>0</v>
      </c>
      <c r="I37" s="7">
        <f>HLOOKUP(I$2,monthly_data_exports_by_country_thousand_tonnes[[#All],[Crude and NGLs]:[Total '[note 5']]],Calculation!$A37,FALSE)</f>
        <v>0</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0</v>
      </c>
      <c r="M37" s="7">
        <f>HLOOKUP(M$2,monthly_data_exports_by_country_thousand_tonnes[[#All],[Crude and NGLs]:[Total '[note 5']]],Calculation!$A37,FALSE)</f>
        <v>0</v>
      </c>
      <c r="N37" s="7">
        <f>HLOOKUP(N$2,monthly_data_exports_by_country_thousand_tonnes[[#All],[Crude and NGLs]:[Total '[note 5']]],Calculation!$A37,FALSE)</f>
        <v>0</v>
      </c>
      <c r="O37" s="11">
        <f>HLOOKUP(O$2,monthly_data_exports_by_country_thousand_tonnes[[#All],[Crude and NGLs]:[Total '[note 5']]],Calculation!$A37,FALSE)</f>
        <v>0</v>
      </c>
      <c r="P37" s="36">
        <f>HLOOKUP(P$2,monthly_data_exports_by_country_thousand_tonnes[[#All],[Crude and NGLs]:[Total '[note 5']]],Calculation!$A37,FALSE)</f>
        <v>0</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0</v>
      </c>
      <c r="V37" s="7">
        <f>HLOOKUP(V$2,monthly_data_exports_by_country_thousand_tonnes[[#All],[Crude and NGLs]:[Total '[note 5']]],Calculation!$B37,FALSE)</f>
        <v>0</v>
      </c>
      <c r="W37" s="7">
        <f>HLOOKUP(W$2,monthly_data_exports_by_country_thousand_tonnes[[#All],[Crude and NGLs]:[Total '[note 5']]],Calculation!$B37,FALSE)</f>
        <v>0</v>
      </c>
      <c r="X37" s="7">
        <f>HLOOKUP(X$2,monthly_data_exports_by_country_thousand_tonnes[[#All],[Crude and NGLs]:[Total '[note 5']]],Calculation!$B37,FALSE)</f>
        <v>0</v>
      </c>
      <c r="Y37" s="7">
        <f>HLOOKUP(Y$2,monthly_data_exports_by_country_thousand_tonnes[[#All],[Crude and NGLs]:[Total '[note 5']]],Calculation!$B37,FALSE)</f>
        <v>0</v>
      </c>
      <c r="Z37" s="7">
        <f>HLOOKUP(Z$2,monthly_data_exports_by_country_thousand_tonnes[[#All],[Crude and NGLs]:[Total '[note 5']]],Calculation!$B37,FALSE)</f>
        <v>0</v>
      </c>
      <c r="AA37" s="11">
        <f>HLOOKUP(AA$2,monthly_data_exports_by_country_thousand_tonnes[[#All],[Crude and NGLs]:[Total '[note 5']]],Calculation!$B37,FALSE)</f>
        <v>0</v>
      </c>
      <c r="AB37" s="36">
        <f>HLOOKUP(AB$2,monthly_data_exports_by_country_thousand_tonnes[[#All],[Crude and NGLs]:[Total '[note 5']]],Calculation!$B37,FALSE)</f>
        <v>0</v>
      </c>
    </row>
    <row r="38" spans="1:28" ht="14.5">
      <c r="A38" s="7">
        <f t="shared" ref="A38:B53" si="2">A37+1</f>
        <v>1188</v>
      </c>
      <c r="B38" s="7">
        <f t="shared" si="2"/>
        <v>1404</v>
      </c>
      <c r="D38" s="21" t="s">
        <v>62</v>
      </c>
      <c r="E38" s="25">
        <f>HLOOKUP(E$2,monthly_data_exports_by_country_thousand_tonnes[[#All],[Crude and NGLs]:[Total '[note 5']]],Calculation!$A38,FALSE)</f>
        <v>291.61</v>
      </c>
      <c r="F38" s="7">
        <f>HLOOKUP(F$2,monthly_data_exports_by_country_thousand_tonnes[[#All],[Crude and NGLs]:[Total '[note 5']]],Calculation!$A38,FALSE)</f>
        <v>0</v>
      </c>
      <c r="G38" s="11">
        <f>HLOOKUP(G$2,monthly_data_exports_by_country_thousand_tonnes[[#All],[Crude and NGLs]:[Total '[note 5']]],Calculation!$A38,FALSE)</f>
        <v>291.61</v>
      </c>
      <c r="H38" s="7">
        <f>HLOOKUP(H$2,monthly_data_exports_by_country_thousand_tonnes[[#All],[Crude and NGLs]:[Total '[note 5']]],Calculation!$A38,FALSE)</f>
        <v>14.58</v>
      </c>
      <c r="I38" s="7">
        <f>HLOOKUP(I$2,monthly_data_exports_by_country_thousand_tonnes[[#All],[Crude and NGLs]:[Total '[note 5']]],Calculation!$A38,FALSE)</f>
        <v>1.77</v>
      </c>
      <c r="J38" s="7">
        <f>HLOOKUP(J$2,monthly_data_exports_by_country_thousand_tonnes[[#All],[Crude and NGLs]:[Total '[note 5']]],Calculation!$A38,FALSE)</f>
        <v>0</v>
      </c>
      <c r="K38" s="7">
        <f>HLOOKUP(K$2,monthly_data_exports_by_country_thousand_tonnes[[#All],[Crude and NGLs]:[Total '[note 5']]],Calculation!$A38,FALSE)</f>
        <v>0</v>
      </c>
      <c r="L38" s="7">
        <f>HLOOKUP(L$2,monthly_data_exports_by_country_thousand_tonnes[[#All],[Crude and NGLs]:[Total '[note 5']]],Calculation!$A38,FALSE)</f>
        <v>0</v>
      </c>
      <c r="M38" s="7">
        <f>HLOOKUP(M$2,monthly_data_exports_by_country_thousand_tonnes[[#All],[Crude and NGLs]:[Total '[note 5']]],Calculation!$A38,FALSE)</f>
        <v>89.27</v>
      </c>
      <c r="N38" s="7">
        <f>HLOOKUP(N$2,monthly_data_exports_by_country_thousand_tonnes[[#All],[Crude and NGLs]:[Total '[note 5']]],Calculation!$A38,FALSE)</f>
        <v>33.36</v>
      </c>
      <c r="O38" s="11">
        <f>HLOOKUP(O$2,monthly_data_exports_by_country_thousand_tonnes[[#All],[Crude and NGLs]:[Total '[note 5']]],Calculation!$A38,FALSE)</f>
        <v>71.33</v>
      </c>
      <c r="P38" s="36">
        <f>HLOOKUP(P$2,monthly_data_exports_by_country_thousand_tonnes[[#All],[Crude and NGLs]:[Total '[note 5']]],Calculation!$A38,FALSE)</f>
        <v>362.94</v>
      </c>
      <c r="Q38" s="25">
        <f>HLOOKUP(Q$2,monthly_data_exports_by_country_thousand_tonnes[[#All],[Crude and NGLs]:[Total '[note 5']]],Calculation!$B38,FALSE)</f>
        <v>444.21</v>
      </c>
      <c r="R38" s="7">
        <f>HLOOKUP(R$2,monthly_data_exports_by_country_thousand_tonnes[[#All],[Crude and NGLs]:[Total '[note 5']]],Calculation!$B38,FALSE)</f>
        <v>0</v>
      </c>
      <c r="S38" s="11">
        <f>HLOOKUP(S$2,monthly_data_exports_by_country_thousand_tonnes[[#All],[Crude and NGLs]:[Total '[note 5']]],Calculation!$B38,FALSE)</f>
        <v>444.21</v>
      </c>
      <c r="T38" s="7">
        <f>HLOOKUP(T$2,monthly_data_exports_by_country_thousand_tonnes[[#All],[Crude and NGLs]:[Total '[note 5']]],Calculation!$B38,FALSE)</f>
        <v>24.16</v>
      </c>
      <c r="U38" s="7">
        <f>HLOOKUP(U$2,monthly_data_exports_by_country_thousand_tonnes[[#All],[Crude and NGLs]:[Total '[note 5']]],Calculation!$B38,FALSE)</f>
        <v>-0.2</v>
      </c>
      <c r="V38" s="7">
        <f>HLOOKUP(V$2,monthly_data_exports_by_country_thousand_tonnes[[#All],[Crude and NGLs]:[Total '[note 5']]],Calculation!$B38,FALSE)</f>
        <v>0</v>
      </c>
      <c r="W38" s="7">
        <f>HLOOKUP(W$2,monthly_data_exports_by_country_thousand_tonnes[[#All],[Crude and NGLs]:[Total '[note 5']]],Calculation!$B38,FALSE)</f>
        <v>0</v>
      </c>
      <c r="X38" s="7">
        <f>HLOOKUP(X$2,monthly_data_exports_by_country_thousand_tonnes[[#All],[Crude and NGLs]:[Total '[note 5']]],Calculation!$B38,FALSE)</f>
        <v>0</v>
      </c>
      <c r="Y38" s="7">
        <f>HLOOKUP(Y$2,monthly_data_exports_by_country_thousand_tonnes[[#All],[Crude and NGLs]:[Total '[note 5']]],Calculation!$B38,FALSE)</f>
        <v>145.5</v>
      </c>
      <c r="Z38" s="7">
        <f>HLOOKUP(Z$2,monthly_data_exports_by_country_thousand_tonnes[[#All],[Crude and NGLs]:[Total '[note 5']]],Calculation!$B38,FALSE)</f>
        <v>57.6</v>
      </c>
      <c r="AA38" s="11">
        <f>HLOOKUP(AA$2,monthly_data_exports_by_country_thousand_tonnes[[#All],[Crude and NGLs]:[Total '[note 5']]],Calculation!$B38,FALSE)</f>
        <v>162.13999999999999</v>
      </c>
      <c r="AB38" s="36">
        <f>HLOOKUP(AB$2,monthly_data_exports_by_country_thousand_tonnes[[#All],[Crude and NGLs]:[Total '[note 5']]],Calculation!$B38,FALSE)</f>
        <v>606.35</v>
      </c>
    </row>
    <row r="39" spans="1:28" ht="14.5">
      <c r="A39" s="37">
        <f t="shared" si="2"/>
        <v>1189</v>
      </c>
      <c r="B39" s="38">
        <f t="shared" si="2"/>
        <v>1405</v>
      </c>
      <c r="C39" s="38"/>
      <c r="D39" s="22" t="s">
        <v>93</v>
      </c>
      <c r="E39" s="37">
        <f>HLOOKUP(E$2,monthly_data_exports_by_country_thousand_tonnes[[#All],[Crude and NGLs]:[Total '[note 5']]],Calculation!$A39,FALSE)</f>
        <v>2034.43</v>
      </c>
      <c r="F39" s="38">
        <f>HLOOKUP(F$2,monthly_data_exports_by_country_thousand_tonnes[[#All],[Crude and NGLs]:[Total '[note 5']]],Calculation!$A39,FALSE)</f>
        <v>213.94</v>
      </c>
      <c r="G39" s="39">
        <f>HLOOKUP(G$2,monthly_data_exports_by_country_thousand_tonnes[[#All],[Crude and NGLs]:[Total '[note 5']]],Calculation!$A39,FALSE)</f>
        <v>2248.37</v>
      </c>
      <c r="H39" s="38">
        <f>HLOOKUP(H$2,monthly_data_exports_by_country_thousand_tonnes[[#All],[Crude and NGLs]:[Total '[note 5']]],Calculation!$A39,FALSE)</f>
        <v>56.26</v>
      </c>
      <c r="I39" s="38">
        <f>HLOOKUP(I$2,monthly_data_exports_by_country_thousand_tonnes[[#All],[Crude and NGLs]:[Total '[note 5']]],Calculation!$A39,FALSE)</f>
        <v>605.41999999999996</v>
      </c>
      <c r="J39" s="38">
        <f>HLOOKUP(J$2,monthly_data_exports_by_country_thousand_tonnes[[#All],[Crude and NGLs]:[Total '[note 5']]],Calculation!$A39,FALSE)</f>
        <v>107.4</v>
      </c>
      <c r="K39" s="38">
        <f>HLOOKUP(K$2,monthly_data_exports_by_country_thousand_tonnes[[#All],[Crude and NGLs]:[Total '[note 5']]],Calculation!$A39,FALSE)</f>
        <v>2.04</v>
      </c>
      <c r="L39" s="38">
        <f>HLOOKUP(L$2,monthly_data_exports_by_country_thousand_tonnes[[#All],[Crude and NGLs]:[Total '[note 5']]],Calculation!$A39,FALSE)</f>
        <v>101.78</v>
      </c>
      <c r="M39" s="38">
        <f>HLOOKUP(M$2,monthly_data_exports_by_country_thousand_tonnes[[#All],[Crude and NGLs]:[Total '[note 5']]],Calculation!$A39,FALSE)</f>
        <v>116.4</v>
      </c>
      <c r="N39" s="38">
        <f>HLOOKUP(N$2,monthly_data_exports_by_country_thousand_tonnes[[#All],[Crude and NGLs]:[Total '[note 5']]],Calculation!$A39,FALSE)</f>
        <v>328.03</v>
      </c>
      <c r="O39" s="38">
        <f>HLOOKUP(O$2,monthly_data_exports_by_country_thousand_tonnes[[#All],[Crude and NGLs]:[Total '[note 5']]],Calculation!$A39,FALSE)</f>
        <v>1317.33</v>
      </c>
      <c r="P39" s="40">
        <f>HLOOKUP(P$2,monthly_data_exports_by_country_thousand_tonnes[[#All],[Crude and NGLs]:[Total '[note 5']]],Calculation!$A39,FALSE)</f>
        <v>3565.7</v>
      </c>
      <c r="Q39" s="37">
        <f>HLOOKUP(Q$2,monthly_data_exports_by_country_thousand_tonnes[[#All],[Crude and NGLs]:[Total '[note 5']]],Calculation!$B39,FALSE)</f>
        <v>1516.1</v>
      </c>
      <c r="R39" s="38">
        <f>HLOOKUP(R$2,monthly_data_exports_by_country_thousand_tonnes[[#All],[Crude and NGLs]:[Total '[note 5']]],Calculation!$B39,FALSE)</f>
        <v>247.03</v>
      </c>
      <c r="S39" s="39">
        <f>HLOOKUP(S$2,monthly_data_exports_by_country_thousand_tonnes[[#All],[Crude and NGLs]:[Total '[note 5']]],Calculation!$B39,FALSE)</f>
        <v>1763.13</v>
      </c>
      <c r="T39" s="38">
        <f>HLOOKUP(T$2,monthly_data_exports_by_country_thousand_tonnes[[#All],[Crude and NGLs]:[Total '[note 5']]],Calculation!$B39,FALSE)</f>
        <v>39.26</v>
      </c>
      <c r="U39" s="38">
        <f>HLOOKUP(U$2,monthly_data_exports_by_country_thousand_tonnes[[#All],[Crude and NGLs]:[Total '[note 5']]],Calculation!$B39,FALSE)</f>
        <v>769.06</v>
      </c>
      <c r="V39" s="38">
        <f>HLOOKUP(V$2,monthly_data_exports_by_country_thousand_tonnes[[#All],[Crude and NGLs]:[Total '[note 5']]],Calculation!$B39,FALSE)</f>
        <v>104.45</v>
      </c>
      <c r="W39" s="38">
        <f>HLOOKUP(W$2,monthly_data_exports_by_country_thousand_tonnes[[#All],[Crude and NGLs]:[Total '[note 5']]],Calculation!$B39,FALSE)</f>
        <v>0</v>
      </c>
      <c r="X39" s="38">
        <f>HLOOKUP(X$2,monthly_data_exports_by_country_thousand_tonnes[[#All],[Crude and NGLs]:[Total '[note 5']]],Calculation!$B39,FALSE)</f>
        <v>61.19</v>
      </c>
      <c r="Y39" s="38">
        <f>HLOOKUP(Y$2,monthly_data_exports_by_country_thousand_tonnes[[#All],[Crude and NGLs]:[Total '[note 5']]],Calculation!$B39,FALSE)</f>
        <v>164.76</v>
      </c>
      <c r="Z39" s="38">
        <f>HLOOKUP(Z$2,monthly_data_exports_by_country_thousand_tonnes[[#All],[Crude and NGLs]:[Total '[note 5']]],Calculation!$B39,FALSE)</f>
        <v>296.3</v>
      </c>
      <c r="AA39" s="38">
        <f>HLOOKUP(AA$2,monthly_data_exports_by_country_thousand_tonnes[[#All],[Crude and NGLs]:[Total '[note 5']]],Calculation!$B39,FALSE)</f>
        <v>1435.02</v>
      </c>
      <c r="AB39" s="40">
        <f>HLOOKUP(AB$2,monthly_data_exports_by_country_thousand_tonnes[[#All],[Crude and NGLs]:[Total '[note 5']]],Calculation!$B39,FALSE)</f>
        <v>3198.15</v>
      </c>
    </row>
    <row r="40" spans="1:28" ht="14.5">
      <c r="A40" s="7">
        <f t="shared" si="2"/>
        <v>1190</v>
      </c>
      <c r="B40" s="7">
        <f t="shared" si="2"/>
        <v>1406</v>
      </c>
      <c r="D40" s="21" t="s">
        <v>37</v>
      </c>
      <c r="E40" s="32">
        <f>HLOOKUP(E$2,monthly_data_exports_by_country_thousand_tonnes[[#All],[Crude and NGLs]:[Total '[note 5']]],Calculation!$A40,FALSE)</f>
        <v>0</v>
      </c>
      <c r="F40" s="33">
        <f>HLOOKUP(F$2,monthly_data_exports_by_country_thousand_tonnes[[#All],[Crude and NGLs]:[Total '[note 5']]],Calculation!$A40,FALSE)</f>
        <v>111.25</v>
      </c>
      <c r="G40" s="34">
        <f>HLOOKUP(G$2,monthly_data_exports_by_country_thousand_tonnes[[#All],[Crude and NGLs]:[Total '[note 5']]],Calculation!$A40,FALSE)</f>
        <v>111.25</v>
      </c>
      <c r="H40" s="33">
        <f>HLOOKUP(H$2,monthly_data_exports_by_country_thousand_tonnes[[#All],[Crude and NGLs]:[Total '[note 5']]],Calculation!$A40,FALSE)</f>
        <v>1.9</v>
      </c>
      <c r="I40" s="33">
        <f>HLOOKUP(I$2,monthly_data_exports_by_country_thousand_tonnes[[#All],[Crude and NGLs]:[Total '[note 5']]],Calculation!$A40,FALSE)</f>
        <v>202.61</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13.89</v>
      </c>
      <c r="N40" s="33">
        <f>HLOOKUP(N$2,monthly_data_exports_by_country_thousand_tonnes[[#All],[Crude and NGLs]:[Total '[note 5']]],Calculation!$A40,FALSE)</f>
        <v>125.13</v>
      </c>
      <c r="O40" s="34">
        <f>HLOOKUP(O$2,monthly_data_exports_by_country_thousand_tonnes[[#All],[Crude and NGLs]:[Total '[note 5']]],Calculation!$A40,FALSE)</f>
        <v>430.58</v>
      </c>
      <c r="P40" s="35">
        <f>HLOOKUP(P$2,monthly_data_exports_by_country_thousand_tonnes[[#All],[Crude and NGLs]:[Total '[note 5']]],Calculation!$A40,FALSE)</f>
        <v>541.83000000000004</v>
      </c>
      <c r="Q40" s="32">
        <f>HLOOKUP(Q$2,monthly_data_exports_by_country_thousand_tonnes[[#All],[Crude and NGLs]:[Total '[note 5']]],Calculation!$B40,FALSE)</f>
        <v>0</v>
      </c>
      <c r="R40" s="33">
        <f>HLOOKUP(R$2,monthly_data_exports_by_country_thousand_tonnes[[#All],[Crude and NGLs]:[Total '[note 5']]],Calculation!$B40,FALSE)</f>
        <v>16.07</v>
      </c>
      <c r="S40" s="34">
        <f>HLOOKUP(S$2,monthly_data_exports_by_country_thousand_tonnes[[#All],[Crude and NGLs]:[Total '[note 5']]],Calculation!$B40,FALSE)</f>
        <v>16.07</v>
      </c>
      <c r="T40" s="33">
        <f>HLOOKUP(T$2,monthly_data_exports_by_country_thousand_tonnes[[#All],[Crude and NGLs]:[Total '[note 5']]],Calculation!$B40,FALSE)</f>
        <v>0</v>
      </c>
      <c r="U40" s="33">
        <f>HLOOKUP(U$2,monthly_data_exports_by_country_thousand_tonnes[[#All],[Crude and NGLs]:[Total '[note 5']]],Calculation!$B40,FALSE)</f>
        <v>171.91</v>
      </c>
      <c r="V40" s="33">
        <f>HLOOKUP(V$2,monthly_data_exports_by_country_thousand_tonnes[[#All],[Crude and NGLs]:[Total '[note 5']]],Calculation!$B40,FALSE)</f>
        <v>0</v>
      </c>
      <c r="W40" s="33">
        <f>HLOOKUP(W$2,monthly_data_exports_by_country_thousand_tonnes[[#All],[Crude and NGLs]:[Total '[note 5']]],Calculation!$B40,FALSE)</f>
        <v>0</v>
      </c>
      <c r="X40" s="33">
        <f>HLOOKUP(X$2,monthly_data_exports_by_country_thousand_tonnes[[#All],[Crude and NGLs]:[Total '[note 5']]],Calculation!$B40,FALSE)</f>
        <v>0</v>
      </c>
      <c r="Y40" s="33">
        <f>HLOOKUP(Y$2,monthly_data_exports_by_country_thousand_tonnes[[#All],[Crude and NGLs]:[Total '[note 5']]],Calculation!$B40,FALSE)</f>
        <v>7.16</v>
      </c>
      <c r="Z40" s="33">
        <f>HLOOKUP(Z$2,monthly_data_exports_by_country_thousand_tonnes[[#All],[Crude and NGLs]:[Total '[note 5']]],Calculation!$B40,FALSE)</f>
        <v>125.84</v>
      </c>
      <c r="AA40" s="34">
        <f>HLOOKUP(AA$2,monthly_data_exports_by_country_thousand_tonnes[[#All],[Crude and NGLs]:[Total '[note 5']]],Calculation!$B40,FALSE)</f>
        <v>328.76</v>
      </c>
      <c r="AB40" s="35">
        <f>HLOOKUP(AB$2,monthly_data_exports_by_country_thousand_tonnes[[#All],[Crude and NGLs]:[Total '[note 5']]],Calculation!$B40,FALSE)</f>
        <v>344.83</v>
      </c>
    </row>
    <row r="41" spans="1:28" ht="14.5">
      <c r="A41" s="7">
        <f t="shared" si="2"/>
        <v>1191</v>
      </c>
      <c r="B41" s="7">
        <f t="shared" si="2"/>
        <v>1407</v>
      </c>
      <c r="D41" s="21" t="s">
        <v>38</v>
      </c>
      <c r="E41" s="25">
        <f>HLOOKUP(E$2,monthly_data_exports_by_country_thousand_tonnes[[#All],[Crude and NGLs]:[Total '[note 5']]],Calculation!$A41,FALSE)</f>
        <v>0</v>
      </c>
      <c r="F41" s="7">
        <f>HLOOKUP(F$2,monthly_data_exports_by_country_thousand_tonnes[[#All],[Crude and NGLs]:[Total '[note 5']]],Calculation!$A41,FALSE)</f>
        <v>0</v>
      </c>
      <c r="G41" s="11">
        <f>HLOOKUP(G$2,monthly_data_exports_by_country_thousand_tonnes[[#All],[Crude and NGLs]:[Total '[note 5']]],Calculation!$A41,FALSE)</f>
        <v>0</v>
      </c>
      <c r="H41" s="7">
        <f>HLOOKUP(H$2,monthly_data_exports_by_country_thousand_tonnes[[#All],[Crude and NGLs]:[Total '[note 5']]],Calculation!$A41,FALSE)</f>
        <v>0</v>
      </c>
      <c r="I41" s="7">
        <f>HLOOKUP(I$2,monthly_data_exports_by_country_thousand_tonnes[[#All],[Crude and NGLs]:[Total '[note 5']]],Calculation!$A41,FALSE)</f>
        <v>106.12</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v>
      </c>
      <c r="M41" s="7">
        <f>HLOOKUP(M$2,monthly_data_exports_by_country_thousand_tonnes[[#All],[Crude and NGLs]:[Total '[note 5']]],Calculation!$A41,FALSE)</f>
        <v>0</v>
      </c>
      <c r="N41" s="7">
        <f>HLOOKUP(N$2,monthly_data_exports_by_country_thousand_tonnes[[#All],[Crude and NGLs]:[Total '[note 5']]],Calculation!$A41,FALSE)</f>
        <v>0</v>
      </c>
      <c r="O41" s="11">
        <f>HLOOKUP(O$2,monthly_data_exports_by_country_thousand_tonnes[[#All],[Crude and NGLs]:[Total '[note 5']]],Calculation!$A41,FALSE)</f>
        <v>106.12</v>
      </c>
      <c r="P41" s="36">
        <f>HLOOKUP(P$2,monthly_data_exports_by_country_thousand_tonnes[[#All],[Crude and NGLs]:[Total '[note 5']]],Calculation!$A41,FALSE)</f>
        <v>106.12</v>
      </c>
      <c r="Q41" s="25">
        <f>HLOOKUP(Q$2,monthly_data_exports_by_country_thousand_tonnes[[#All],[Crude and NGLs]:[Total '[note 5']]],Calculation!$B41,FALSE)</f>
        <v>0</v>
      </c>
      <c r="R41" s="7">
        <f>HLOOKUP(R$2,monthly_data_exports_by_country_thousand_tonnes[[#All],[Crude and NGLs]:[Total '[note 5']]],Calculation!$B41,FALSE)</f>
        <v>0</v>
      </c>
      <c r="S41" s="11">
        <f>HLOOKUP(S$2,monthly_data_exports_by_country_thousand_tonnes[[#All],[Crude and NGLs]:[Total '[note 5']]],Calculation!$B41,FALSE)</f>
        <v>0</v>
      </c>
      <c r="T41" s="7">
        <f>HLOOKUP(T$2,monthly_data_exports_by_country_thousand_tonnes[[#All],[Crude and NGLs]:[Total '[note 5']]],Calculation!$B41,FALSE)</f>
        <v>0</v>
      </c>
      <c r="U41" s="7">
        <f>HLOOKUP(U$2,monthly_data_exports_by_country_thousand_tonnes[[#All],[Crude and NGLs]:[Total '[note 5']]],Calculation!$B41,FALSE)</f>
        <v>71.709999999999994</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0.22</v>
      </c>
      <c r="Y41" s="7">
        <f>HLOOKUP(Y$2,monthly_data_exports_by_country_thousand_tonnes[[#All],[Crude and NGLs]:[Total '[note 5']]],Calculation!$B41,FALSE)</f>
        <v>0</v>
      </c>
      <c r="Z41" s="7">
        <f>HLOOKUP(Z$2,monthly_data_exports_by_country_thousand_tonnes[[#All],[Crude and NGLs]:[Total '[note 5']]],Calculation!$B41,FALSE)</f>
        <v>14.68</v>
      </c>
      <c r="AA41" s="11">
        <f>HLOOKUP(AA$2,monthly_data_exports_by_country_thousand_tonnes[[#All],[Crude and NGLs]:[Total '[note 5']]],Calculation!$B41,FALSE)</f>
        <v>86.61</v>
      </c>
      <c r="AB41" s="36">
        <f>HLOOKUP(AB$2,monthly_data_exports_by_country_thousand_tonnes[[#All],[Crude and NGLs]:[Total '[note 5']]],Calculation!$B41,FALSE)</f>
        <v>86.61</v>
      </c>
    </row>
    <row r="42" spans="1:28" ht="14.5">
      <c r="A42" s="7">
        <f t="shared" si="2"/>
        <v>1192</v>
      </c>
      <c r="B42" s="7">
        <f t="shared" si="2"/>
        <v>1408</v>
      </c>
      <c r="D42" s="21" t="s">
        <v>72</v>
      </c>
      <c r="E42" s="25">
        <f>HLOOKUP(E$2,monthly_data_exports_by_country_thousand_tonnes[[#All],[Crude and NGLs]:[Total '[note 5']]],Calculation!$A42,FALSE)</f>
        <v>255.06</v>
      </c>
      <c r="F42" s="7">
        <f>HLOOKUP(F$2,monthly_data_exports_by_country_thousand_tonnes[[#All],[Crude and NGLs]:[Total '[note 5']]],Calculation!$A42,FALSE)</f>
        <v>0</v>
      </c>
      <c r="G42" s="11">
        <f>HLOOKUP(G$2,monthly_data_exports_by_country_thousand_tonnes[[#All],[Crude and NGLs]:[Total '[note 5']]],Calculation!$A42,FALSE)</f>
        <v>255.06</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15.22</v>
      </c>
      <c r="O42" s="11">
        <f>HLOOKUP(O$2,monthly_data_exports_by_country_thousand_tonnes[[#All],[Crude and NGLs]:[Total '[note 5']]],Calculation!$A42,FALSE)</f>
        <v>15.22</v>
      </c>
      <c r="P42" s="36">
        <f>HLOOKUP(P$2,monthly_data_exports_by_country_thousand_tonnes[[#All],[Crude and NGLs]:[Total '[note 5']]],Calculation!$A42,FALSE)</f>
        <v>270.27999999999997</v>
      </c>
      <c r="Q42" s="25">
        <f>HLOOKUP(Q$2,monthly_data_exports_by_country_thousand_tonnes[[#All],[Crude and NGLs]:[Total '[note 5']]],Calculation!$B42,FALSE)</f>
        <v>0</v>
      </c>
      <c r="R42" s="7">
        <f>HLOOKUP(R$2,monthly_data_exports_by_country_thousand_tonnes[[#All],[Crude and NGLs]:[Total '[note 5']]],Calculation!$B42,FALSE)</f>
        <v>0</v>
      </c>
      <c r="S42" s="11">
        <f>HLOOKUP(S$2,monthly_data_exports_by_country_thousand_tonnes[[#All],[Crude and NGLs]:[Total '[note 5']]],Calculation!$B42,FALSE)</f>
        <v>0</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3.81</v>
      </c>
      <c r="AA42" s="11">
        <f>HLOOKUP(AA$2,monthly_data_exports_by_country_thousand_tonnes[[#All],[Crude and NGLs]:[Total '[note 5']]],Calculation!$B42,FALSE)</f>
        <v>3.81</v>
      </c>
      <c r="AB42" s="36">
        <f>HLOOKUP(AB$2,monthly_data_exports_by_country_thousand_tonnes[[#All],[Crude and NGLs]:[Total '[note 5']]],Calculation!$B42,FALSE)</f>
        <v>3.81</v>
      </c>
    </row>
    <row r="43" spans="1:28" ht="14.5">
      <c r="A43" s="7">
        <f t="shared" si="2"/>
        <v>1193</v>
      </c>
      <c r="B43" s="7">
        <f t="shared" si="2"/>
        <v>1409</v>
      </c>
      <c r="D43" s="21" t="s">
        <v>39</v>
      </c>
      <c r="E43" s="25">
        <f>HLOOKUP(E$2,monthly_data_exports_by_country_thousand_tonnes[[#All],[Crude and NGLs]:[Total '[note 5']]],Calculation!$A43,FALSE)</f>
        <v>0</v>
      </c>
      <c r="F43" s="7">
        <f>HLOOKUP(F$2,monthly_data_exports_by_country_thousand_tonnes[[#All],[Crude and NGLs]:[Total '[note 5']]],Calculation!$A43,FALSE)</f>
        <v>0</v>
      </c>
      <c r="G43" s="11">
        <f>HLOOKUP(G$2,monthly_data_exports_by_country_thousand_tonnes[[#All],[Crude and NGLs]:[Total '[note 5']]],Calculation!$A43,FALSE)</f>
        <v>0</v>
      </c>
      <c r="H43" s="7">
        <f>HLOOKUP(H$2,monthly_data_exports_by_country_thousand_tonnes[[#All],[Crude and NGLs]:[Total '[note 5']]],Calculation!$A43,FALSE)</f>
        <v>0</v>
      </c>
      <c r="I43" s="7">
        <f>HLOOKUP(I$2,monthly_data_exports_by_country_thousand_tonnes[[#All],[Crude and NGLs]:[Total '[note 5']]],Calculation!$A43,FALSE)</f>
        <v>13.51</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0</v>
      </c>
      <c r="N43" s="7">
        <f>HLOOKUP(N$2,monthly_data_exports_by_country_thousand_tonnes[[#All],[Crude and NGLs]:[Total '[note 5']]],Calculation!$A43,FALSE)</f>
        <v>0.16</v>
      </c>
      <c r="O43" s="11">
        <f>HLOOKUP(O$2,monthly_data_exports_by_country_thousand_tonnes[[#All],[Crude and NGLs]:[Total '[note 5']]],Calculation!$A43,FALSE)</f>
        <v>13.67</v>
      </c>
      <c r="P43" s="36">
        <f>HLOOKUP(P$2,monthly_data_exports_by_country_thousand_tonnes[[#All],[Crude and NGLs]:[Total '[note 5']]],Calculation!$A43,FALSE)</f>
        <v>13.67</v>
      </c>
      <c r="Q43" s="25">
        <f>HLOOKUP(Q$2,monthly_data_exports_by_country_thousand_tonnes[[#All],[Crude and NGLs]:[Total '[note 5']]],Calculation!$B43,FALSE)</f>
        <v>90.67</v>
      </c>
      <c r="R43" s="7">
        <f>HLOOKUP(R$2,monthly_data_exports_by_country_thousand_tonnes[[#All],[Crude and NGLs]:[Total '[note 5']]],Calculation!$B43,FALSE)</f>
        <v>0</v>
      </c>
      <c r="S43" s="11">
        <f>HLOOKUP(S$2,monthly_data_exports_by_country_thousand_tonnes[[#All],[Crude and NGLs]:[Total '[note 5']]],Calculation!$B43,FALSE)</f>
        <v>90.67</v>
      </c>
      <c r="T43" s="7">
        <f>HLOOKUP(T$2,monthly_data_exports_by_country_thousand_tonnes[[#All],[Crude and NGLs]:[Total '[note 5']]],Calculation!$B43,FALSE)</f>
        <v>0</v>
      </c>
      <c r="U43" s="7">
        <f>HLOOKUP(U$2,monthly_data_exports_by_country_thousand_tonnes[[#All],[Crude and NGLs]:[Total '[note 5']]],Calculation!$B43,FALSE)</f>
        <v>13.44</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6.01</v>
      </c>
      <c r="Z43" s="7">
        <f>HLOOKUP(Z$2,monthly_data_exports_by_country_thousand_tonnes[[#All],[Crude and NGLs]:[Total '[note 5']]],Calculation!$B43,FALSE)</f>
        <v>0</v>
      </c>
      <c r="AA43" s="11">
        <f>HLOOKUP(AA$2,monthly_data_exports_by_country_thousand_tonnes[[#All],[Crude and NGLs]:[Total '[note 5']]],Calculation!$B43,FALSE)</f>
        <v>19.45</v>
      </c>
      <c r="AB43" s="36">
        <f>HLOOKUP(AB$2,monthly_data_exports_by_country_thousand_tonnes[[#All],[Crude and NGLs]:[Total '[note 5']]],Calculation!$B43,FALSE)</f>
        <v>110.12</v>
      </c>
    </row>
    <row r="44" spans="1:28" ht="14.5">
      <c r="A44" s="7">
        <f t="shared" si="2"/>
        <v>1194</v>
      </c>
      <c r="B44" s="7">
        <f t="shared" si="2"/>
        <v>1410</v>
      </c>
      <c r="D44" s="21" t="s">
        <v>40</v>
      </c>
      <c r="E44" s="25">
        <f>HLOOKUP(E$2,monthly_data_exports_by_country_thousand_tonnes[[#All],[Crude and NGLs]:[Total '[note 5']]],Calculation!$A44,FALSE)</f>
        <v>0.19</v>
      </c>
      <c r="F44" s="7">
        <f>HLOOKUP(F$2,monthly_data_exports_by_country_thousand_tonnes[[#All],[Crude and NGLs]:[Total '[note 5']]],Calculation!$A44,FALSE)</f>
        <v>0</v>
      </c>
      <c r="G44" s="11">
        <f>HLOOKUP(G$2,monthly_data_exports_by_country_thousand_tonnes[[#All],[Crude and NGLs]:[Total '[note 5']]],Calculation!$A44,FALSE)</f>
        <v>0.19</v>
      </c>
      <c r="H44" s="7">
        <f>HLOOKUP(H$2,monthly_data_exports_by_country_thousand_tonnes[[#All],[Crude and NGLs]:[Total '[note 5']]],Calculation!$A44,FALSE)</f>
        <v>12.9</v>
      </c>
      <c r="I44" s="7">
        <f>HLOOKUP(I$2,monthly_data_exports_by_country_thousand_tonnes[[#All],[Crude and NGLs]:[Total '[note 5']]],Calculation!$A44,FALSE)</f>
        <v>3.41</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0</v>
      </c>
      <c r="M44" s="7">
        <f>HLOOKUP(M$2,monthly_data_exports_by_country_thousand_tonnes[[#All],[Crude and NGLs]:[Total '[note 5']]],Calculation!$A44,FALSE)</f>
        <v>0</v>
      </c>
      <c r="N44" s="7">
        <f>HLOOKUP(N$2,monthly_data_exports_by_country_thousand_tonnes[[#All],[Crude and NGLs]:[Total '[note 5']]],Calculation!$A44,FALSE)</f>
        <v>4.79</v>
      </c>
      <c r="O44" s="11">
        <f>HLOOKUP(O$2,monthly_data_exports_by_country_thousand_tonnes[[#All],[Crude and NGLs]:[Total '[note 5']]],Calculation!$A44,FALSE)</f>
        <v>21.1</v>
      </c>
      <c r="P44" s="36">
        <f>HLOOKUP(P$2,monthly_data_exports_by_country_thousand_tonnes[[#All],[Crude and NGLs]:[Total '[note 5']]],Calculation!$A44,FALSE)</f>
        <v>21.29</v>
      </c>
      <c r="Q44" s="25">
        <f>HLOOKUP(Q$2,monthly_data_exports_by_country_thousand_tonnes[[#All],[Crude and NGLs]:[Total '[note 5']]],Calculation!$B44,FALSE)</f>
        <v>0</v>
      </c>
      <c r="R44" s="7">
        <f>HLOOKUP(R$2,monthly_data_exports_by_country_thousand_tonnes[[#All],[Crude and NGLs]:[Total '[note 5']]],Calculation!$B44,FALSE)</f>
        <v>0</v>
      </c>
      <c r="S44" s="11">
        <f>HLOOKUP(S$2,monthly_data_exports_by_country_thousand_tonnes[[#All],[Crude and NGLs]:[Total '[note 5']]],Calculation!$B44,FALSE)</f>
        <v>0</v>
      </c>
      <c r="T44" s="7">
        <f>HLOOKUP(T$2,monthly_data_exports_by_country_thousand_tonnes[[#All],[Crude and NGLs]:[Total '[note 5']]],Calculation!$B44,FALSE)</f>
        <v>2.78</v>
      </c>
      <c r="U44" s="7">
        <f>HLOOKUP(U$2,monthly_data_exports_by_country_thousand_tonnes[[#All],[Crude and NGLs]:[Total '[note 5']]],Calculation!$B44,FALSE)</f>
        <v>0</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15.73</v>
      </c>
      <c r="Y44" s="7">
        <f>HLOOKUP(Y$2,monthly_data_exports_by_country_thousand_tonnes[[#All],[Crude and NGLs]:[Total '[note 5']]],Calculation!$B44,FALSE)</f>
        <v>0</v>
      </c>
      <c r="Z44" s="7">
        <f>HLOOKUP(Z$2,monthly_data_exports_by_country_thousand_tonnes[[#All],[Crude and NGLs]:[Total '[note 5']]],Calculation!$B44,FALSE)</f>
        <v>6.84</v>
      </c>
      <c r="AA44" s="11">
        <f>HLOOKUP(AA$2,monthly_data_exports_by_country_thousand_tonnes[[#All],[Crude and NGLs]:[Total '[note 5']]],Calculation!$B44,FALSE)</f>
        <v>25.35</v>
      </c>
      <c r="AB44" s="36">
        <f>HLOOKUP(AB$2,monthly_data_exports_by_country_thousand_tonnes[[#All],[Crude and NGLs]:[Total '[note 5']]],Calculation!$B44,FALSE)</f>
        <v>25.35</v>
      </c>
    </row>
    <row r="45" spans="1:28" ht="14.5">
      <c r="A45" s="7">
        <f t="shared" si="2"/>
        <v>1195</v>
      </c>
      <c r="B45" s="7">
        <f t="shared" si="2"/>
        <v>1411</v>
      </c>
      <c r="D45" s="21" t="s">
        <v>41</v>
      </c>
      <c r="E45" s="25">
        <f>HLOOKUP(E$2,monthly_data_exports_by_country_thousand_tonnes[[#All],[Crude and NGLs]:[Total '[note 5']]],Calculation!$A45,FALSE)</f>
        <v>241.54</v>
      </c>
      <c r="F45" s="7">
        <f>HLOOKUP(F$2,monthly_data_exports_by_country_thousand_tonnes[[#All],[Crude and NGLs]:[Total '[note 5']]],Calculation!$A45,FALSE)</f>
        <v>0</v>
      </c>
      <c r="G45" s="11">
        <f>HLOOKUP(G$2,monthly_data_exports_by_country_thousand_tonnes[[#All],[Crude and NGLs]:[Total '[note 5']]],Calculation!$A45,FALSE)</f>
        <v>241.54</v>
      </c>
      <c r="H45" s="7">
        <f>HLOOKUP(H$2,monthly_data_exports_by_country_thousand_tonnes[[#All],[Crude and NGLs]:[Total '[note 5']]],Calculation!$A45,FALSE)</f>
        <v>0</v>
      </c>
      <c r="I45" s="7">
        <f>HLOOKUP(I$2,monthly_data_exports_by_country_thousand_tonnes[[#All],[Crude and NGLs]:[Total '[note 5']]],Calculation!$A45,FALSE)</f>
        <v>0</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0</v>
      </c>
      <c r="M45" s="7">
        <f>HLOOKUP(M$2,monthly_data_exports_by_country_thousand_tonnes[[#All],[Crude and NGLs]:[Total '[note 5']]],Calculation!$A45,FALSE)</f>
        <v>0</v>
      </c>
      <c r="N45" s="7">
        <f>HLOOKUP(N$2,monthly_data_exports_by_country_thousand_tonnes[[#All],[Crude and NGLs]:[Total '[note 5']]],Calculation!$A45,FALSE)</f>
        <v>1.1399999999999999</v>
      </c>
      <c r="O45" s="11">
        <f>HLOOKUP(O$2,monthly_data_exports_by_country_thousand_tonnes[[#All],[Crude and NGLs]:[Total '[note 5']]],Calculation!$A45,FALSE)</f>
        <v>1.1399999999999999</v>
      </c>
      <c r="P45" s="36">
        <f>HLOOKUP(P$2,monthly_data_exports_by_country_thousand_tonnes[[#All],[Crude and NGLs]:[Total '[note 5']]],Calculation!$A45,FALSE)</f>
        <v>242.68</v>
      </c>
      <c r="Q45" s="25">
        <f>HLOOKUP(Q$2,monthly_data_exports_by_country_thousand_tonnes[[#All],[Crude and NGLs]:[Total '[note 5']]],Calculation!$B45,FALSE)</f>
        <v>392.66</v>
      </c>
      <c r="R45" s="7">
        <f>HLOOKUP(R$2,monthly_data_exports_by_country_thousand_tonnes[[#All],[Crude and NGLs]:[Total '[note 5']]],Calculation!$B45,FALSE)</f>
        <v>0</v>
      </c>
      <c r="S45" s="11">
        <f>HLOOKUP(S$2,monthly_data_exports_by_country_thousand_tonnes[[#All],[Crude and NGLs]:[Total '[note 5']]],Calculation!$B45,FALSE)</f>
        <v>392.66</v>
      </c>
      <c r="T45" s="7">
        <f>HLOOKUP(T$2,monthly_data_exports_by_country_thousand_tonnes[[#All],[Crude and NGLs]:[Total '[note 5']]],Calculation!$B45,FALSE)</f>
        <v>0</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6.94</v>
      </c>
      <c r="AA45" s="11">
        <f>HLOOKUP(AA$2,monthly_data_exports_by_country_thousand_tonnes[[#All],[Crude and NGLs]:[Total '[note 5']]],Calculation!$B45,FALSE)</f>
        <v>6.94</v>
      </c>
      <c r="AB45" s="36">
        <f>HLOOKUP(AB$2,monthly_data_exports_by_country_thousand_tonnes[[#All],[Crude and NGLs]:[Total '[note 5']]],Calculation!$B45,FALSE)</f>
        <v>399.6</v>
      </c>
    </row>
    <row r="46" spans="1:28" ht="14.5">
      <c r="A46" s="7">
        <f t="shared" si="2"/>
        <v>1196</v>
      </c>
      <c r="B46" s="7">
        <f t="shared" si="2"/>
        <v>1412</v>
      </c>
      <c r="D46" s="21" t="s">
        <v>70</v>
      </c>
      <c r="E46" s="25">
        <f>HLOOKUP(E$2,monthly_data_exports_by_country_thousand_tonnes[[#All],[Crude and NGLs]:[Total '[note 5']]],Calculation!$A46,FALSE)</f>
        <v>0</v>
      </c>
      <c r="F46" s="7">
        <f>HLOOKUP(F$2,monthly_data_exports_by_country_thousand_tonnes[[#All],[Crude and NGLs]:[Total '[note 5']]],Calculation!$A46,FALSE)</f>
        <v>0</v>
      </c>
      <c r="G46" s="11">
        <f>HLOOKUP(G$2,monthly_data_exports_by_country_thousand_tonnes[[#All],[Crude and NGLs]:[Total '[note 5']]],Calculation!$A46,FALSE)</f>
        <v>0</v>
      </c>
      <c r="H46" s="7">
        <f>HLOOKUP(H$2,monthly_data_exports_by_country_thousand_tonnes[[#All],[Crude and NGLs]:[Total '[note 5']]],Calculation!$A46,FALSE)</f>
        <v>0</v>
      </c>
      <c r="I46" s="7">
        <f>HLOOKUP(I$2,monthly_data_exports_by_country_thousand_tonnes[[#All],[Crude and NGLs]:[Total '[note 5']]],Calculation!$A46,FALSE)</f>
        <v>28.75</v>
      </c>
      <c r="J46" s="7">
        <f>HLOOKUP(J$2,monthly_data_exports_by_country_thousand_tonnes[[#All],[Crude and NGLs]:[Total '[note 5']]],Calculation!$A46,FALSE)</f>
        <v>103.37</v>
      </c>
      <c r="K46" s="7">
        <f>HLOOKUP(K$2,monthly_data_exports_by_country_thousand_tonnes[[#All],[Crude and NGLs]:[Total '[note 5']]],Calculation!$A46,FALSE)</f>
        <v>0</v>
      </c>
      <c r="L46" s="7">
        <f>HLOOKUP(L$2,monthly_data_exports_by_country_thousand_tonnes[[#All],[Crude and NGLs]:[Total '[note 5']]],Calculation!$A46,FALSE)</f>
        <v>103.75</v>
      </c>
      <c r="M46" s="7">
        <f>HLOOKUP(M$2,monthly_data_exports_by_country_thousand_tonnes[[#All],[Crude and NGLs]:[Total '[note 5']]],Calculation!$A46,FALSE)</f>
        <v>11.2</v>
      </c>
      <c r="N46" s="7">
        <f>HLOOKUP(N$2,monthly_data_exports_by_country_thousand_tonnes[[#All],[Crude and NGLs]:[Total '[note 5']]],Calculation!$A46,FALSE)</f>
        <v>17.5</v>
      </c>
      <c r="O46" s="11">
        <f>HLOOKUP(O$2,monthly_data_exports_by_country_thousand_tonnes[[#All],[Crude and NGLs]:[Total '[note 5']]],Calculation!$A46,FALSE)</f>
        <v>267.51</v>
      </c>
      <c r="P46" s="36">
        <f>HLOOKUP(P$2,monthly_data_exports_by_country_thousand_tonnes[[#All],[Crude and NGLs]:[Total '[note 5']]],Calculation!$A46,FALSE)</f>
        <v>267.51</v>
      </c>
      <c r="Q46" s="25">
        <f>HLOOKUP(Q$2,monthly_data_exports_by_country_thousand_tonnes[[#All],[Crude and NGLs]:[Total '[note 5']]],Calculation!$B46,FALSE)</f>
        <v>0</v>
      </c>
      <c r="R46" s="7">
        <f>HLOOKUP(R$2,monthly_data_exports_by_country_thousand_tonnes[[#All],[Crude and NGLs]:[Total '[note 5']]],Calculation!$B46,FALSE)</f>
        <v>0</v>
      </c>
      <c r="S46" s="11">
        <f>HLOOKUP(S$2,monthly_data_exports_by_country_thousand_tonnes[[#All],[Crude and NGLs]:[Total '[note 5']]],Calculation!$B46,FALSE)</f>
        <v>0</v>
      </c>
      <c r="T46" s="7">
        <f>HLOOKUP(T$2,monthly_data_exports_by_country_thousand_tonnes[[#All],[Crude and NGLs]:[Total '[note 5']]],Calculation!$B46,FALSE)</f>
        <v>0</v>
      </c>
      <c r="U46" s="7">
        <f>HLOOKUP(U$2,monthly_data_exports_by_country_thousand_tonnes[[#All],[Crude and NGLs]:[Total '[note 5']]],Calculation!$B46,FALSE)</f>
        <v>41.18</v>
      </c>
      <c r="V46" s="7">
        <f>HLOOKUP(V$2,monthly_data_exports_by_country_thousand_tonnes[[#All],[Crude and NGLs]:[Total '[note 5']]],Calculation!$B46,FALSE)</f>
        <v>110.63</v>
      </c>
      <c r="W46" s="7">
        <f>HLOOKUP(W$2,monthly_data_exports_by_country_thousand_tonnes[[#All],[Crude and NGLs]:[Total '[note 5']]],Calculation!$B46,FALSE)</f>
        <v>0</v>
      </c>
      <c r="X46" s="7">
        <f>HLOOKUP(X$2,monthly_data_exports_by_country_thousand_tonnes[[#All],[Crude and NGLs]:[Total '[note 5']]],Calculation!$B46,FALSE)</f>
        <v>92.86</v>
      </c>
      <c r="Y46" s="7">
        <f>HLOOKUP(Y$2,monthly_data_exports_by_country_thousand_tonnes[[#All],[Crude and NGLs]:[Total '[note 5']]],Calculation!$B46,FALSE)</f>
        <v>6.77</v>
      </c>
      <c r="Z46" s="7">
        <f>HLOOKUP(Z$2,monthly_data_exports_by_country_thousand_tonnes[[#All],[Crude and NGLs]:[Total '[note 5']]],Calculation!$B46,FALSE)</f>
        <v>15.56</v>
      </c>
      <c r="AA46" s="11">
        <f>HLOOKUP(AA$2,monthly_data_exports_by_country_thousand_tonnes[[#All],[Crude and NGLs]:[Total '[note 5']]],Calculation!$B46,FALSE)</f>
        <v>273.32</v>
      </c>
      <c r="AB46" s="36">
        <f>HLOOKUP(AB$2,monthly_data_exports_by_country_thousand_tonnes[[#All],[Crude and NGLs]:[Total '[note 5']]],Calculation!$B46,FALSE)</f>
        <v>273.32</v>
      </c>
    </row>
    <row r="47" spans="1:28" ht="14.5">
      <c r="A47" s="7">
        <f t="shared" si="2"/>
        <v>1197</v>
      </c>
      <c r="B47" s="7">
        <f t="shared" si="2"/>
        <v>1413</v>
      </c>
      <c r="D47" s="21" t="s">
        <v>74</v>
      </c>
      <c r="E47" s="25">
        <f>HLOOKUP(E$2,monthly_data_exports_by_country_thousand_tonnes[[#All],[Crude and NGLs]:[Total '[note 5']]],Calculation!$A47,FALSE)</f>
        <v>0</v>
      </c>
      <c r="F47" s="7">
        <f>HLOOKUP(F$2,monthly_data_exports_by_country_thousand_tonnes[[#All],[Crude and NGLs]:[Total '[note 5']]],Calculation!$A47,FALSE)</f>
        <v>0</v>
      </c>
      <c r="G47" s="11">
        <f>HLOOKUP(G$2,monthly_data_exports_by_country_thousand_tonnes[[#All],[Crude and NGLs]:[Total '[note 5']]],Calculation!$A47,FALSE)</f>
        <v>0</v>
      </c>
      <c r="H47" s="7">
        <f>HLOOKUP(H$2,monthly_data_exports_by_country_thousand_tonnes[[#All],[Crude and NGLs]:[Total '[note 5']]],Calculation!$A47,FALSE)</f>
        <v>0</v>
      </c>
      <c r="I47" s="7">
        <f>HLOOKUP(I$2,monthly_data_exports_by_country_thousand_tonnes[[#All],[Crude and NGLs]:[Total '[note 5']]],Calculation!$A47,FALSE)</f>
        <v>0</v>
      </c>
      <c r="J47" s="7">
        <f>HLOOKUP(J$2,monthly_data_exports_by_country_thousand_tonnes[[#All],[Crude and NGLs]:[Total '[note 5']]],Calculation!$A47,FALSE)</f>
        <v>0</v>
      </c>
      <c r="K47" s="7">
        <f>HLOOKUP(K$2,monthly_data_exports_by_country_thousand_tonnes[[#All],[Crude and NGLs]:[Total '[note 5']]],Calculation!$A47,FALSE)</f>
        <v>0</v>
      </c>
      <c r="L47" s="7">
        <f>HLOOKUP(L$2,monthly_data_exports_by_country_thousand_tonnes[[#All],[Crude and NGLs]:[Total '[note 5']]],Calculation!$A47,FALSE)</f>
        <v>0</v>
      </c>
      <c r="M47" s="7">
        <f>HLOOKUP(M$2,monthly_data_exports_by_country_thousand_tonnes[[#All],[Crude and NGLs]:[Total '[note 5']]],Calculation!$A47,FALSE)</f>
        <v>0</v>
      </c>
      <c r="N47" s="7">
        <f>HLOOKUP(N$2,monthly_data_exports_by_country_thousand_tonnes[[#All],[Crude and NGLs]:[Total '[note 5']]],Calculation!$A47,FALSE)</f>
        <v>0.05</v>
      </c>
      <c r="O47" s="11">
        <f>HLOOKUP(O$2,monthly_data_exports_by_country_thousand_tonnes[[#All],[Crude and NGLs]:[Total '[note 5']]],Calculation!$A47,FALSE)</f>
        <v>0.05</v>
      </c>
      <c r="P47" s="36">
        <f>HLOOKUP(P$2,monthly_data_exports_by_country_thousand_tonnes[[#All],[Crude and NGLs]:[Total '[note 5']]],Calculation!$A47,FALSE)</f>
        <v>0.05</v>
      </c>
      <c r="Q47" s="25">
        <f>HLOOKUP(Q$2,monthly_data_exports_by_country_thousand_tonnes[[#All],[Crude and NGLs]:[Total '[note 5']]],Calculation!$B47,FALSE)</f>
        <v>230.34</v>
      </c>
      <c r="R47" s="7">
        <f>HLOOKUP(R$2,monthly_data_exports_by_country_thousand_tonnes[[#All],[Crude and NGLs]:[Total '[note 5']]],Calculation!$B47,FALSE)</f>
        <v>10.97</v>
      </c>
      <c r="S47" s="11">
        <f>HLOOKUP(S$2,monthly_data_exports_by_country_thousand_tonnes[[#All],[Crude and NGLs]:[Total '[note 5']]],Calculation!$B47,FALSE)</f>
        <v>241.31</v>
      </c>
      <c r="T47" s="7">
        <f>HLOOKUP(T$2,monthly_data_exports_by_country_thousand_tonnes[[#All],[Crude and NGLs]:[Total '[note 5']]],Calculation!$B47,FALSE)</f>
        <v>0</v>
      </c>
      <c r="U47" s="7">
        <f>HLOOKUP(U$2,monthly_data_exports_by_country_thousand_tonnes[[#All],[Crude and NGLs]:[Total '[note 5']]],Calculation!$B47,FALSE)</f>
        <v>0</v>
      </c>
      <c r="V47" s="7">
        <f>HLOOKUP(V$2,monthly_data_exports_by_country_thousand_tonnes[[#All],[Crude and NGLs]:[Total '[note 5']]],Calculation!$B47,FALSE)</f>
        <v>0</v>
      </c>
      <c r="W47" s="7">
        <f>HLOOKUP(W$2,monthly_data_exports_by_country_thousand_tonnes[[#All],[Crude and NGLs]:[Total '[note 5']]],Calculation!$B47,FALSE)</f>
        <v>0</v>
      </c>
      <c r="X47" s="7">
        <f>HLOOKUP(X$2,monthly_data_exports_by_country_thousand_tonnes[[#All],[Crude and NGLs]:[Total '[note 5']]],Calculation!$B47,FALSE)</f>
        <v>0</v>
      </c>
      <c r="Y47" s="7">
        <f>HLOOKUP(Y$2,monthly_data_exports_by_country_thousand_tonnes[[#All],[Crude and NGLs]:[Total '[note 5']]],Calculation!$B47,FALSE)</f>
        <v>0</v>
      </c>
      <c r="Z47" s="7">
        <f>HLOOKUP(Z$2,monthly_data_exports_by_country_thousand_tonnes[[#All],[Crude and NGLs]:[Total '[note 5']]],Calculation!$B47,FALSE)</f>
        <v>0.01</v>
      </c>
      <c r="AA47" s="11">
        <f>HLOOKUP(AA$2,monthly_data_exports_by_country_thousand_tonnes[[#All],[Crude and NGLs]:[Total '[note 5']]],Calculation!$B47,FALSE)</f>
        <v>0.01</v>
      </c>
      <c r="AB47" s="36">
        <f>HLOOKUP(AB$2,monthly_data_exports_by_country_thousand_tonnes[[#All],[Crude and NGLs]:[Total '[note 5']]],Calculation!$B47,FALSE)</f>
        <v>241.32</v>
      </c>
    </row>
    <row r="48" spans="1:28" ht="14.5">
      <c r="A48" s="7">
        <f t="shared" si="2"/>
        <v>1198</v>
      </c>
      <c r="B48" s="7">
        <f t="shared" si="2"/>
        <v>1414</v>
      </c>
      <c r="D48" s="21" t="s">
        <v>73</v>
      </c>
      <c r="E48" s="25">
        <f>HLOOKUP(E$2,monthly_data_exports_by_country_thousand_tonnes[[#All],[Crude and NGLs]:[Total '[note 5']]],Calculation!$A48,FALSE)</f>
        <v>0</v>
      </c>
      <c r="F48" s="7">
        <f>HLOOKUP(F$2,monthly_data_exports_by_country_thousand_tonnes[[#All],[Crude and NGLs]:[Total '[note 5']]],Calculation!$A48,FALSE)</f>
        <v>0</v>
      </c>
      <c r="G48" s="11">
        <f>HLOOKUP(G$2,monthly_data_exports_by_country_thousand_tonnes[[#All],[Crude and NGLs]:[Total '[note 5']]],Calculation!$A48,FALSE)</f>
        <v>0</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0</v>
      </c>
      <c r="O48" s="11">
        <f>HLOOKUP(O$2,monthly_data_exports_by_country_thousand_tonnes[[#All],[Crude and NGLs]:[Total '[note 5']]],Calculation!$A48,FALSE)</f>
        <v>0</v>
      </c>
      <c r="P48" s="36">
        <f>HLOOKUP(P$2,monthly_data_exports_by_country_thousand_tonnes[[#All],[Crude and NGLs]:[Total '[note 5']]],Calculation!$A48,FALSE)</f>
        <v>0</v>
      </c>
      <c r="Q48" s="25">
        <f>HLOOKUP(Q$2,monthly_data_exports_by_country_thousand_tonnes[[#All],[Crude and NGLs]:[Total '[note 5']]],Calculation!$B48,FALSE)</f>
        <v>266.89999999999998</v>
      </c>
      <c r="R48" s="7">
        <f>HLOOKUP(R$2,monthly_data_exports_by_country_thousand_tonnes[[#All],[Crude and NGLs]:[Total '[note 5']]],Calculation!$B48,FALSE)</f>
        <v>0</v>
      </c>
      <c r="S48" s="11">
        <f>HLOOKUP(S$2,monthly_data_exports_by_country_thousand_tonnes[[#All],[Crude and NGLs]:[Total '[note 5']]],Calculation!$B48,FALSE)</f>
        <v>266.89999999999998</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0</v>
      </c>
      <c r="AA48" s="11">
        <f>HLOOKUP(AA$2,monthly_data_exports_by_country_thousand_tonnes[[#All],[Crude and NGLs]:[Total '[note 5']]],Calculation!$B48,FALSE)</f>
        <v>0</v>
      </c>
      <c r="AB48" s="36">
        <f>HLOOKUP(AB$2,monthly_data_exports_by_country_thousand_tonnes[[#All],[Crude and NGLs]:[Total '[note 5']]],Calculation!$B48,FALSE)</f>
        <v>266.89999999999998</v>
      </c>
    </row>
    <row r="49" spans="1:28" ht="14.5">
      <c r="A49" s="7">
        <f t="shared" si="2"/>
        <v>1199</v>
      </c>
      <c r="B49" s="7">
        <f t="shared" si="2"/>
        <v>1415</v>
      </c>
      <c r="D49" s="21" t="s">
        <v>42</v>
      </c>
      <c r="E49" s="25">
        <f>HLOOKUP(E$2,monthly_data_exports_by_country_thousand_tonnes[[#All],[Crude and NGLs]:[Total '[note 5']]],Calculation!$A49,FALSE)</f>
        <v>1355.56</v>
      </c>
      <c r="F49" s="7">
        <f>HLOOKUP(F$2,monthly_data_exports_by_country_thousand_tonnes[[#All],[Crude and NGLs]:[Total '[note 5']]],Calculation!$A49,FALSE)</f>
        <v>55.49</v>
      </c>
      <c r="G49" s="11">
        <f>HLOOKUP(G$2,monthly_data_exports_by_country_thousand_tonnes[[#All],[Crude and NGLs]:[Total '[note 5']]],Calculation!$A49,FALSE)</f>
        <v>1411.05</v>
      </c>
      <c r="H49" s="7">
        <f>HLOOKUP(H$2,monthly_data_exports_by_country_thousand_tonnes[[#All],[Crude and NGLs]:[Total '[note 5']]],Calculation!$A49,FALSE)</f>
        <v>5.37</v>
      </c>
      <c r="I49" s="7">
        <f>HLOOKUP(I$2,monthly_data_exports_by_country_thousand_tonnes[[#All],[Crude and NGLs]:[Total '[note 5']]],Calculation!$A49,FALSE)</f>
        <v>233</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0</v>
      </c>
      <c r="N49" s="7">
        <f>HLOOKUP(N$2,monthly_data_exports_by_country_thousand_tonnes[[#All],[Crude and NGLs]:[Total '[note 5']]],Calculation!$A49,FALSE)</f>
        <v>157.13999999999999</v>
      </c>
      <c r="O49" s="11">
        <f>HLOOKUP(O$2,monthly_data_exports_by_country_thousand_tonnes[[#All],[Crude and NGLs]:[Total '[note 5']]],Calculation!$A49,FALSE)</f>
        <v>397.59</v>
      </c>
      <c r="P49" s="36">
        <f>HLOOKUP(P$2,monthly_data_exports_by_country_thousand_tonnes[[#All],[Crude and NGLs]:[Total '[note 5']]],Calculation!$A49,FALSE)</f>
        <v>1808.64</v>
      </c>
      <c r="Q49" s="25">
        <f>HLOOKUP(Q$2,monthly_data_exports_by_country_thousand_tonnes[[#All],[Crude and NGLs]:[Total '[note 5']]],Calculation!$B49,FALSE)</f>
        <v>996.94</v>
      </c>
      <c r="R49" s="7">
        <f>HLOOKUP(R$2,monthly_data_exports_by_country_thousand_tonnes[[#All],[Crude and NGLs]:[Total '[note 5']]],Calculation!$B49,FALSE)</f>
        <v>136.35</v>
      </c>
      <c r="S49" s="11">
        <f>HLOOKUP(S$2,monthly_data_exports_by_country_thousand_tonnes[[#All],[Crude and NGLs]:[Total '[note 5']]],Calculation!$B49,FALSE)</f>
        <v>1133.29</v>
      </c>
      <c r="T49" s="7">
        <f>HLOOKUP(T$2,monthly_data_exports_by_country_thousand_tonnes[[#All],[Crude and NGLs]:[Total '[note 5']]],Calculation!$B49,FALSE)</f>
        <v>8.2799999999999994</v>
      </c>
      <c r="U49" s="7">
        <f>HLOOKUP(U$2,monthly_data_exports_by_country_thousand_tonnes[[#All],[Crude and NGLs]:[Total '[note 5']]],Calculation!$B49,FALSE)</f>
        <v>143</v>
      </c>
      <c r="V49" s="7">
        <f>HLOOKUP(V$2,monthly_data_exports_by_country_thousand_tonnes[[#All],[Crude and NGLs]:[Total '[note 5']]],Calculation!$B49,FALSE)</f>
        <v>0</v>
      </c>
      <c r="W49" s="7">
        <f>HLOOKUP(W$2,monthly_data_exports_by_country_thousand_tonnes[[#All],[Crude and NGLs]:[Total '[note 5']]],Calculation!$B49,FALSE)</f>
        <v>3.87</v>
      </c>
      <c r="X49" s="7">
        <f>HLOOKUP(X$2,monthly_data_exports_by_country_thousand_tonnes[[#All],[Crude and NGLs]:[Total '[note 5']]],Calculation!$B49,FALSE)</f>
        <v>0</v>
      </c>
      <c r="Y49" s="7">
        <f>HLOOKUP(Y$2,monthly_data_exports_by_country_thousand_tonnes[[#All],[Crude and NGLs]:[Total '[note 5']]],Calculation!$B49,FALSE)</f>
        <v>0</v>
      </c>
      <c r="Z49" s="7">
        <f>HLOOKUP(Z$2,monthly_data_exports_by_country_thousand_tonnes[[#All],[Crude and NGLs]:[Total '[note 5']]],Calculation!$B49,FALSE)</f>
        <v>309.81</v>
      </c>
      <c r="AA49" s="11">
        <f>HLOOKUP(AA$2,monthly_data_exports_by_country_thousand_tonnes[[#All],[Crude and NGLs]:[Total '[note 5']]],Calculation!$B49,FALSE)</f>
        <v>481.11</v>
      </c>
      <c r="AB49" s="36">
        <f>HLOOKUP(AB$2,monthly_data_exports_by_country_thousand_tonnes[[#All],[Crude and NGLs]:[Total '[note 5']]],Calculation!$B49,FALSE)</f>
        <v>1614.4</v>
      </c>
    </row>
    <row r="50" spans="1:28" ht="14.5">
      <c r="A50" s="7">
        <f t="shared" si="2"/>
        <v>1200</v>
      </c>
      <c r="B50" s="7">
        <f t="shared" si="2"/>
        <v>1416</v>
      </c>
      <c r="D50" s="21" t="s">
        <v>43</v>
      </c>
      <c r="E50" s="25">
        <f>HLOOKUP(E$2,monthly_data_exports_by_country_thousand_tonnes[[#All],[Crude and NGLs]:[Total '[note 5']]],Calculation!$A50,FALSE)</f>
        <v>0</v>
      </c>
      <c r="F50" s="7">
        <f>HLOOKUP(F$2,monthly_data_exports_by_country_thousand_tonnes[[#All],[Crude and NGLs]:[Total '[note 5']]],Calculation!$A50,FALSE)</f>
        <v>0</v>
      </c>
      <c r="G50" s="11">
        <f>HLOOKUP(G$2,monthly_data_exports_by_country_thousand_tonnes[[#All],[Crude and NGLs]:[Total '[note 5']]],Calculation!$A50,FALSE)</f>
        <v>0</v>
      </c>
      <c r="H50" s="7">
        <f>HLOOKUP(H$2,monthly_data_exports_by_country_thousand_tonnes[[#All],[Crude and NGLs]:[Total '[note 5']]],Calculation!$A50,FALSE)</f>
        <v>0</v>
      </c>
      <c r="I50" s="7">
        <f>HLOOKUP(I$2,monthly_data_exports_by_country_thousand_tonnes[[#All],[Crude and NGLs]:[Total '[note 5']]],Calculation!$A50,FALSE)</f>
        <v>0</v>
      </c>
      <c r="J50" s="7">
        <f>HLOOKUP(J$2,monthly_data_exports_by_country_thousand_tonnes[[#All],[Crude and NGLs]:[Total '[note 5']]],Calculation!$A50,FALSE)</f>
        <v>0</v>
      </c>
      <c r="K50" s="7">
        <f>HLOOKUP(K$2,monthly_data_exports_by_country_thousand_tonnes[[#All],[Crude and NGLs]:[Total '[note 5']]],Calculation!$A50,FALSE)</f>
        <v>0</v>
      </c>
      <c r="L50" s="7">
        <f>HLOOKUP(L$2,monthly_data_exports_by_country_thousand_tonnes[[#All],[Crude and NGLs]:[Total '[note 5']]],Calculation!$A50,FALSE)</f>
        <v>0</v>
      </c>
      <c r="M50" s="7">
        <f>HLOOKUP(M$2,monthly_data_exports_by_country_thousand_tonnes[[#All],[Crude and NGLs]:[Total '[note 5']]],Calculation!$A50,FALSE)</f>
        <v>0</v>
      </c>
      <c r="N50" s="7">
        <f>HLOOKUP(N$2,monthly_data_exports_by_country_thousand_tonnes[[#All],[Crude and NGLs]:[Total '[note 5']]],Calculation!$A50,FALSE)</f>
        <v>3.38</v>
      </c>
      <c r="O50" s="11">
        <f>HLOOKUP(O$2,monthly_data_exports_by_country_thousand_tonnes[[#All],[Crude and NGLs]:[Total '[note 5']]],Calculation!$A50,FALSE)</f>
        <v>36.43</v>
      </c>
      <c r="P50" s="36">
        <f>HLOOKUP(P$2,monthly_data_exports_by_country_thousand_tonnes[[#All],[Crude and NGLs]:[Total '[note 5']]],Calculation!$A50,FALSE)</f>
        <v>36.43</v>
      </c>
      <c r="Q50" s="25">
        <f>HLOOKUP(Q$2,monthly_data_exports_by_country_thousand_tonnes[[#All],[Crude and NGLs]:[Total '[note 5']]],Calculation!$B50,FALSE)</f>
        <v>0</v>
      </c>
      <c r="R50" s="7">
        <f>HLOOKUP(R$2,monthly_data_exports_by_country_thousand_tonnes[[#All],[Crude and NGLs]:[Total '[note 5']]],Calculation!$B50,FALSE)</f>
        <v>0</v>
      </c>
      <c r="S50" s="11">
        <f>HLOOKUP(S$2,monthly_data_exports_by_country_thousand_tonnes[[#All],[Crude and NGLs]:[Total '[note 5']]],Calculation!$B50,FALSE)</f>
        <v>0</v>
      </c>
      <c r="T50" s="7">
        <f>HLOOKUP(T$2,monthly_data_exports_by_country_thousand_tonnes[[#All],[Crude and NGLs]:[Total '[note 5']]],Calculation!$B50,FALSE)</f>
        <v>0</v>
      </c>
      <c r="U50" s="7">
        <f>HLOOKUP(U$2,monthly_data_exports_by_country_thousand_tonnes[[#All],[Crude and NGLs]:[Total '[note 5']]],Calculation!$B50,FALSE)</f>
        <v>0</v>
      </c>
      <c r="V50" s="7">
        <f>HLOOKUP(V$2,monthly_data_exports_by_country_thousand_tonnes[[#All],[Crude and NGLs]:[Total '[note 5']]],Calculation!$B50,FALSE)</f>
        <v>16.14</v>
      </c>
      <c r="W50" s="7">
        <f>HLOOKUP(W$2,monthly_data_exports_by_country_thousand_tonnes[[#All],[Crude and NGLs]:[Total '[note 5']]],Calculation!$B50,FALSE)</f>
        <v>0</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3.63</v>
      </c>
      <c r="AA50" s="11">
        <f>HLOOKUP(AA$2,monthly_data_exports_by_country_thousand_tonnes[[#All],[Crude and NGLs]:[Total '[note 5']]],Calculation!$B50,FALSE)</f>
        <v>46.94</v>
      </c>
      <c r="AB50" s="36">
        <f>HLOOKUP(AB$2,monthly_data_exports_by_country_thousand_tonnes[[#All],[Crude and NGLs]:[Total '[note 5']]],Calculation!$B50,FALSE)</f>
        <v>46.94</v>
      </c>
    </row>
    <row r="51" spans="1:28" ht="14.5">
      <c r="A51" s="7">
        <f t="shared" si="2"/>
        <v>1201</v>
      </c>
      <c r="B51" s="7">
        <f t="shared" si="2"/>
        <v>1417</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4.0199999999999996</v>
      </c>
      <c r="I51" s="7">
        <f>HLOOKUP(I$2,monthly_data_exports_by_country_thousand_tonnes[[#All],[Crude and NGLs]:[Total '[note 5']]],Calculation!$A51,FALSE)</f>
        <v>59.89</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0</v>
      </c>
      <c r="O51" s="11">
        <f>HLOOKUP(O$2,monthly_data_exports_by_country_thousand_tonnes[[#All],[Crude and NGLs]:[Total '[note 5']]],Calculation!$A51,FALSE)</f>
        <v>63.91</v>
      </c>
      <c r="P51" s="36">
        <f>HLOOKUP(P$2,monthly_data_exports_by_country_thousand_tonnes[[#All],[Crude and NGLs]:[Total '[note 5']]],Calculation!$A51,FALSE)</f>
        <v>63.91</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60.68</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0</v>
      </c>
      <c r="AA51" s="11">
        <f>HLOOKUP(AA$2,monthly_data_exports_by_country_thousand_tonnes[[#All],[Crude and NGLs]:[Total '[note 5']]],Calculation!$B51,FALSE)</f>
        <v>60.68</v>
      </c>
      <c r="AB51" s="36">
        <f>HLOOKUP(AB$2,monthly_data_exports_by_country_thousand_tonnes[[#All],[Crude and NGLs]:[Total '[note 5']]],Calculation!$B51,FALSE)</f>
        <v>60.68</v>
      </c>
    </row>
    <row r="52" spans="1:28" ht="14.5">
      <c r="A52" s="7">
        <f t="shared" si="2"/>
        <v>1202</v>
      </c>
      <c r="B52" s="7">
        <f t="shared" si="2"/>
        <v>1418</v>
      </c>
      <c r="D52" s="21" t="s">
        <v>71</v>
      </c>
      <c r="E52" s="25">
        <f>HLOOKUP(E$2,monthly_data_exports_by_country_thousand_tonnes[[#All],[Crude and NGLs]:[Total '[note 5']]],Calculation!$A52,FALSE)</f>
        <v>0</v>
      </c>
      <c r="F52" s="7">
        <f>HLOOKUP(F$2,monthly_data_exports_by_country_thousand_tonnes[[#All],[Crude and NGLs]:[Total '[note 5']]],Calculation!$A52,FALSE)</f>
        <v>0</v>
      </c>
      <c r="G52" s="11">
        <f>HLOOKUP(G$2,monthly_data_exports_by_country_thousand_tonnes[[#All],[Crude and NGLs]:[Total '[note 5']]],Calculation!$A52,FALSE)</f>
        <v>0</v>
      </c>
      <c r="H52" s="7">
        <f>HLOOKUP(H$2,monthly_data_exports_by_country_thousand_tonnes[[#All],[Crude and NGLs]:[Total '[note 5']]],Calculation!$A52,FALSE)</f>
        <v>2.68</v>
      </c>
      <c r="I52" s="7">
        <f>HLOOKUP(I$2,monthly_data_exports_by_country_thousand_tonnes[[#All],[Crude and NGLs]:[Total '[note 5']]],Calculation!$A52,FALSE)</f>
        <v>0</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42.72</v>
      </c>
      <c r="O52" s="11">
        <f>HLOOKUP(O$2,monthly_data_exports_by_country_thousand_tonnes[[#All],[Crude and NGLs]:[Total '[note 5']]],Calculation!$A52,FALSE)</f>
        <v>45.4</v>
      </c>
      <c r="P52" s="36">
        <f>HLOOKUP(P$2,monthly_data_exports_by_country_thousand_tonnes[[#All],[Crude and NGLs]:[Total '[note 5']]],Calculation!$A52,FALSE)</f>
        <v>45.4</v>
      </c>
      <c r="Q52" s="25">
        <f>HLOOKUP(Q$2,monthly_data_exports_by_country_thousand_tonnes[[#All],[Crude and NGLs]:[Total '[note 5']]],Calculation!$B52,FALSE)</f>
        <v>0</v>
      </c>
      <c r="R52" s="7">
        <f>HLOOKUP(R$2,monthly_data_exports_by_country_thousand_tonnes[[#All],[Crude and NGLs]:[Total '[note 5']]],Calculation!$B52,FALSE)</f>
        <v>0</v>
      </c>
      <c r="S52" s="11">
        <f>HLOOKUP(S$2,monthly_data_exports_by_country_thousand_tonnes[[#All],[Crude and NGLs]:[Total '[note 5']]],Calculation!$B52,FALSE)</f>
        <v>0</v>
      </c>
      <c r="T52" s="7">
        <f>HLOOKUP(T$2,monthly_data_exports_by_country_thousand_tonnes[[#All],[Crude and NGLs]:[Total '[note 5']]],Calculation!$B52,FALSE)</f>
        <v>0</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v>
      </c>
      <c r="Y52" s="7">
        <f>HLOOKUP(Y$2,monthly_data_exports_by_country_thousand_tonnes[[#All],[Crude and NGLs]:[Total '[note 5']]],Calculation!$B52,FALSE)</f>
        <v>0</v>
      </c>
      <c r="Z52" s="7">
        <f>HLOOKUP(Z$2,monthly_data_exports_by_country_thousand_tonnes[[#All],[Crude and NGLs]:[Total '[note 5']]],Calculation!$B52,FALSE)</f>
        <v>2.8</v>
      </c>
      <c r="AA52" s="11">
        <f>HLOOKUP(AA$2,monthly_data_exports_by_country_thousand_tonnes[[#All],[Crude and NGLs]:[Total '[note 5']]],Calculation!$B52,FALSE)</f>
        <v>2.8</v>
      </c>
      <c r="AB52" s="36">
        <f>HLOOKUP(AB$2,monthly_data_exports_by_country_thousand_tonnes[[#All],[Crude and NGLs]:[Total '[note 5']]],Calculation!$B52,FALSE)</f>
        <v>2.8</v>
      </c>
    </row>
    <row r="53" spans="1:28" ht="14.5">
      <c r="A53" s="7">
        <f t="shared" si="2"/>
        <v>1203</v>
      </c>
      <c r="B53" s="7">
        <f t="shared" si="2"/>
        <v>1419</v>
      </c>
      <c r="D53" s="21" t="s">
        <v>45</v>
      </c>
      <c r="E53" s="25">
        <f>HLOOKUP(E$2,monthly_data_exports_by_country_thousand_tonnes[[#All],[Crude and NGLs]:[Total '[note 5']]],Calculation!$A53,FALSE)</f>
        <v>89.91</v>
      </c>
      <c r="F53" s="7">
        <f>HLOOKUP(F$2,monthly_data_exports_by_country_thousand_tonnes[[#All],[Crude and NGLs]:[Total '[note 5']]],Calculation!$A53,FALSE)</f>
        <v>0</v>
      </c>
      <c r="G53" s="11">
        <f>HLOOKUP(G$2,monthly_data_exports_by_country_thousand_tonnes[[#All],[Crude and NGLs]:[Total '[note 5']]],Calculation!$A53,FALSE)</f>
        <v>89.91</v>
      </c>
      <c r="H53" s="7">
        <f>HLOOKUP(H$2,monthly_data_exports_by_country_thousand_tonnes[[#All],[Crude and NGLs]:[Total '[note 5']]],Calculation!$A53,FALSE)</f>
        <v>0</v>
      </c>
      <c r="I53" s="7">
        <f>HLOOKUP(I$2,monthly_data_exports_by_country_thousand_tonnes[[#All],[Crude and NGLs]:[Total '[note 5']]],Calculation!$A53,FALSE)</f>
        <v>0</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0</v>
      </c>
      <c r="N53" s="7">
        <f>HLOOKUP(N$2,monthly_data_exports_by_country_thousand_tonnes[[#All],[Crude and NGLs]:[Total '[note 5']]],Calculation!$A53,FALSE)</f>
        <v>0</v>
      </c>
      <c r="O53" s="11">
        <f>HLOOKUP(O$2,monthly_data_exports_by_country_thousand_tonnes[[#All],[Crude and NGLs]:[Total '[note 5']]],Calculation!$A53,FALSE)</f>
        <v>0</v>
      </c>
      <c r="P53" s="36">
        <f>HLOOKUP(P$2,monthly_data_exports_by_country_thousand_tonnes[[#All],[Crude and NGLs]:[Total '[note 5']]],Calculation!$A53,FALSE)</f>
        <v>89.91</v>
      </c>
      <c r="Q53" s="25">
        <f>HLOOKUP(Q$2,monthly_data_exports_by_country_thousand_tonnes[[#All],[Crude and NGLs]:[Total '[note 5']]],Calculation!$B53,FALSE)</f>
        <v>160.43</v>
      </c>
      <c r="R53" s="7">
        <f>HLOOKUP(R$2,monthly_data_exports_by_country_thousand_tonnes[[#All],[Crude and NGLs]:[Total '[note 5']]],Calculation!$B53,FALSE)</f>
        <v>0</v>
      </c>
      <c r="S53" s="11">
        <f>HLOOKUP(S$2,monthly_data_exports_by_country_thousand_tonnes[[#All],[Crude and NGLs]:[Total '[note 5']]],Calculation!$B53,FALSE)</f>
        <v>160.43</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0</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0.03</v>
      </c>
      <c r="AA53" s="11">
        <f>HLOOKUP(AA$2,monthly_data_exports_by_country_thousand_tonnes[[#All],[Crude and NGLs]:[Total '[note 5']]],Calculation!$B53,FALSE)</f>
        <v>0.03</v>
      </c>
      <c r="AB53" s="36">
        <f>HLOOKUP(AB$2,monthly_data_exports_by_country_thousand_tonnes[[#All],[Crude and NGLs]:[Total '[note 5']]],Calculation!$B53,FALSE)</f>
        <v>160.46</v>
      </c>
    </row>
    <row r="54" spans="1:28" ht="14.5">
      <c r="A54" s="7">
        <f t="shared" ref="A54:B57" si="3">A53+1</f>
        <v>1204</v>
      </c>
      <c r="B54" s="7">
        <f t="shared" si="3"/>
        <v>1420</v>
      </c>
      <c r="D54" s="21" t="s">
        <v>46</v>
      </c>
      <c r="E54" s="25">
        <f>HLOOKUP(E$2,monthly_data_exports_by_country_thousand_tonnes[[#All],[Crude and NGLs]:[Total '[note 5']]],Calculation!$A54,FALSE)</f>
        <v>0</v>
      </c>
      <c r="F54" s="7">
        <f>HLOOKUP(F$2,monthly_data_exports_by_country_thousand_tonnes[[#All],[Crude and NGLs]:[Total '[note 5']]],Calculation!$A54,FALSE)</f>
        <v>0</v>
      </c>
      <c r="G54" s="11">
        <f>HLOOKUP(G$2,monthly_data_exports_by_country_thousand_tonnes[[#All],[Crude and NGLs]:[Total '[note 5']]],Calculation!$A54,FALSE)</f>
        <v>0</v>
      </c>
      <c r="H54" s="7">
        <f>HLOOKUP(H$2,monthly_data_exports_by_country_thousand_tonnes[[#All],[Crude and NGLs]:[Total '[note 5']]],Calculation!$A54,FALSE)</f>
        <v>0</v>
      </c>
      <c r="I54" s="7">
        <f>HLOOKUP(I$2,monthly_data_exports_by_country_thousand_tonnes[[#All],[Crude and NGLs]:[Total '[note 5']]],Calculation!$A54,FALSE)</f>
        <v>245.02</v>
      </c>
      <c r="J54" s="7">
        <f>HLOOKUP(J$2,monthly_data_exports_by_country_thousand_tonnes[[#All],[Crude and NGLs]:[Total '[note 5']]],Calculation!$A54,FALSE)</f>
        <v>0</v>
      </c>
      <c r="K54" s="7">
        <f>HLOOKUP(K$2,monthly_data_exports_by_country_thousand_tonnes[[#All],[Crude and NGLs]:[Total '[note 5']]],Calculation!$A54,FALSE)</f>
        <v>7.43</v>
      </c>
      <c r="L54" s="7">
        <f>HLOOKUP(L$2,monthly_data_exports_by_country_thousand_tonnes[[#All],[Crude and NGLs]:[Total '[note 5']]],Calculation!$A54,FALSE)</f>
        <v>35.26</v>
      </c>
      <c r="M54" s="7">
        <f>HLOOKUP(M$2,monthly_data_exports_by_country_thousand_tonnes[[#All],[Crude and NGLs]:[Total '[note 5']]],Calculation!$A54,FALSE)</f>
        <v>0</v>
      </c>
      <c r="N54" s="7">
        <f>HLOOKUP(N$2,monthly_data_exports_by_country_thousand_tonnes[[#All],[Crude and NGLs]:[Total '[note 5']]],Calculation!$A54,FALSE)</f>
        <v>2.0099999999999998</v>
      </c>
      <c r="O54" s="11">
        <f>HLOOKUP(O$2,monthly_data_exports_by_country_thousand_tonnes[[#All],[Crude and NGLs]:[Total '[note 5']]],Calculation!$A54,FALSE)</f>
        <v>289.72000000000003</v>
      </c>
      <c r="P54" s="36">
        <f>HLOOKUP(P$2,monthly_data_exports_by_country_thousand_tonnes[[#All],[Crude and NGLs]:[Total '[note 5']]],Calculation!$A54,FALSE)</f>
        <v>289.72000000000003</v>
      </c>
      <c r="Q54" s="25">
        <f>HLOOKUP(Q$2,monthly_data_exports_by_country_thousand_tonnes[[#All],[Crude and NGLs]:[Total '[note 5']]],Calculation!$B54,FALSE)</f>
        <v>0</v>
      </c>
      <c r="R54" s="7">
        <f>HLOOKUP(R$2,monthly_data_exports_by_country_thousand_tonnes[[#All],[Crude and NGLs]:[Total '[note 5']]],Calculation!$B54,FALSE)</f>
        <v>0</v>
      </c>
      <c r="S54" s="11">
        <f>HLOOKUP(S$2,monthly_data_exports_by_country_thousand_tonnes[[#All],[Crude and NGLs]:[Total '[note 5']]],Calculation!$B54,FALSE)</f>
        <v>0</v>
      </c>
      <c r="T54" s="7">
        <f>HLOOKUP(T$2,monthly_data_exports_by_country_thousand_tonnes[[#All],[Crude and NGLs]:[Total '[note 5']]],Calculation!$B54,FALSE)</f>
        <v>0</v>
      </c>
      <c r="U54" s="7">
        <f>HLOOKUP(U$2,monthly_data_exports_by_country_thousand_tonnes[[#All],[Crude and NGLs]:[Total '[note 5']]],Calculation!$B54,FALSE)</f>
        <v>306.17</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3.09</v>
      </c>
      <c r="AA54" s="11">
        <f>HLOOKUP(AA$2,monthly_data_exports_by_country_thousand_tonnes[[#All],[Crude and NGLs]:[Total '[note 5']]],Calculation!$B54,FALSE)</f>
        <v>309.26</v>
      </c>
      <c r="AB54" s="36">
        <f>HLOOKUP(AB$2,monthly_data_exports_by_country_thousand_tonnes[[#All],[Crude and NGLs]:[Total '[note 5']]],Calculation!$B54,FALSE)</f>
        <v>309.26</v>
      </c>
    </row>
    <row r="55" spans="1:28" ht="14.5">
      <c r="A55" s="7">
        <f t="shared" si="3"/>
        <v>1205</v>
      </c>
      <c r="B55" s="7">
        <f t="shared" si="3"/>
        <v>1421</v>
      </c>
      <c r="D55" s="21" t="s">
        <v>44</v>
      </c>
      <c r="E55" s="25">
        <f>HLOOKUP(E$2,monthly_data_exports_by_country_thousand_tonnes[[#All],[Crude and NGLs]:[Total '[note 5']]],Calculation!$A55,FALSE)</f>
        <v>0</v>
      </c>
      <c r="F55" s="7">
        <f>HLOOKUP(F$2,monthly_data_exports_by_country_thousand_tonnes[[#All],[Crude and NGLs]:[Total '[note 5']]],Calculation!$A55,FALSE)</f>
        <v>0</v>
      </c>
      <c r="G55" s="11">
        <f>HLOOKUP(G$2,monthly_data_exports_by_country_thousand_tonnes[[#All],[Crude and NGLs]:[Total '[note 5']]],Calculation!$A55,FALSE)</f>
        <v>0</v>
      </c>
      <c r="H55" s="7">
        <f>HLOOKUP(H$2,monthly_data_exports_by_country_thousand_tonnes[[#All],[Crude and NGLs]:[Total '[note 5']]],Calculation!$A55,FALSE)</f>
        <v>0</v>
      </c>
      <c r="I55" s="7">
        <f>HLOOKUP(I$2,monthly_data_exports_by_country_thousand_tonnes[[#All],[Crude and NGLs]:[Total '[note 5']]],Calculation!$A55,FALSE)</f>
        <v>0</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0</v>
      </c>
      <c r="M55" s="7">
        <f>HLOOKUP(M$2,monthly_data_exports_by_country_thousand_tonnes[[#All],[Crude and NGLs]:[Total '[note 5']]],Calculation!$A55,FALSE)</f>
        <v>0</v>
      </c>
      <c r="N55" s="7">
        <f>HLOOKUP(N$2,monthly_data_exports_by_country_thousand_tonnes[[#All],[Crude and NGLs]:[Total '[note 5']]],Calculation!$A55,FALSE)</f>
        <v>0</v>
      </c>
      <c r="O55" s="11">
        <f>HLOOKUP(O$2,monthly_data_exports_by_country_thousand_tonnes[[#All],[Crude and NGLs]:[Total '[note 5']]],Calculation!$A55,FALSE)</f>
        <v>0</v>
      </c>
      <c r="P55" s="36">
        <f>HLOOKUP(P$2,monthly_data_exports_by_country_thousand_tonnes[[#All],[Crude and NGLs]:[Total '[note 5']]],Calculation!$A55,FALSE)</f>
        <v>0</v>
      </c>
      <c r="Q55" s="25">
        <f>HLOOKUP(Q$2,monthly_data_exports_by_country_thousand_tonnes[[#All],[Crude and NGLs]:[Total '[note 5']]],Calculation!$B55,FALSE)</f>
        <v>0</v>
      </c>
      <c r="R55" s="7">
        <f>HLOOKUP(R$2,monthly_data_exports_by_country_thousand_tonnes[[#All],[Crude and NGLs]:[Total '[note 5']]],Calculation!$B55,FALSE)</f>
        <v>0</v>
      </c>
      <c r="S55" s="11">
        <f>HLOOKUP(S$2,monthly_data_exports_by_country_thousand_tonnes[[#All],[Crude and NGLs]:[Total '[note 5']]],Calculation!$B55,FALSE)</f>
        <v>0</v>
      </c>
      <c r="T55" s="7">
        <f>HLOOKUP(T$2,monthly_data_exports_by_country_thousand_tonnes[[#All],[Crude and NGLs]:[Total '[note 5']]],Calculation!$B55,FALSE)</f>
        <v>0</v>
      </c>
      <c r="U55" s="7">
        <f>HLOOKUP(U$2,monthly_data_exports_by_country_thousand_tonnes[[#All],[Crude and NGLs]:[Total '[note 5']]],Calculation!$B55,FALSE)</f>
        <v>0</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v>
      </c>
      <c r="Y55" s="7">
        <f>HLOOKUP(Y$2,monthly_data_exports_by_country_thousand_tonnes[[#All],[Crude and NGLs]:[Total '[note 5']]],Calculation!$B55,FALSE)</f>
        <v>0</v>
      </c>
      <c r="Z55" s="7">
        <f>HLOOKUP(Z$2,monthly_data_exports_by_country_thousand_tonnes[[#All],[Crude and NGLs]:[Total '[note 5']]],Calculation!$B55,FALSE)</f>
        <v>0</v>
      </c>
      <c r="AA55" s="11">
        <f>HLOOKUP(AA$2,monthly_data_exports_by_country_thousand_tonnes[[#All],[Crude and NGLs]:[Total '[note 5']]],Calculation!$B55,FALSE)</f>
        <v>0</v>
      </c>
      <c r="AB55" s="36">
        <f>HLOOKUP(AB$2,monthly_data_exports_by_country_thousand_tonnes[[#All],[Crude and NGLs]:[Total '[note 5']]],Calculation!$B55,FALSE)</f>
        <v>0</v>
      </c>
    </row>
    <row r="56" spans="1:28" ht="14.5">
      <c r="A56" s="7">
        <f t="shared" si="3"/>
        <v>1206</v>
      </c>
      <c r="B56" s="7">
        <f t="shared" si="3"/>
        <v>1422</v>
      </c>
      <c r="D56" s="21" t="s">
        <v>62</v>
      </c>
      <c r="E56" s="25">
        <f>HLOOKUP(E$2,monthly_data_exports_by_country_thousand_tonnes[[#All],[Crude and NGLs]:[Total '[note 5']]],Calculation!$A56,FALSE)</f>
        <v>460.8</v>
      </c>
      <c r="F56" s="7">
        <f>HLOOKUP(F$2,monthly_data_exports_by_country_thousand_tonnes[[#All],[Crude and NGLs]:[Total '[note 5']]],Calculation!$A56,FALSE)</f>
        <v>0</v>
      </c>
      <c r="G56" s="11">
        <f>HLOOKUP(G$2,monthly_data_exports_by_country_thousand_tonnes[[#All],[Crude and NGLs]:[Total '[note 5']]],Calculation!$A56,FALSE)</f>
        <v>460.8</v>
      </c>
      <c r="H56" s="7">
        <f>HLOOKUP(H$2,monthly_data_exports_by_country_thousand_tonnes[[#All],[Crude and NGLs]:[Total '[note 5']]],Calculation!$A56,FALSE)</f>
        <v>17.45</v>
      </c>
      <c r="I56" s="7">
        <f>HLOOKUP(I$2,monthly_data_exports_by_country_thousand_tonnes[[#All],[Crude and NGLs]:[Total '[note 5']]],Calculation!$A56,FALSE)</f>
        <v>2.94</v>
      </c>
      <c r="J56" s="7">
        <f>HLOOKUP(J$2,monthly_data_exports_by_country_thousand_tonnes[[#All],[Crude and NGLs]:[Total '[note 5']]],Calculation!$A56,FALSE)</f>
        <v>0</v>
      </c>
      <c r="K56" s="7">
        <f>HLOOKUP(K$2,monthly_data_exports_by_country_thousand_tonnes[[#All],[Crude and NGLs]:[Total '[note 5']]],Calculation!$A56,FALSE)</f>
        <v>0</v>
      </c>
      <c r="L56" s="7">
        <f>HLOOKUP(L$2,monthly_data_exports_by_country_thousand_tonnes[[#All],[Crude and NGLs]:[Total '[note 5']]],Calculation!$A56,FALSE)</f>
        <v>0</v>
      </c>
      <c r="M56" s="7">
        <f>HLOOKUP(M$2,monthly_data_exports_by_country_thousand_tonnes[[#All],[Crude and NGLs]:[Total '[note 5']]],Calculation!$A56,FALSE)</f>
        <v>148.91999999999999</v>
      </c>
      <c r="N56" s="7">
        <f>HLOOKUP(N$2,monthly_data_exports_by_country_thousand_tonnes[[#All],[Crude and NGLs]:[Total '[note 5']]],Calculation!$A56,FALSE)</f>
        <v>31.34</v>
      </c>
      <c r="O56" s="11">
        <f>HLOOKUP(O$2,monthly_data_exports_by_country_thousand_tonnes[[#All],[Crude and NGLs]:[Total '[note 5']]],Calculation!$A56,FALSE)</f>
        <v>75.53</v>
      </c>
      <c r="P56" s="36">
        <f>HLOOKUP(P$2,monthly_data_exports_by_country_thousand_tonnes[[#All],[Crude and NGLs]:[Total '[note 5']]],Calculation!$A56,FALSE)</f>
        <v>536.33000000000004</v>
      </c>
      <c r="Q56" s="25">
        <f>HLOOKUP(Q$2,monthly_data_exports_by_country_thousand_tonnes[[#All],[Crude and NGLs]:[Total '[note 5']]],Calculation!$B56,FALSE)</f>
        <v>435.55</v>
      </c>
      <c r="R56" s="7">
        <f>HLOOKUP(R$2,monthly_data_exports_by_country_thousand_tonnes[[#All],[Crude and NGLs]:[Total '[note 5']]],Calculation!$B56,FALSE)</f>
        <v>0</v>
      </c>
      <c r="S56" s="11">
        <f>HLOOKUP(S$2,monthly_data_exports_by_country_thousand_tonnes[[#All],[Crude and NGLs]:[Total '[note 5']]],Calculation!$B56,FALSE)</f>
        <v>435.55</v>
      </c>
      <c r="T56" s="7">
        <f>HLOOKUP(T$2,monthly_data_exports_by_country_thousand_tonnes[[#All],[Crude and NGLs]:[Total '[note 5']]],Calculation!$B56,FALSE)</f>
        <v>41.12</v>
      </c>
      <c r="U56" s="7">
        <f>HLOOKUP(U$2,monthly_data_exports_by_country_thousand_tonnes[[#All],[Crude and NGLs]:[Total '[note 5']]],Calculation!$B56,FALSE)</f>
        <v>0.33</v>
      </c>
      <c r="V56" s="7">
        <f>HLOOKUP(V$2,monthly_data_exports_by_country_thousand_tonnes[[#All],[Crude and NGLs]:[Total '[note 5']]],Calculation!$B56,FALSE)</f>
        <v>0</v>
      </c>
      <c r="W56" s="7">
        <f>HLOOKUP(W$2,monthly_data_exports_by_country_thousand_tonnes[[#All],[Crude and NGLs]:[Total '[note 5']]],Calculation!$B56,FALSE)</f>
        <v>0</v>
      </c>
      <c r="X56" s="7">
        <f>HLOOKUP(X$2,monthly_data_exports_by_country_thousand_tonnes[[#All],[Crude and NGLs]:[Total '[note 5']]],Calculation!$B56,FALSE)</f>
        <v>0</v>
      </c>
      <c r="Y56" s="7">
        <f>HLOOKUP(Y$2,monthly_data_exports_by_country_thousand_tonnes[[#All],[Crude and NGLs]:[Total '[note 5']]],Calculation!$B56,FALSE)</f>
        <v>151.36000000000001</v>
      </c>
      <c r="Z56" s="7">
        <f>HLOOKUP(Z$2,monthly_data_exports_by_country_thousand_tonnes[[#All],[Crude and NGLs]:[Total '[note 5']]],Calculation!$B56,FALSE)</f>
        <v>26.08</v>
      </c>
      <c r="AA56" s="11">
        <f>HLOOKUP(AA$2,monthly_data_exports_by_country_thousand_tonnes[[#All],[Crude and NGLs]:[Total '[note 5']]],Calculation!$B56,FALSE)</f>
        <v>145.4</v>
      </c>
      <c r="AB56" s="36">
        <f>HLOOKUP(AB$2,monthly_data_exports_by_country_thousand_tonnes[[#All],[Crude and NGLs]:[Total '[note 5']]],Calculation!$B56,FALSE)</f>
        <v>580.95000000000005</v>
      </c>
    </row>
    <row r="57" spans="1:28" ht="14.5">
      <c r="A57" s="37">
        <f t="shared" si="3"/>
        <v>1207</v>
      </c>
      <c r="B57" s="38">
        <f t="shared" si="3"/>
        <v>1423</v>
      </c>
      <c r="C57" s="38"/>
      <c r="D57" s="22" t="s">
        <v>93</v>
      </c>
      <c r="E57" s="37">
        <f>HLOOKUP(E$2,monthly_data_exports_by_country_thousand_tonnes[[#All],[Crude and NGLs]:[Total '[note 5']]],Calculation!$A57,FALSE)</f>
        <v>2403.06</v>
      </c>
      <c r="F57" s="38">
        <f>HLOOKUP(F$2,monthly_data_exports_by_country_thousand_tonnes[[#All],[Crude and NGLs]:[Total '[note 5']]],Calculation!$A57,FALSE)</f>
        <v>166.74</v>
      </c>
      <c r="G57" s="39">
        <f>HLOOKUP(G$2,monthly_data_exports_by_country_thousand_tonnes[[#All],[Crude and NGLs]:[Total '[note 5']]],Calculation!$A57,FALSE)</f>
        <v>2569.8000000000002</v>
      </c>
      <c r="H57" s="38">
        <f>HLOOKUP(H$2,monthly_data_exports_by_country_thousand_tonnes[[#All],[Crude and NGLs]:[Total '[note 5']]],Calculation!$A57,FALSE)</f>
        <v>44.32</v>
      </c>
      <c r="I57" s="38">
        <f>HLOOKUP(I$2,monthly_data_exports_by_country_thousand_tonnes[[#All],[Crude and NGLs]:[Total '[note 5']]],Calculation!$A57,FALSE)</f>
        <v>895.25</v>
      </c>
      <c r="J57" s="38">
        <f>HLOOKUP(J$2,monthly_data_exports_by_country_thousand_tonnes[[#All],[Crude and NGLs]:[Total '[note 5']]],Calculation!$A57,FALSE)</f>
        <v>103.37</v>
      </c>
      <c r="K57" s="38">
        <f>HLOOKUP(K$2,monthly_data_exports_by_country_thousand_tonnes[[#All],[Crude and NGLs]:[Total '[note 5']]],Calculation!$A57,FALSE)</f>
        <v>7.43</v>
      </c>
      <c r="L57" s="38">
        <f>HLOOKUP(L$2,monthly_data_exports_by_country_thousand_tonnes[[#All],[Crude and NGLs]:[Total '[note 5']]],Calculation!$A57,FALSE)</f>
        <v>139.01</v>
      </c>
      <c r="M57" s="38">
        <f>HLOOKUP(M$2,monthly_data_exports_by_country_thousand_tonnes[[#All],[Crude and NGLs]:[Total '[note 5']]],Calculation!$A57,FALSE)</f>
        <v>174.01</v>
      </c>
      <c r="N57" s="38">
        <f>HLOOKUP(N$2,monthly_data_exports_by_country_thousand_tonnes[[#All],[Crude and NGLs]:[Total '[note 5']]],Calculation!$A57,FALSE)</f>
        <v>400.58</v>
      </c>
      <c r="O57" s="38">
        <f>HLOOKUP(O$2,monthly_data_exports_by_country_thousand_tonnes[[#All],[Crude and NGLs]:[Total '[note 5']]],Calculation!$A57,FALSE)</f>
        <v>1763.97</v>
      </c>
      <c r="P57" s="40">
        <f>HLOOKUP(P$2,monthly_data_exports_by_country_thousand_tonnes[[#All],[Crude and NGLs]:[Total '[note 5']]],Calculation!$A57,FALSE)</f>
        <v>4333.7700000000004</v>
      </c>
      <c r="Q57" s="37">
        <f>HLOOKUP(Q$2,monthly_data_exports_by_country_thousand_tonnes[[#All],[Crude and NGLs]:[Total '[note 5']]],Calculation!$B57,FALSE)</f>
        <v>2573.4899999999998</v>
      </c>
      <c r="R57" s="38">
        <f>HLOOKUP(R$2,monthly_data_exports_by_country_thousand_tonnes[[#All],[Crude and NGLs]:[Total '[note 5']]],Calculation!$B57,FALSE)</f>
        <v>163.38999999999999</v>
      </c>
      <c r="S57" s="39">
        <f>HLOOKUP(S$2,monthly_data_exports_by_country_thousand_tonnes[[#All],[Crude and NGLs]:[Total '[note 5']]],Calculation!$B57,FALSE)</f>
        <v>2736.88</v>
      </c>
      <c r="T57" s="38">
        <f>HLOOKUP(T$2,monthly_data_exports_by_country_thousand_tonnes[[#All],[Crude and NGLs]:[Total '[note 5']]],Calculation!$B57,FALSE)</f>
        <v>52.18</v>
      </c>
      <c r="U57" s="38">
        <f>HLOOKUP(U$2,monthly_data_exports_by_country_thousand_tonnes[[#All],[Crude and NGLs]:[Total '[note 5']]],Calculation!$B57,FALSE)</f>
        <v>808.42</v>
      </c>
      <c r="V57" s="38">
        <f>HLOOKUP(V$2,monthly_data_exports_by_country_thousand_tonnes[[#All],[Crude and NGLs]:[Total '[note 5']]],Calculation!$B57,FALSE)</f>
        <v>126.77</v>
      </c>
      <c r="W57" s="38">
        <f>HLOOKUP(W$2,monthly_data_exports_by_country_thousand_tonnes[[#All],[Crude and NGLs]:[Total '[note 5']]],Calculation!$B57,FALSE)</f>
        <v>3.87</v>
      </c>
      <c r="X57" s="38">
        <f>HLOOKUP(X$2,monthly_data_exports_by_country_thousand_tonnes[[#All],[Crude and NGLs]:[Total '[note 5']]],Calculation!$B57,FALSE)</f>
        <v>108.81</v>
      </c>
      <c r="Y57" s="38">
        <f>HLOOKUP(Y$2,monthly_data_exports_by_country_thousand_tonnes[[#All],[Crude and NGLs]:[Total '[note 5']]],Calculation!$B57,FALSE)</f>
        <v>171.3</v>
      </c>
      <c r="Z57" s="38">
        <f>HLOOKUP(Z$2,monthly_data_exports_by_country_thousand_tonnes[[#All],[Crude and NGLs]:[Total '[note 5']]],Calculation!$B57,FALSE)</f>
        <v>519.12</v>
      </c>
      <c r="AA57" s="38">
        <f>HLOOKUP(AA$2,monthly_data_exports_by_country_thousand_tonnes[[#All],[Crude and NGLs]:[Total '[note 5']]],Calculation!$B57,FALSE)</f>
        <v>1790.47</v>
      </c>
      <c r="AB57" s="40">
        <f>HLOOKUP(AB$2,monthly_data_exports_by_country_thousand_tonnes[[#All],[Crude and NGLs]:[Total '[note 5']]],Calculation!$B57,FALSE)</f>
        <v>4527.3500000000004</v>
      </c>
    </row>
    <row r="59" spans="1:28">
      <c r="A59" s="41" t="s">
        <v>107</v>
      </c>
    </row>
    <row r="60" spans="1:28" ht="14.5">
      <c r="D60" s="21" t="s">
        <v>37</v>
      </c>
      <c r="E60" s="32">
        <f t="shared" ref="E60:E77" si="4">SUM(E4,E22,E40)</f>
        <v>0</v>
      </c>
      <c r="F60" s="33">
        <f t="shared" ref="F60:AB71" si="5">SUM(F4,F22,F40)</f>
        <v>177.13</v>
      </c>
      <c r="G60" s="34">
        <f t="shared" si="5"/>
        <v>177.13</v>
      </c>
      <c r="H60" s="33">
        <f t="shared" si="5"/>
        <v>4.29</v>
      </c>
      <c r="I60" s="33">
        <f t="shared" si="5"/>
        <v>385.15</v>
      </c>
      <c r="J60" s="33">
        <f t="shared" si="5"/>
        <v>0</v>
      </c>
      <c r="K60" s="33">
        <f t="shared" si="5"/>
        <v>0</v>
      </c>
      <c r="L60" s="33">
        <f t="shared" si="5"/>
        <v>0</v>
      </c>
      <c r="M60" s="33">
        <f t="shared" si="5"/>
        <v>33.269999999999996</v>
      </c>
      <c r="N60" s="33">
        <f t="shared" si="5"/>
        <v>285.27999999999997</v>
      </c>
      <c r="O60" s="34">
        <f t="shared" si="5"/>
        <v>826.04</v>
      </c>
      <c r="P60" s="35">
        <f t="shared" si="5"/>
        <v>1003.1700000000001</v>
      </c>
      <c r="Q60" s="32">
        <f t="shared" si="5"/>
        <v>0</v>
      </c>
      <c r="R60" s="33">
        <f t="shared" si="5"/>
        <v>61.250000000000007</v>
      </c>
      <c r="S60" s="34">
        <f t="shared" si="5"/>
        <v>61.250000000000007</v>
      </c>
      <c r="T60" s="33">
        <f t="shared" si="5"/>
        <v>1.6099999999999999</v>
      </c>
      <c r="U60" s="33">
        <f t="shared" si="5"/>
        <v>515.83999999999992</v>
      </c>
      <c r="V60" s="33">
        <f t="shared" si="5"/>
        <v>0</v>
      </c>
      <c r="W60" s="33">
        <f t="shared" si="5"/>
        <v>0</v>
      </c>
      <c r="X60" s="33">
        <f t="shared" si="5"/>
        <v>0</v>
      </c>
      <c r="Y60" s="33">
        <f t="shared" si="5"/>
        <v>7.16</v>
      </c>
      <c r="Z60" s="33">
        <f t="shared" si="5"/>
        <v>237</v>
      </c>
      <c r="AA60" s="34">
        <f t="shared" si="5"/>
        <v>814.54</v>
      </c>
      <c r="AB60" s="35">
        <f t="shared" si="5"/>
        <v>875.79</v>
      </c>
    </row>
    <row r="61" spans="1:28" ht="14.5">
      <c r="D61" s="21" t="s">
        <v>38</v>
      </c>
      <c r="E61" s="25">
        <f t="shared" si="4"/>
        <v>77.48</v>
      </c>
      <c r="F61" s="7">
        <f t="shared" ref="F61:T61" si="6">SUM(F5,F23,F41)</f>
        <v>0</v>
      </c>
      <c r="G61" s="11">
        <f t="shared" si="6"/>
        <v>77.48</v>
      </c>
      <c r="H61" s="7">
        <f t="shared" si="6"/>
        <v>0</v>
      </c>
      <c r="I61" s="7">
        <f t="shared" si="6"/>
        <v>142.87</v>
      </c>
      <c r="J61" s="7">
        <f t="shared" si="6"/>
        <v>0</v>
      </c>
      <c r="K61" s="7">
        <f t="shared" si="6"/>
        <v>0</v>
      </c>
      <c r="L61" s="7">
        <f t="shared" si="6"/>
        <v>0</v>
      </c>
      <c r="M61" s="7">
        <f t="shared" si="6"/>
        <v>0</v>
      </c>
      <c r="N61" s="7">
        <f t="shared" si="6"/>
        <v>0</v>
      </c>
      <c r="O61" s="11">
        <f t="shared" si="6"/>
        <v>142.87</v>
      </c>
      <c r="P61" s="36">
        <f t="shared" si="6"/>
        <v>220.35000000000002</v>
      </c>
      <c r="Q61" s="25">
        <f t="shared" si="6"/>
        <v>0</v>
      </c>
      <c r="R61" s="7">
        <f t="shared" si="6"/>
        <v>0</v>
      </c>
      <c r="S61" s="11">
        <f t="shared" si="6"/>
        <v>0</v>
      </c>
      <c r="T61" s="7">
        <f t="shared" si="6"/>
        <v>0</v>
      </c>
      <c r="U61" s="7">
        <f t="shared" si="5"/>
        <v>138.22</v>
      </c>
      <c r="V61" s="7">
        <f t="shared" si="5"/>
        <v>0</v>
      </c>
      <c r="W61" s="7">
        <f t="shared" si="5"/>
        <v>0</v>
      </c>
      <c r="X61" s="7">
        <f t="shared" si="5"/>
        <v>0.22</v>
      </c>
      <c r="Y61" s="7">
        <f t="shared" si="5"/>
        <v>0</v>
      </c>
      <c r="Z61" s="7">
        <f t="shared" si="5"/>
        <v>32.69</v>
      </c>
      <c r="AA61" s="11">
        <f t="shared" si="5"/>
        <v>171.13</v>
      </c>
      <c r="AB61" s="36">
        <f t="shared" si="5"/>
        <v>171.13</v>
      </c>
    </row>
    <row r="62" spans="1:28" ht="14.5">
      <c r="D62" s="21" t="s">
        <v>72</v>
      </c>
      <c r="E62" s="25">
        <f t="shared" si="4"/>
        <v>792.82999999999993</v>
      </c>
      <c r="F62" s="7">
        <f t="shared" si="5"/>
        <v>0</v>
      </c>
      <c r="G62" s="11">
        <f t="shared" si="5"/>
        <v>792.82999999999993</v>
      </c>
      <c r="H62" s="7">
        <f t="shared" si="5"/>
        <v>0</v>
      </c>
      <c r="I62" s="7">
        <f t="shared" si="5"/>
        <v>0</v>
      </c>
      <c r="J62" s="7">
        <f t="shared" si="5"/>
        <v>0</v>
      </c>
      <c r="K62" s="7">
        <f t="shared" si="5"/>
        <v>0</v>
      </c>
      <c r="L62" s="7">
        <f t="shared" si="5"/>
        <v>0</v>
      </c>
      <c r="M62" s="7">
        <f t="shared" si="5"/>
        <v>0</v>
      </c>
      <c r="N62" s="7">
        <f t="shared" si="5"/>
        <v>27.340000000000003</v>
      </c>
      <c r="O62" s="11">
        <f t="shared" si="5"/>
        <v>27.340000000000003</v>
      </c>
      <c r="P62" s="36">
        <f t="shared" si="5"/>
        <v>820.17</v>
      </c>
      <c r="Q62" s="25">
        <f t="shared" si="5"/>
        <v>0</v>
      </c>
      <c r="R62" s="7">
        <f t="shared" si="5"/>
        <v>0</v>
      </c>
      <c r="S62" s="11">
        <f t="shared" si="5"/>
        <v>0</v>
      </c>
      <c r="T62" s="7">
        <f t="shared" si="5"/>
        <v>0</v>
      </c>
      <c r="U62" s="7">
        <f t="shared" si="5"/>
        <v>0</v>
      </c>
      <c r="V62" s="7">
        <f t="shared" si="5"/>
        <v>0</v>
      </c>
      <c r="W62" s="7">
        <f t="shared" si="5"/>
        <v>0</v>
      </c>
      <c r="X62" s="7">
        <f t="shared" si="5"/>
        <v>0</v>
      </c>
      <c r="Y62" s="7">
        <f t="shared" si="5"/>
        <v>0</v>
      </c>
      <c r="Z62" s="7">
        <f t="shared" si="5"/>
        <v>16.09</v>
      </c>
      <c r="AA62" s="11">
        <f t="shared" si="5"/>
        <v>16.09</v>
      </c>
      <c r="AB62" s="36">
        <f t="shared" si="5"/>
        <v>16.09</v>
      </c>
    </row>
    <row r="63" spans="1:28" ht="14.5">
      <c r="D63" s="21" t="s">
        <v>39</v>
      </c>
      <c r="E63" s="25">
        <f t="shared" si="4"/>
        <v>0</v>
      </c>
      <c r="F63" s="7">
        <f t="shared" si="5"/>
        <v>9.73</v>
      </c>
      <c r="G63" s="11">
        <f t="shared" si="5"/>
        <v>9.73</v>
      </c>
      <c r="H63" s="7">
        <f t="shared" si="5"/>
        <v>0</v>
      </c>
      <c r="I63" s="7">
        <f t="shared" si="5"/>
        <v>21.18</v>
      </c>
      <c r="J63" s="7">
        <f t="shared" si="5"/>
        <v>0</v>
      </c>
      <c r="K63" s="7">
        <f t="shared" si="5"/>
        <v>0</v>
      </c>
      <c r="L63" s="7">
        <f t="shared" si="5"/>
        <v>0</v>
      </c>
      <c r="M63" s="7">
        <f t="shared" si="5"/>
        <v>0</v>
      </c>
      <c r="N63" s="7">
        <f t="shared" si="5"/>
        <v>0.38</v>
      </c>
      <c r="O63" s="11">
        <f t="shared" si="5"/>
        <v>21.56</v>
      </c>
      <c r="P63" s="36">
        <f t="shared" si="5"/>
        <v>31.29</v>
      </c>
      <c r="Q63" s="25">
        <f t="shared" si="5"/>
        <v>166.8</v>
      </c>
      <c r="R63" s="7">
        <f t="shared" si="5"/>
        <v>53.38</v>
      </c>
      <c r="S63" s="11">
        <f t="shared" si="5"/>
        <v>220.18</v>
      </c>
      <c r="T63" s="7">
        <f t="shared" si="5"/>
        <v>0</v>
      </c>
      <c r="U63" s="7">
        <f t="shared" si="5"/>
        <v>18.670000000000002</v>
      </c>
      <c r="V63" s="7">
        <f t="shared" si="5"/>
        <v>0</v>
      </c>
      <c r="W63" s="7">
        <f t="shared" si="5"/>
        <v>0</v>
      </c>
      <c r="X63" s="7">
        <f t="shared" si="5"/>
        <v>0</v>
      </c>
      <c r="Y63" s="7">
        <f t="shared" si="5"/>
        <v>14.01</v>
      </c>
      <c r="Z63" s="7">
        <f t="shared" si="5"/>
        <v>0</v>
      </c>
      <c r="AA63" s="11">
        <f t="shared" si="5"/>
        <v>32.68</v>
      </c>
      <c r="AB63" s="36">
        <f t="shared" si="5"/>
        <v>252.86</v>
      </c>
    </row>
    <row r="64" spans="1:28" ht="14.5">
      <c r="D64" s="21" t="s">
        <v>40</v>
      </c>
      <c r="E64" s="25">
        <f t="shared" si="4"/>
        <v>229.33999999999997</v>
      </c>
      <c r="F64" s="7">
        <f t="shared" si="5"/>
        <v>0</v>
      </c>
      <c r="G64" s="11">
        <f t="shared" si="5"/>
        <v>229.33999999999997</v>
      </c>
      <c r="H64" s="7">
        <f t="shared" si="5"/>
        <v>61.89</v>
      </c>
      <c r="I64" s="7">
        <f t="shared" si="5"/>
        <v>18.490000000000002</v>
      </c>
      <c r="J64" s="7">
        <f t="shared" si="5"/>
        <v>0</v>
      </c>
      <c r="K64" s="7">
        <f t="shared" si="5"/>
        <v>0</v>
      </c>
      <c r="L64" s="7">
        <f t="shared" si="5"/>
        <v>0</v>
      </c>
      <c r="M64" s="7">
        <f t="shared" si="5"/>
        <v>0</v>
      </c>
      <c r="N64" s="7">
        <f t="shared" si="5"/>
        <v>13.219999999999999</v>
      </c>
      <c r="O64" s="11">
        <f t="shared" si="5"/>
        <v>106.47999999999999</v>
      </c>
      <c r="P64" s="36">
        <f t="shared" si="5"/>
        <v>335.82</v>
      </c>
      <c r="Q64" s="25">
        <f t="shared" si="5"/>
        <v>15.77</v>
      </c>
      <c r="R64" s="7">
        <f t="shared" si="5"/>
        <v>0</v>
      </c>
      <c r="S64" s="11">
        <f t="shared" si="5"/>
        <v>15.77</v>
      </c>
      <c r="T64" s="7">
        <f t="shared" si="5"/>
        <v>21.680000000000003</v>
      </c>
      <c r="U64" s="7">
        <f t="shared" si="5"/>
        <v>0</v>
      </c>
      <c r="V64" s="7">
        <f t="shared" si="5"/>
        <v>0</v>
      </c>
      <c r="W64" s="7">
        <f t="shared" si="5"/>
        <v>0</v>
      </c>
      <c r="X64" s="7">
        <f t="shared" si="5"/>
        <v>15.73</v>
      </c>
      <c r="Y64" s="7">
        <f t="shared" si="5"/>
        <v>0</v>
      </c>
      <c r="Z64" s="7">
        <f t="shared" si="5"/>
        <v>21.23</v>
      </c>
      <c r="AA64" s="11">
        <f t="shared" si="5"/>
        <v>60.839999999999996</v>
      </c>
      <c r="AB64" s="36">
        <f t="shared" si="5"/>
        <v>76.61</v>
      </c>
    </row>
    <row r="65" spans="4:28" ht="14.5">
      <c r="D65" s="21" t="s">
        <v>41</v>
      </c>
      <c r="E65" s="25">
        <f t="shared" si="4"/>
        <v>610.41</v>
      </c>
      <c r="F65" s="7">
        <f t="shared" si="5"/>
        <v>0</v>
      </c>
      <c r="G65" s="11">
        <f t="shared" si="5"/>
        <v>610.41</v>
      </c>
      <c r="H65" s="7">
        <f t="shared" si="5"/>
        <v>0</v>
      </c>
      <c r="I65" s="7">
        <f t="shared" si="5"/>
        <v>0</v>
      </c>
      <c r="J65" s="7">
        <f t="shared" si="5"/>
        <v>0</v>
      </c>
      <c r="K65" s="7">
        <f t="shared" si="5"/>
        <v>0</v>
      </c>
      <c r="L65" s="7">
        <f t="shared" si="5"/>
        <v>0</v>
      </c>
      <c r="M65" s="7">
        <f t="shared" si="5"/>
        <v>0</v>
      </c>
      <c r="N65" s="7">
        <f t="shared" si="5"/>
        <v>11.86</v>
      </c>
      <c r="O65" s="11">
        <f t="shared" si="5"/>
        <v>11.86</v>
      </c>
      <c r="P65" s="36">
        <f t="shared" si="5"/>
        <v>622.27</v>
      </c>
      <c r="Q65" s="25">
        <f t="shared" si="5"/>
        <v>795.16000000000008</v>
      </c>
      <c r="R65" s="7">
        <f t="shared" si="5"/>
        <v>0</v>
      </c>
      <c r="S65" s="11">
        <f t="shared" si="5"/>
        <v>795.16000000000008</v>
      </c>
      <c r="T65" s="7">
        <f t="shared" si="5"/>
        <v>0</v>
      </c>
      <c r="U65" s="7">
        <f t="shared" si="5"/>
        <v>0</v>
      </c>
      <c r="V65" s="7">
        <f t="shared" si="5"/>
        <v>0</v>
      </c>
      <c r="W65" s="7">
        <f t="shared" si="5"/>
        <v>0</v>
      </c>
      <c r="X65" s="7">
        <f t="shared" si="5"/>
        <v>0</v>
      </c>
      <c r="Y65" s="7">
        <f t="shared" si="5"/>
        <v>0</v>
      </c>
      <c r="Z65" s="7">
        <f t="shared" si="5"/>
        <v>10.34</v>
      </c>
      <c r="AA65" s="11">
        <f t="shared" si="5"/>
        <v>10.34</v>
      </c>
      <c r="AB65" s="36">
        <f t="shared" si="5"/>
        <v>805.5</v>
      </c>
    </row>
    <row r="66" spans="4:28" ht="14.5">
      <c r="D66" s="21" t="s">
        <v>70</v>
      </c>
      <c r="E66" s="25">
        <f t="shared" si="4"/>
        <v>0</v>
      </c>
      <c r="F66" s="7">
        <f t="shared" si="5"/>
        <v>0</v>
      </c>
      <c r="G66" s="11">
        <f t="shared" si="5"/>
        <v>0</v>
      </c>
      <c r="H66" s="7">
        <f t="shared" si="5"/>
        <v>0</v>
      </c>
      <c r="I66" s="7">
        <f t="shared" si="5"/>
        <v>60.4</v>
      </c>
      <c r="J66" s="7">
        <f t="shared" si="5"/>
        <v>336.45000000000005</v>
      </c>
      <c r="K66" s="7">
        <f t="shared" si="5"/>
        <v>0</v>
      </c>
      <c r="L66" s="7">
        <f t="shared" si="5"/>
        <v>281.02</v>
      </c>
      <c r="M66" s="7">
        <f t="shared" si="5"/>
        <v>37.340000000000003</v>
      </c>
      <c r="N66" s="7">
        <f t="shared" si="5"/>
        <v>40.94</v>
      </c>
      <c r="O66" s="11">
        <f t="shared" si="5"/>
        <v>759.08999999999992</v>
      </c>
      <c r="P66" s="36">
        <f t="shared" si="5"/>
        <v>759.08999999999992</v>
      </c>
      <c r="Q66" s="25">
        <f t="shared" si="5"/>
        <v>0</v>
      </c>
      <c r="R66" s="7">
        <f t="shared" si="5"/>
        <v>1.85</v>
      </c>
      <c r="S66" s="11">
        <f t="shared" si="5"/>
        <v>1.85</v>
      </c>
      <c r="T66" s="7">
        <f t="shared" si="5"/>
        <v>0</v>
      </c>
      <c r="U66" s="7">
        <f t="shared" si="5"/>
        <v>125.73000000000002</v>
      </c>
      <c r="V66" s="7">
        <f t="shared" si="5"/>
        <v>337.28999999999996</v>
      </c>
      <c r="W66" s="7">
        <f t="shared" si="5"/>
        <v>0</v>
      </c>
      <c r="X66" s="7">
        <f t="shared" si="5"/>
        <v>219.66</v>
      </c>
      <c r="Y66" s="7">
        <f t="shared" si="5"/>
        <v>33.849999999999994</v>
      </c>
      <c r="Z66" s="7">
        <f t="shared" si="5"/>
        <v>15.82</v>
      </c>
      <c r="AA66" s="11">
        <f t="shared" si="5"/>
        <v>744.31</v>
      </c>
      <c r="AB66" s="36">
        <f t="shared" si="5"/>
        <v>746.16000000000008</v>
      </c>
    </row>
    <row r="67" spans="4:28" ht="14.5">
      <c r="D67" s="21" t="s">
        <v>74</v>
      </c>
      <c r="E67" s="25">
        <f t="shared" si="4"/>
        <v>0</v>
      </c>
      <c r="F67" s="7">
        <f t="shared" si="5"/>
        <v>21.98</v>
      </c>
      <c r="G67" s="11">
        <f t="shared" si="5"/>
        <v>21.98</v>
      </c>
      <c r="H67" s="7">
        <f t="shared" si="5"/>
        <v>0</v>
      </c>
      <c r="I67" s="7">
        <f t="shared" si="5"/>
        <v>0</v>
      </c>
      <c r="J67" s="7">
        <f t="shared" si="5"/>
        <v>0</v>
      </c>
      <c r="K67" s="7">
        <f t="shared" si="5"/>
        <v>0</v>
      </c>
      <c r="L67" s="7">
        <f t="shared" si="5"/>
        <v>0</v>
      </c>
      <c r="M67" s="7">
        <f t="shared" si="5"/>
        <v>0</v>
      </c>
      <c r="N67" s="7">
        <f t="shared" si="5"/>
        <v>1.4400000000000002</v>
      </c>
      <c r="O67" s="11">
        <f t="shared" si="5"/>
        <v>1.4400000000000002</v>
      </c>
      <c r="P67" s="36">
        <f t="shared" si="5"/>
        <v>23.42</v>
      </c>
      <c r="Q67" s="25">
        <f t="shared" si="5"/>
        <v>230.34</v>
      </c>
      <c r="R67" s="7">
        <f t="shared" si="5"/>
        <v>10.97</v>
      </c>
      <c r="S67" s="11">
        <f t="shared" si="5"/>
        <v>241.31</v>
      </c>
      <c r="T67" s="7">
        <f t="shared" si="5"/>
        <v>0</v>
      </c>
      <c r="U67" s="7">
        <f t="shared" si="5"/>
        <v>0</v>
      </c>
      <c r="V67" s="7">
        <f t="shared" si="5"/>
        <v>0</v>
      </c>
      <c r="W67" s="7">
        <f t="shared" si="5"/>
        <v>0</v>
      </c>
      <c r="X67" s="7">
        <f t="shared" si="5"/>
        <v>0</v>
      </c>
      <c r="Y67" s="7">
        <f t="shared" si="5"/>
        <v>0</v>
      </c>
      <c r="Z67" s="7">
        <f t="shared" si="5"/>
        <v>13.86</v>
      </c>
      <c r="AA67" s="11">
        <f t="shared" si="5"/>
        <v>13.86</v>
      </c>
      <c r="AB67" s="36">
        <f t="shared" si="5"/>
        <v>255.17</v>
      </c>
    </row>
    <row r="68" spans="4:28" ht="14.5">
      <c r="D68" s="21" t="s">
        <v>73</v>
      </c>
      <c r="E68" s="25">
        <f t="shared" si="4"/>
        <v>0</v>
      </c>
      <c r="F68" s="7">
        <f t="shared" si="5"/>
        <v>0</v>
      </c>
      <c r="G68" s="11">
        <f t="shared" si="5"/>
        <v>0</v>
      </c>
      <c r="H68" s="7">
        <f t="shared" si="5"/>
        <v>0</v>
      </c>
      <c r="I68" s="7">
        <f t="shared" si="5"/>
        <v>0</v>
      </c>
      <c r="J68" s="7">
        <f t="shared" si="5"/>
        <v>0</v>
      </c>
      <c r="K68" s="7">
        <f t="shared" si="5"/>
        <v>0</v>
      </c>
      <c r="L68" s="7">
        <f t="shared" si="5"/>
        <v>0</v>
      </c>
      <c r="M68" s="7">
        <f t="shared" si="5"/>
        <v>0</v>
      </c>
      <c r="N68" s="7">
        <f t="shared" si="5"/>
        <v>0</v>
      </c>
      <c r="O68" s="11">
        <f t="shared" si="5"/>
        <v>0</v>
      </c>
      <c r="P68" s="36">
        <f t="shared" si="5"/>
        <v>0</v>
      </c>
      <c r="Q68" s="25">
        <f t="shared" si="5"/>
        <v>266.89999999999998</v>
      </c>
      <c r="R68" s="7">
        <f t="shared" si="5"/>
        <v>0</v>
      </c>
      <c r="S68" s="11">
        <f t="shared" si="5"/>
        <v>266.89999999999998</v>
      </c>
      <c r="T68" s="7">
        <f t="shared" si="5"/>
        <v>0</v>
      </c>
      <c r="U68" s="7">
        <f t="shared" si="5"/>
        <v>0</v>
      </c>
      <c r="V68" s="7">
        <f t="shared" si="5"/>
        <v>0</v>
      </c>
      <c r="W68" s="7">
        <f t="shared" si="5"/>
        <v>0</v>
      </c>
      <c r="X68" s="7">
        <f t="shared" si="5"/>
        <v>0</v>
      </c>
      <c r="Y68" s="7">
        <f t="shared" si="5"/>
        <v>0</v>
      </c>
      <c r="Z68" s="7">
        <f t="shared" si="5"/>
        <v>0</v>
      </c>
      <c r="AA68" s="11">
        <f t="shared" si="5"/>
        <v>0</v>
      </c>
      <c r="AB68" s="36">
        <f t="shared" si="5"/>
        <v>266.89999999999998</v>
      </c>
    </row>
    <row r="69" spans="4:28" ht="14.5">
      <c r="D69" s="21" t="s">
        <v>42</v>
      </c>
      <c r="E69" s="25">
        <f t="shared" si="4"/>
        <v>3134.64</v>
      </c>
      <c r="F69" s="7">
        <f t="shared" si="5"/>
        <v>415.27</v>
      </c>
      <c r="G69" s="11">
        <f t="shared" si="5"/>
        <v>3549.91</v>
      </c>
      <c r="H69" s="7">
        <f t="shared" si="5"/>
        <v>36.51</v>
      </c>
      <c r="I69" s="7">
        <f t="shared" si="5"/>
        <v>643</v>
      </c>
      <c r="J69" s="7">
        <f t="shared" si="5"/>
        <v>0</v>
      </c>
      <c r="K69" s="7">
        <f t="shared" si="5"/>
        <v>2.04</v>
      </c>
      <c r="L69" s="7">
        <f t="shared" si="5"/>
        <v>53.78</v>
      </c>
      <c r="M69" s="7">
        <f t="shared" si="5"/>
        <v>5.46</v>
      </c>
      <c r="N69" s="7">
        <f t="shared" si="5"/>
        <v>572.89</v>
      </c>
      <c r="O69" s="11">
        <f t="shared" si="5"/>
        <v>1331.41</v>
      </c>
      <c r="P69" s="36">
        <f t="shared" si="5"/>
        <v>4881.3200000000006</v>
      </c>
      <c r="Q69" s="25">
        <f t="shared" si="5"/>
        <v>3422.59</v>
      </c>
      <c r="R69" s="7">
        <f t="shared" si="5"/>
        <v>518.16</v>
      </c>
      <c r="S69" s="11">
        <f t="shared" si="5"/>
        <v>3940.75</v>
      </c>
      <c r="T69" s="7">
        <f t="shared" si="5"/>
        <v>30.740000000000002</v>
      </c>
      <c r="U69" s="7">
        <f t="shared" si="5"/>
        <v>400</v>
      </c>
      <c r="V69" s="7">
        <f t="shared" si="5"/>
        <v>0</v>
      </c>
      <c r="W69" s="7">
        <f t="shared" si="5"/>
        <v>7.91</v>
      </c>
      <c r="X69" s="7">
        <f t="shared" si="5"/>
        <v>21.75</v>
      </c>
      <c r="Y69" s="7">
        <f t="shared" si="5"/>
        <v>7.55</v>
      </c>
      <c r="Z69" s="7">
        <f t="shared" si="5"/>
        <v>653.79</v>
      </c>
      <c r="AA69" s="11">
        <f t="shared" si="5"/>
        <v>1182.8600000000001</v>
      </c>
      <c r="AB69" s="36">
        <f t="shared" si="5"/>
        <v>5123.6100000000006</v>
      </c>
    </row>
    <row r="70" spans="4:28" ht="14.5">
      <c r="D70" s="21" t="s">
        <v>43</v>
      </c>
      <c r="E70" s="25">
        <f t="shared" si="4"/>
        <v>73.64</v>
      </c>
      <c r="F70" s="7">
        <f t="shared" si="5"/>
        <v>0</v>
      </c>
      <c r="G70" s="11">
        <f t="shared" si="5"/>
        <v>73.64</v>
      </c>
      <c r="H70" s="7">
        <f t="shared" si="5"/>
        <v>0</v>
      </c>
      <c r="I70" s="7">
        <f t="shared" si="5"/>
        <v>0</v>
      </c>
      <c r="J70" s="7">
        <f t="shared" si="5"/>
        <v>0</v>
      </c>
      <c r="K70" s="7">
        <f t="shared" si="5"/>
        <v>0</v>
      </c>
      <c r="L70" s="7">
        <f t="shared" si="5"/>
        <v>0</v>
      </c>
      <c r="M70" s="7">
        <f t="shared" si="5"/>
        <v>0</v>
      </c>
      <c r="N70" s="7">
        <f t="shared" si="5"/>
        <v>16.48</v>
      </c>
      <c r="O70" s="11">
        <f t="shared" si="5"/>
        <v>111.84</v>
      </c>
      <c r="P70" s="36">
        <f t="shared" si="5"/>
        <v>185.48000000000002</v>
      </c>
      <c r="Q70" s="25">
        <f t="shared" si="5"/>
        <v>0</v>
      </c>
      <c r="R70" s="7">
        <f t="shared" si="5"/>
        <v>70.239999999999995</v>
      </c>
      <c r="S70" s="11">
        <f t="shared" si="5"/>
        <v>70.239999999999995</v>
      </c>
      <c r="T70" s="7">
        <f t="shared" si="5"/>
        <v>0</v>
      </c>
      <c r="U70" s="7">
        <f t="shared" si="5"/>
        <v>0</v>
      </c>
      <c r="V70" s="7">
        <f t="shared" si="5"/>
        <v>16.14</v>
      </c>
      <c r="W70" s="7">
        <f t="shared" si="5"/>
        <v>0</v>
      </c>
      <c r="X70" s="7">
        <f t="shared" si="5"/>
        <v>0</v>
      </c>
      <c r="Y70" s="7">
        <f t="shared" si="5"/>
        <v>0</v>
      </c>
      <c r="Z70" s="7">
        <f t="shared" si="5"/>
        <v>12.169999999999998</v>
      </c>
      <c r="AA70" s="11">
        <f t="shared" si="5"/>
        <v>115.53999999999999</v>
      </c>
      <c r="AB70" s="36">
        <f t="shared" si="5"/>
        <v>185.78</v>
      </c>
    </row>
    <row r="71" spans="4:28" ht="14.5">
      <c r="D71" s="21" t="s">
        <v>94</v>
      </c>
      <c r="E71" s="25">
        <f t="shared" si="4"/>
        <v>0</v>
      </c>
      <c r="F71" s="7">
        <f t="shared" si="5"/>
        <v>0</v>
      </c>
      <c r="G71" s="11">
        <f t="shared" si="5"/>
        <v>0</v>
      </c>
      <c r="H71" s="7">
        <f t="shared" si="5"/>
        <v>4.0199999999999996</v>
      </c>
      <c r="I71" s="7">
        <f t="shared" si="5"/>
        <v>194.01</v>
      </c>
      <c r="J71" s="7">
        <f t="shared" si="5"/>
        <v>0</v>
      </c>
      <c r="K71" s="7">
        <f t="shared" si="5"/>
        <v>0</v>
      </c>
      <c r="L71" s="7">
        <f t="shared" si="5"/>
        <v>0</v>
      </c>
      <c r="M71" s="7">
        <f t="shared" si="5"/>
        <v>0</v>
      </c>
      <c r="N71" s="7">
        <f t="shared" si="5"/>
        <v>0</v>
      </c>
      <c r="O71" s="11">
        <f t="shared" si="5"/>
        <v>198.03</v>
      </c>
      <c r="P71" s="36">
        <f t="shared" si="5"/>
        <v>198.03</v>
      </c>
      <c r="Q71" s="25">
        <f t="shared" si="5"/>
        <v>0</v>
      </c>
      <c r="R71" s="7">
        <f t="shared" si="5"/>
        <v>0</v>
      </c>
      <c r="S71" s="11">
        <f t="shared" si="5"/>
        <v>0</v>
      </c>
      <c r="T71" s="7">
        <f t="shared" si="5"/>
        <v>0</v>
      </c>
      <c r="U71" s="7">
        <f t="shared" si="5"/>
        <v>282.83999999999997</v>
      </c>
      <c r="V71" s="7">
        <f t="shared" si="5"/>
        <v>0</v>
      </c>
      <c r="W71" s="7">
        <f t="shared" ref="F71:AB77" si="7">SUM(W15,W33,W51)</f>
        <v>0</v>
      </c>
      <c r="X71" s="7">
        <f t="shared" si="7"/>
        <v>0</v>
      </c>
      <c r="Y71" s="7">
        <f t="shared" si="7"/>
        <v>0</v>
      </c>
      <c r="Z71" s="7">
        <f t="shared" si="7"/>
        <v>0</v>
      </c>
      <c r="AA71" s="11">
        <f t="shared" si="7"/>
        <v>282.83999999999997</v>
      </c>
      <c r="AB71" s="36">
        <f t="shared" si="7"/>
        <v>282.83999999999997</v>
      </c>
    </row>
    <row r="72" spans="4:28" ht="14.5">
      <c r="D72" s="21" t="s">
        <v>71</v>
      </c>
      <c r="E72" s="25">
        <f t="shared" si="4"/>
        <v>0</v>
      </c>
      <c r="F72" s="7">
        <f t="shared" si="7"/>
        <v>12.43</v>
      </c>
      <c r="G72" s="11">
        <f t="shared" si="7"/>
        <v>12.43</v>
      </c>
      <c r="H72" s="7">
        <f t="shared" si="7"/>
        <v>4.34</v>
      </c>
      <c r="I72" s="7">
        <f t="shared" si="7"/>
        <v>25.83</v>
      </c>
      <c r="J72" s="7">
        <f t="shared" si="7"/>
        <v>0</v>
      </c>
      <c r="K72" s="7">
        <f t="shared" si="7"/>
        <v>0</v>
      </c>
      <c r="L72" s="7">
        <f t="shared" si="7"/>
        <v>0</v>
      </c>
      <c r="M72" s="7">
        <f t="shared" si="7"/>
        <v>0</v>
      </c>
      <c r="N72" s="7">
        <f t="shared" si="7"/>
        <v>107.36999999999999</v>
      </c>
      <c r="O72" s="11">
        <f t="shared" si="7"/>
        <v>158.52000000000001</v>
      </c>
      <c r="P72" s="36">
        <f t="shared" si="7"/>
        <v>170.95</v>
      </c>
      <c r="Q72" s="25">
        <f t="shared" si="7"/>
        <v>91.11</v>
      </c>
      <c r="R72" s="7">
        <f t="shared" si="7"/>
        <v>8</v>
      </c>
      <c r="S72" s="11">
        <f t="shared" si="7"/>
        <v>99.11</v>
      </c>
      <c r="T72" s="7">
        <f t="shared" si="7"/>
        <v>0</v>
      </c>
      <c r="U72" s="7">
        <f t="shared" si="7"/>
        <v>0</v>
      </c>
      <c r="V72" s="7">
        <f t="shared" si="7"/>
        <v>0</v>
      </c>
      <c r="W72" s="7">
        <f t="shared" si="7"/>
        <v>0</v>
      </c>
      <c r="X72" s="7">
        <f t="shared" si="7"/>
        <v>0</v>
      </c>
      <c r="Y72" s="7">
        <f t="shared" si="7"/>
        <v>0</v>
      </c>
      <c r="Z72" s="7">
        <f t="shared" si="7"/>
        <v>49.05</v>
      </c>
      <c r="AA72" s="11">
        <f t="shared" si="7"/>
        <v>92.26</v>
      </c>
      <c r="AB72" s="36">
        <f t="shared" si="7"/>
        <v>191.37</v>
      </c>
    </row>
    <row r="73" spans="4:28" ht="14.5">
      <c r="D73" s="21" t="s">
        <v>45</v>
      </c>
      <c r="E73" s="25">
        <f t="shared" si="4"/>
        <v>330.79999999999995</v>
      </c>
      <c r="F73" s="7">
        <f t="shared" si="7"/>
        <v>0</v>
      </c>
      <c r="G73" s="11">
        <f t="shared" si="7"/>
        <v>330.79999999999995</v>
      </c>
      <c r="H73" s="7">
        <f t="shared" si="7"/>
        <v>11.03</v>
      </c>
      <c r="I73" s="7">
        <f t="shared" si="7"/>
        <v>0</v>
      </c>
      <c r="J73" s="7">
        <f t="shared" si="7"/>
        <v>0</v>
      </c>
      <c r="K73" s="7">
        <f t="shared" si="7"/>
        <v>0</v>
      </c>
      <c r="L73" s="7">
        <f t="shared" si="7"/>
        <v>0</v>
      </c>
      <c r="M73" s="7">
        <f t="shared" si="7"/>
        <v>0</v>
      </c>
      <c r="N73" s="7">
        <f t="shared" si="7"/>
        <v>2.0299999999999998</v>
      </c>
      <c r="O73" s="11">
        <f t="shared" si="7"/>
        <v>13.06</v>
      </c>
      <c r="P73" s="36">
        <f t="shared" si="7"/>
        <v>343.86</v>
      </c>
      <c r="Q73" s="25">
        <f t="shared" si="7"/>
        <v>367.89</v>
      </c>
      <c r="R73" s="7">
        <f t="shared" si="7"/>
        <v>0</v>
      </c>
      <c r="S73" s="11">
        <f t="shared" si="7"/>
        <v>367.89</v>
      </c>
      <c r="T73" s="7">
        <f t="shared" si="7"/>
        <v>0</v>
      </c>
      <c r="U73" s="7">
        <f t="shared" si="7"/>
        <v>0</v>
      </c>
      <c r="V73" s="7">
        <f t="shared" si="7"/>
        <v>0</v>
      </c>
      <c r="W73" s="7">
        <f t="shared" si="7"/>
        <v>0</v>
      </c>
      <c r="X73" s="7">
        <f t="shared" si="7"/>
        <v>0</v>
      </c>
      <c r="Y73" s="7">
        <f t="shared" si="7"/>
        <v>0</v>
      </c>
      <c r="Z73" s="7">
        <f t="shared" si="7"/>
        <v>1.03</v>
      </c>
      <c r="AA73" s="11">
        <f t="shared" si="7"/>
        <v>1.03</v>
      </c>
      <c r="AB73" s="36">
        <f t="shared" si="7"/>
        <v>368.92</v>
      </c>
    </row>
    <row r="74" spans="4:28" ht="14.5">
      <c r="D74" s="21" t="s">
        <v>46</v>
      </c>
      <c r="E74" s="25">
        <f t="shared" si="4"/>
        <v>84.33</v>
      </c>
      <c r="F74" s="7">
        <f t="shared" si="7"/>
        <v>0</v>
      </c>
      <c r="G74" s="11">
        <f t="shared" si="7"/>
        <v>84.33</v>
      </c>
      <c r="H74" s="7">
        <f t="shared" si="7"/>
        <v>0</v>
      </c>
      <c r="I74" s="7">
        <f t="shared" si="7"/>
        <v>754.74</v>
      </c>
      <c r="J74" s="7">
        <f t="shared" si="7"/>
        <v>0</v>
      </c>
      <c r="K74" s="7">
        <f t="shared" si="7"/>
        <v>7.43</v>
      </c>
      <c r="L74" s="7">
        <f t="shared" si="7"/>
        <v>35.26</v>
      </c>
      <c r="M74" s="7">
        <f t="shared" si="7"/>
        <v>0</v>
      </c>
      <c r="N74" s="7">
        <f t="shared" si="7"/>
        <v>2.5099999999999998</v>
      </c>
      <c r="O74" s="11">
        <f t="shared" si="7"/>
        <v>799.94</v>
      </c>
      <c r="P74" s="36">
        <f t="shared" si="7"/>
        <v>884.27</v>
      </c>
      <c r="Q74" s="25">
        <f t="shared" si="7"/>
        <v>109.34</v>
      </c>
      <c r="R74" s="7">
        <f t="shared" si="7"/>
        <v>0</v>
      </c>
      <c r="S74" s="11">
        <f t="shared" si="7"/>
        <v>109.34</v>
      </c>
      <c r="T74" s="7">
        <f t="shared" si="7"/>
        <v>0</v>
      </c>
      <c r="U74" s="7">
        <f t="shared" si="7"/>
        <v>791.53</v>
      </c>
      <c r="V74" s="7">
        <f t="shared" si="7"/>
        <v>0</v>
      </c>
      <c r="W74" s="7">
        <f t="shared" si="7"/>
        <v>0</v>
      </c>
      <c r="X74" s="7">
        <f t="shared" si="7"/>
        <v>9.35</v>
      </c>
      <c r="Y74" s="7">
        <f t="shared" si="7"/>
        <v>0</v>
      </c>
      <c r="Z74" s="7">
        <f t="shared" si="7"/>
        <v>3.53</v>
      </c>
      <c r="AA74" s="11">
        <f t="shared" si="7"/>
        <v>804.41</v>
      </c>
      <c r="AB74" s="36">
        <f t="shared" si="7"/>
        <v>913.75</v>
      </c>
    </row>
    <row r="75" spans="4:28" ht="14.5">
      <c r="D75" s="21" t="s">
        <v>44</v>
      </c>
      <c r="E75" s="25">
        <f t="shared" si="4"/>
        <v>0</v>
      </c>
      <c r="F75" s="7">
        <f t="shared" si="7"/>
        <v>0</v>
      </c>
      <c r="G75" s="11">
        <f t="shared" si="7"/>
        <v>0</v>
      </c>
      <c r="H75" s="7">
        <f t="shared" si="7"/>
        <v>0</v>
      </c>
      <c r="I75" s="7">
        <f t="shared" si="7"/>
        <v>0</v>
      </c>
      <c r="J75" s="7">
        <f t="shared" si="7"/>
        <v>0</v>
      </c>
      <c r="K75" s="7">
        <f t="shared" si="7"/>
        <v>0</v>
      </c>
      <c r="L75" s="7">
        <f t="shared" si="7"/>
        <v>0</v>
      </c>
      <c r="M75" s="7">
        <f t="shared" si="7"/>
        <v>0</v>
      </c>
      <c r="N75" s="7">
        <f t="shared" si="7"/>
        <v>0</v>
      </c>
      <c r="O75" s="11">
        <f t="shared" si="7"/>
        <v>0</v>
      </c>
      <c r="P75" s="36">
        <f t="shared" si="7"/>
        <v>0</v>
      </c>
      <c r="Q75" s="25">
        <f t="shared" si="7"/>
        <v>0</v>
      </c>
      <c r="R75" s="7">
        <f t="shared" si="7"/>
        <v>0</v>
      </c>
      <c r="S75" s="11">
        <f t="shared" si="7"/>
        <v>0</v>
      </c>
      <c r="T75" s="7">
        <f t="shared" si="7"/>
        <v>0</v>
      </c>
      <c r="U75" s="7">
        <f t="shared" si="7"/>
        <v>0</v>
      </c>
      <c r="V75" s="7">
        <f t="shared" si="7"/>
        <v>0</v>
      </c>
      <c r="W75" s="7">
        <f t="shared" si="7"/>
        <v>0</v>
      </c>
      <c r="X75" s="7">
        <f t="shared" si="7"/>
        <v>0</v>
      </c>
      <c r="Y75" s="7">
        <f t="shared" si="7"/>
        <v>0</v>
      </c>
      <c r="Z75" s="7">
        <f t="shared" si="7"/>
        <v>0</v>
      </c>
      <c r="AA75" s="11">
        <f t="shared" si="7"/>
        <v>0</v>
      </c>
      <c r="AB75" s="36">
        <f t="shared" si="7"/>
        <v>0</v>
      </c>
    </row>
    <row r="76" spans="4:28" ht="14.5">
      <c r="D76" s="21" t="s">
        <v>62</v>
      </c>
      <c r="E76" s="25">
        <f t="shared" si="4"/>
        <v>1227.27</v>
      </c>
      <c r="F76" s="7">
        <f t="shared" si="7"/>
        <v>0</v>
      </c>
      <c r="G76" s="11">
        <f t="shared" si="7"/>
        <v>1227.27</v>
      </c>
      <c r="H76" s="7">
        <f t="shared" si="7"/>
        <v>41.730000000000004</v>
      </c>
      <c r="I76" s="7">
        <f t="shared" si="7"/>
        <v>39.71</v>
      </c>
      <c r="J76" s="7">
        <f t="shared" si="7"/>
        <v>0</v>
      </c>
      <c r="K76" s="7">
        <f t="shared" si="7"/>
        <v>0</v>
      </c>
      <c r="L76" s="7">
        <f t="shared" si="7"/>
        <v>0</v>
      </c>
      <c r="M76" s="7">
        <f t="shared" si="7"/>
        <v>368.13</v>
      </c>
      <c r="N76" s="7">
        <f t="shared" si="7"/>
        <v>99.38</v>
      </c>
      <c r="O76" s="11">
        <f t="shared" si="7"/>
        <v>281.01</v>
      </c>
      <c r="P76" s="36">
        <f t="shared" si="7"/>
        <v>1508.2800000000002</v>
      </c>
      <c r="Q76" s="25">
        <f t="shared" si="7"/>
        <v>1137.94</v>
      </c>
      <c r="R76" s="7">
        <f t="shared" si="7"/>
        <v>0</v>
      </c>
      <c r="S76" s="11">
        <f t="shared" si="7"/>
        <v>1137.94</v>
      </c>
      <c r="T76" s="7">
        <f t="shared" si="7"/>
        <v>80.11</v>
      </c>
      <c r="U76" s="7">
        <f t="shared" si="7"/>
        <v>0.09</v>
      </c>
      <c r="V76" s="7">
        <f t="shared" si="7"/>
        <v>0</v>
      </c>
      <c r="W76" s="7">
        <f t="shared" si="7"/>
        <v>0</v>
      </c>
      <c r="X76" s="7">
        <f>SUM(X20,X38,X56)</f>
        <v>0</v>
      </c>
      <c r="Y76" s="7">
        <f t="shared" si="7"/>
        <v>467.5</v>
      </c>
      <c r="Z76" s="7">
        <f t="shared" si="7"/>
        <v>198.8</v>
      </c>
      <c r="AA76" s="11">
        <f t="shared" si="7"/>
        <v>487.85</v>
      </c>
      <c r="AB76" s="36">
        <f t="shared" si="7"/>
        <v>1625.7900000000002</v>
      </c>
    </row>
    <row r="77" spans="4:28" ht="14.5">
      <c r="D77" s="22" t="s">
        <v>93</v>
      </c>
      <c r="E77" s="37">
        <f t="shared" si="4"/>
        <v>6560.74</v>
      </c>
      <c r="F77" s="38">
        <f t="shared" si="7"/>
        <v>636.54</v>
      </c>
      <c r="G77" s="39">
        <f t="shared" si="7"/>
        <v>7197.28</v>
      </c>
      <c r="H77" s="38">
        <f t="shared" si="7"/>
        <v>163.81</v>
      </c>
      <c r="I77" s="38">
        <f t="shared" si="7"/>
        <v>2285.38</v>
      </c>
      <c r="J77" s="38">
        <f t="shared" si="7"/>
        <v>336.45000000000005</v>
      </c>
      <c r="K77" s="38">
        <f t="shared" si="7"/>
        <v>9.4699999999999989</v>
      </c>
      <c r="L77" s="38">
        <f t="shared" si="7"/>
        <v>370.06</v>
      </c>
      <c r="M77" s="38">
        <f t="shared" si="7"/>
        <v>444.2</v>
      </c>
      <c r="N77" s="38">
        <f t="shared" si="7"/>
        <v>1181.1199999999999</v>
      </c>
      <c r="O77" s="38">
        <f t="shared" si="7"/>
        <v>4790.49</v>
      </c>
      <c r="P77" s="40">
        <f t="shared" si="7"/>
        <v>11987.77</v>
      </c>
      <c r="Q77" s="37">
        <f t="shared" si="7"/>
        <v>6603.84</v>
      </c>
      <c r="R77" s="38">
        <f t="shared" si="7"/>
        <v>723.85</v>
      </c>
      <c r="S77" s="39">
        <f t="shared" si="7"/>
        <v>7327.69</v>
      </c>
      <c r="T77" s="38">
        <f t="shared" si="7"/>
        <v>134.14000000000001</v>
      </c>
      <c r="U77" s="38">
        <f t="shared" si="7"/>
        <v>2272.92</v>
      </c>
      <c r="V77" s="38">
        <f t="shared" si="7"/>
        <v>353.43</v>
      </c>
      <c r="W77" s="38">
        <f t="shared" si="7"/>
        <v>7.91</v>
      </c>
      <c r="X77" s="38">
        <f t="shared" si="7"/>
        <v>266.70999999999998</v>
      </c>
      <c r="Y77" s="38">
        <f t="shared" si="7"/>
        <v>530.06999999999994</v>
      </c>
      <c r="Z77" s="38">
        <f t="shared" si="7"/>
        <v>1265.4000000000001</v>
      </c>
      <c r="AA77" s="38">
        <f t="shared" si="7"/>
        <v>4830.58</v>
      </c>
      <c r="AB77" s="40">
        <f t="shared" si="7"/>
        <v>12158.27</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409"/>
  <sheetViews>
    <sheetView workbookViewId="0"/>
  </sheetViews>
  <sheetFormatPr defaultRowHeight="14.5"/>
  <cols>
    <col min="2" max="2" width="13.54296875" customWidth="1"/>
    <col min="3" max="3" width="29.26953125" customWidth="1"/>
    <col min="23" max="23" width="10.8164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0</v>
      </c>
      <c r="E654" s="70">
        <f>Month!E654</f>
        <v>39.85</v>
      </c>
      <c r="F654" s="71">
        <f>Month!F654</f>
        <v>39.85</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234.01</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0</v>
      </c>
      <c r="E657" s="73">
        <f>Month!E657</f>
        <v>0</v>
      </c>
      <c r="F657" s="74">
        <f>Month!F657</f>
        <v>0</v>
      </c>
      <c r="G657" s="73">
        <f>Month!G657</f>
        <v>0</v>
      </c>
      <c r="H657" s="73">
        <f>Month!H657</f>
        <v>0</v>
      </c>
      <c r="I657" s="73">
        <f>Month!I657</f>
        <v>0</v>
      </c>
      <c r="J657" s="73">
        <f>Month!J657</f>
        <v>0</v>
      </c>
      <c r="K657" s="73">
        <f>Month!K657</f>
        <v>0</v>
      </c>
      <c r="L657" s="73">
        <f>Month!L657</f>
        <v>0</v>
      </c>
      <c r="M657" s="73">
        <f>Month!M657</f>
        <v>0.02</v>
      </c>
      <c r="N657" s="74">
        <f>Month!N657</f>
        <v>7.91</v>
      </c>
      <c r="O657" s="74">
        <f>Month!O657</f>
        <v>7.91</v>
      </c>
      <c r="P657" s="15">
        <v>1</v>
      </c>
    </row>
    <row r="658" spans="1:16" ht="15.5">
      <c r="A658" s="15">
        <f>Month!A658</f>
        <v>2021</v>
      </c>
      <c r="B658" s="63" t="str">
        <f>Month!B658</f>
        <v>January</v>
      </c>
      <c r="C658" s="63" t="str">
        <f>Month!C658</f>
        <v>France</v>
      </c>
      <c r="D658" s="73">
        <f>Month!D658</f>
        <v>0</v>
      </c>
      <c r="E658" s="73">
        <f>Month!E658</f>
        <v>0</v>
      </c>
      <c r="F658" s="74">
        <f>Month!F658</f>
        <v>0</v>
      </c>
      <c r="G658" s="73">
        <f>Month!G658</f>
        <v>15.17</v>
      </c>
      <c r="H658" s="73">
        <f>Month!H658</f>
        <v>0</v>
      </c>
      <c r="I658" s="73">
        <f>Month!I658</f>
        <v>0</v>
      </c>
      <c r="J658" s="73">
        <f>Month!J658</f>
        <v>0</v>
      </c>
      <c r="K658" s="73">
        <f>Month!K658</f>
        <v>0</v>
      </c>
      <c r="L658" s="73">
        <f>Month!L658</f>
        <v>0</v>
      </c>
      <c r="M658" s="73">
        <f>Month!M658</f>
        <v>16.93</v>
      </c>
      <c r="N658" s="74">
        <f>Month!N658</f>
        <v>32.1</v>
      </c>
      <c r="O658" s="74">
        <f>Month!O658</f>
        <v>32.1</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0.75</v>
      </c>
      <c r="E660" s="73">
        <f>Month!E660</f>
        <v>0</v>
      </c>
      <c r="F660" s="74">
        <f>Month!F660</f>
        <v>0.75</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234.07</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1281.3900000000001</v>
      </c>
      <c r="E663" s="73">
        <f>Month!E663</f>
        <v>46.73</v>
      </c>
      <c r="F663" s="74">
        <f>Month!F663</f>
        <v>1328.12</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1786.58</v>
      </c>
      <c r="P663" s="15">
        <v>1</v>
      </c>
    </row>
    <row r="664" spans="1:16" ht="15.5">
      <c r="A664" s="15">
        <f>Month!A664</f>
        <v>2021</v>
      </c>
      <c r="B664" s="63" t="str">
        <f>Month!B664</f>
        <v>January</v>
      </c>
      <c r="C664" s="63" t="str">
        <f>Month!C664</f>
        <v>Norway</v>
      </c>
      <c r="D664" s="73">
        <f>Month!D664</f>
        <v>141.44999999999999</v>
      </c>
      <c r="E664" s="73">
        <f>Month!E664</f>
        <v>0</v>
      </c>
      <c r="F664" s="74">
        <f>Month!F664</f>
        <v>141.44999999999999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144.74</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0</v>
      </c>
      <c r="E666" s="73">
        <f>Month!E666</f>
        <v>9</v>
      </c>
      <c r="F666" s="74">
        <f>Month!F666</f>
        <v>9</v>
      </c>
      <c r="G666" s="73">
        <f>Month!G666</f>
        <v>2.1</v>
      </c>
      <c r="H666" s="73">
        <f>Month!H666</f>
        <v>0</v>
      </c>
      <c r="I666" s="73">
        <f>Month!I666</f>
        <v>0</v>
      </c>
      <c r="J666" s="73">
        <f>Month!J666</f>
        <v>0</v>
      </c>
      <c r="K666" s="73">
        <f>Month!K666</f>
        <v>0</v>
      </c>
      <c r="L666" s="73">
        <f>Month!L666</f>
        <v>0</v>
      </c>
      <c r="M666" s="73">
        <f>Month!M666</f>
        <v>3.47</v>
      </c>
      <c r="N666" s="74">
        <f>Month!N666</f>
        <v>5.57</v>
      </c>
      <c r="O666" s="74">
        <f>Month!O666</f>
        <v>14.57</v>
      </c>
      <c r="P666" s="15">
        <v>1</v>
      </c>
    </row>
    <row r="667" spans="1:16" ht="15.5">
      <c r="A667" s="15">
        <f>Month!A667</f>
        <v>2021</v>
      </c>
      <c r="B667" s="63" t="str">
        <f>Month!B667</f>
        <v>January</v>
      </c>
      <c r="C667" s="63" t="str">
        <f>Month!C667</f>
        <v>Sweden</v>
      </c>
      <c r="D667" s="73">
        <f>Month!D667</f>
        <v>0</v>
      </c>
      <c r="E667" s="73">
        <f>Month!E667</f>
        <v>0</v>
      </c>
      <c r="F667" s="74">
        <f>Month!F667</f>
        <v>0</v>
      </c>
      <c r="G667" s="73">
        <f>Month!G667</f>
        <v>0</v>
      </c>
      <c r="H667" s="73">
        <f>Month!H667</f>
        <v>0</v>
      </c>
      <c r="I667" s="73">
        <f>Month!I667</f>
        <v>0</v>
      </c>
      <c r="J667" s="73">
        <f>Month!J667</f>
        <v>0</v>
      </c>
      <c r="K667" s="73">
        <f>Month!K667</f>
        <v>0</v>
      </c>
      <c r="L667" s="73">
        <f>Month!L667</f>
        <v>0</v>
      </c>
      <c r="M667" s="73">
        <f>Month!M667</f>
        <v>0.06</v>
      </c>
      <c r="N667" s="74">
        <f>Month!N667</f>
        <v>0.06</v>
      </c>
      <c r="O667" s="74">
        <f>Month!O667</f>
        <v>0.06</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332</v>
      </c>
      <c r="E670" s="73">
        <f>Month!E670</f>
        <v>0</v>
      </c>
      <c r="F670" s="74">
        <f>Month!F670</f>
        <v>332</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493.48</v>
      </c>
      <c r="P670" s="15">
        <v>1</v>
      </c>
    </row>
    <row r="671" spans="1:16" ht="15.5">
      <c r="A671" s="15">
        <f>Month!A671</f>
        <v>2021</v>
      </c>
      <c r="B671" s="66" t="str">
        <f>Month!B671</f>
        <v>January</v>
      </c>
      <c r="C671" s="64" t="str">
        <f>Month!C671</f>
        <v>Total exports</v>
      </c>
      <c r="D671" s="76">
        <f>Month!D671</f>
        <v>3103.48</v>
      </c>
      <c r="E671" s="76">
        <f>Month!E671</f>
        <v>95.58</v>
      </c>
      <c r="F671" s="75">
        <f>Month!F671</f>
        <v>3199.06</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4614.1099999999997</v>
      </c>
      <c r="P671" s="15">
        <v>1</v>
      </c>
    </row>
    <row r="672" spans="1:16" ht="15.5">
      <c r="A672" s="15">
        <f>Month!A672</f>
        <v>2021</v>
      </c>
      <c r="B672" s="63" t="str">
        <f>Month!B672</f>
        <v>February</v>
      </c>
      <c r="C672" s="62" t="str">
        <f>Month!C672</f>
        <v>Belgium</v>
      </c>
      <c r="D672" s="70">
        <f>Month!D672</f>
        <v>0</v>
      </c>
      <c r="E672" s="70">
        <f>Month!E672</f>
        <v>25.28</v>
      </c>
      <c r="F672" s="71">
        <f>Month!F672</f>
        <v>25.28</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326</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0</v>
      </c>
      <c r="E676" s="73">
        <f>Month!E676</f>
        <v>0</v>
      </c>
      <c r="F676" s="74">
        <f>Month!F676</f>
        <v>0</v>
      </c>
      <c r="G676" s="73">
        <f>Month!G676</f>
        <v>13.6</v>
      </c>
      <c r="H676" s="73">
        <f>Month!H676</f>
        <v>6.96</v>
      </c>
      <c r="I676" s="73">
        <f>Month!I676</f>
        <v>0</v>
      </c>
      <c r="J676" s="73">
        <f>Month!J676</f>
        <v>0</v>
      </c>
      <c r="K676" s="73">
        <f>Month!K676</f>
        <v>0</v>
      </c>
      <c r="L676" s="73">
        <f>Month!L676</f>
        <v>0</v>
      </c>
      <c r="M676" s="73">
        <f>Month!M676</f>
        <v>16.36</v>
      </c>
      <c r="N676" s="74">
        <f>Month!N676</f>
        <v>36.92</v>
      </c>
      <c r="O676" s="74">
        <f>Month!O676</f>
        <v>36.92</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v>
      </c>
      <c r="E678" s="73">
        <f>Month!E678</f>
        <v>0</v>
      </c>
      <c r="F678" s="74">
        <f>Month!F678</f>
        <v>0</v>
      </c>
      <c r="G678" s="73">
        <f>Month!G678</f>
        <v>0</v>
      </c>
      <c r="H678" s="73">
        <f>Month!H678</f>
        <v>1</v>
      </c>
      <c r="I678" s="73">
        <f>Month!I678</f>
        <v>90.12</v>
      </c>
      <c r="J678" s="73">
        <f>Month!J678</f>
        <v>0.18</v>
      </c>
      <c r="K678" s="73">
        <f>Month!K678</f>
        <v>60.58</v>
      </c>
      <c r="L678" s="73">
        <f>Month!L678</f>
        <v>11.46</v>
      </c>
      <c r="M678" s="73">
        <f>Month!M678</f>
        <v>2.62</v>
      </c>
      <c r="N678" s="74">
        <f>Month!N678</f>
        <v>165.96</v>
      </c>
      <c r="O678" s="74">
        <f>Month!O678</f>
        <v>165.96</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1398.45</v>
      </c>
      <c r="E681" s="73">
        <f>Month!E681</f>
        <v>55.12</v>
      </c>
      <c r="F681" s="74">
        <f>Month!F681</f>
        <v>1453.57</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1829.45</v>
      </c>
      <c r="P681" s="15">
        <v>1</v>
      </c>
    </row>
    <row r="682" spans="1:16" ht="15.5">
      <c r="A682" s="15">
        <f>Month!A682</f>
        <v>2021</v>
      </c>
      <c r="B682" s="63" t="str">
        <f>Month!B682</f>
        <v>February</v>
      </c>
      <c r="C682" s="63" t="str">
        <f>Month!C682</f>
        <v>Norway</v>
      </c>
      <c r="D682" s="73">
        <f>Month!D682</f>
        <v>90.76</v>
      </c>
      <c r="E682" s="73">
        <f>Month!E682</f>
        <v>0</v>
      </c>
      <c r="F682" s="74">
        <f>Month!F682</f>
        <v>90.76</v>
      </c>
      <c r="G682" s="73">
        <f>Month!G682</f>
        <v>0</v>
      </c>
      <c r="H682" s="73">
        <f>Month!H682</f>
        <v>0</v>
      </c>
      <c r="I682" s="73">
        <f>Month!I682</f>
        <v>0</v>
      </c>
      <c r="J682" s="73">
        <f>Month!J682</f>
        <v>0</v>
      </c>
      <c r="K682" s="73">
        <f>Month!K682</f>
        <v>0</v>
      </c>
      <c r="L682" s="73">
        <f>Month!L682</f>
        <v>0</v>
      </c>
      <c r="M682" s="73">
        <f>Month!M682</f>
        <v>6.31</v>
      </c>
      <c r="N682" s="74">
        <f>Month!N682</f>
        <v>6.31</v>
      </c>
      <c r="O682" s="74">
        <f>Month!O682</f>
        <v>97.07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0</v>
      </c>
      <c r="E684" s="73">
        <f>Month!E684</f>
        <v>5.48</v>
      </c>
      <c r="F684" s="74">
        <f>Month!F684</f>
        <v>5.48</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44.07</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444.64</v>
      </c>
      <c r="E688" s="73">
        <f>Month!E688</f>
        <v>0</v>
      </c>
      <c r="F688" s="74">
        <f>Month!F688</f>
        <v>444.64</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562.95000000000005</v>
      </c>
      <c r="P688" s="15">
        <v>1</v>
      </c>
    </row>
    <row r="689" spans="1:16" ht="15.5">
      <c r="A689" s="15">
        <f>Month!A689</f>
        <v>2021</v>
      </c>
      <c r="B689" s="66" t="str">
        <f>Month!B689</f>
        <v>February</v>
      </c>
      <c r="C689" s="64" t="str">
        <f>Month!C689</f>
        <v>Total exports</v>
      </c>
      <c r="D689" s="76">
        <f>Month!D689</f>
        <v>2761.87</v>
      </c>
      <c r="E689" s="76">
        <f>Month!E689</f>
        <v>92.44</v>
      </c>
      <c r="F689" s="75">
        <f>Month!F689</f>
        <v>2854.31</v>
      </c>
      <c r="G689" s="76">
        <f>Month!G689</f>
        <v>32.450000000000003</v>
      </c>
      <c r="H689" s="76">
        <f>Month!H689</f>
        <v>603.94000000000005</v>
      </c>
      <c r="I689" s="76">
        <f>Month!I689</f>
        <v>90.12</v>
      </c>
      <c r="J689" s="76">
        <f>Month!J689</f>
        <v>0.18</v>
      </c>
      <c r="K689" s="76">
        <f>Month!K689</f>
        <v>105.27</v>
      </c>
      <c r="L689" s="76">
        <f>Month!L689</f>
        <v>173.83</v>
      </c>
      <c r="M689" s="76">
        <f>Month!M689</f>
        <v>258.75</v>
      </c>
      <c r="N689" s="75">
        <f>Month!N689</f>
        <v>1264.54</v>
      </c>
      <c r="O689" s="96">
        <f>Month!O689</f>
        <v>4118.8500000000004</v>
      </c>
      <c r="P689" s="15">
        <v>1</v>
      </c>
    </row>
    <row r="690" spans="1:16" ht="15.5">
      <c r="A690" s="15">
        <f>Month!A690</f>
        <v>2021</v>
      </c>
      <c r="B690" s="63" t="str">
        <f>Month!B690</f>
        <v>March</v>
      </c>
      <c r="C690" s="62" t="str">
        <f>Month!C690</f>
        <v>Belgium</v>
      </c>
      <c r="D690" s="70">
        <f>Month!D690</f>
        <v>0</v>
      </c>
      <c r="E690" s="70">
        <f>Month!E690</f>
        <v>26.25</v>
      </c>
      <c r="F690" s="71">
        <f>Month!F690</f>
        <v>26.25</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179.94</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42.72</v>
      </c>
      <c r="E694" s="73">
        <f>Month!E694</f>
        <v>0</v>
      </c>
      <c r="F694" s="74">
        <f>Month!F694</f>
        <v>42.72</v>
      </c>
      <c r="G694" s="73">
        <f>Month!G694</f>
        <v>13.38</v>
      </c>
      <c r="H694" s="73">
        <f>Month!H694</f>
        <v>0</v>
      </c>
      <c r="I694" s="73">
        <f>Month!I694</f>
        <v>0</v>
      </c>
      <c r="J694" s="73">
        <f>Month!J694</f>
        <v>0</v>
      </c>
      <c r="K694" s="73">
        <f>Month!K694</f>
        <v>0</v>
      </c>
      <c r="L694" s="73">
        <f>Month!L694</f>
        <v>0</v>
      </c>
      <c r="M694" s="73">
        <f>Month!M694</f>
        <v>41.03</v>
      </c>
      <c r="N694" s="74">
        <f>Month!N694</f>
        <v>82.2</v>
      </c>
      <c r="O694" s="74">
        <f>Month!O694</f>
        <v>124.92</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80.34</v>
      </c>
      <c r="E697" s="73">
        <f>Month!E697</f>
        <v>0</v>
      </c>
      <c r="F697" s="74">
        <f>Month!F697</f>
        <v>80.34</v>
      </c>
      <c r="G697" s="73">
        <f>Month!G697</f>
        <v>0</v>
      </c>
      <c r="H697" s="73">
        <f>Month!H697</f>
        <v>0</v>
      </c>
      <c r="I697" s="73">
        <f>Month!I697</f>
        <v>0</v>
      </c>
      <c r="J697" s="73">
        <f>Month!J697</f>
        <v>0</v>
      </c>
      <c r="K697" s="73">
        <f>Month!K697</f>
        <v>0</v>
      </c>
      <c r="L697" s="73">
        <f>Month!L697</f>
        <v>0</v>
      </c>
      <c r="M697" s="73">
        <f>Month!M697</f>
        <v>4.71</v>
      </c>
      <c r="N697" s="74">
        <f>Month!N697</f>
        <v>4.71</v>
      </c>
      <c r="O697" s="74">
        <f>Month!O697</f>
        <v>85.05</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1073.81</v>
      </c>
      <c r="E699" s="73">
        <f>Month!E699</f>
        <v>60.13</v>
      </c>
      <c r="F699" s="74">
        <f>Month!F699</f>
        <v>1133.94</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1406.82</v>
      </c>
      <c r="P699" s="15">
        <v>1</v>
      </c>
    </row>
    <row r="700" spans="1:16" ht="15.5">
      <c r="A700" s="15">
        <f>Month!A700</f>
        <v>2021</v>
      </c>
      <c r="B700" s="63" t="str">
        <f>Month!B700</f>
        <v>March</v>
      </c>
      <c r="C700" s="63" t="str">
        <f>Month!C700</f>
        <v>Norway</v>
      </c>
      <c r="D700" s="73">
        <f>Month!D700</f>
        <v>0</v>
      </c>
      <c r="E700" s="73">
        <f>Month!E700</f>
        <v>0</v>
      </c>
      <c r="F700" s="74">
        <f>Month!F700</f>
        <v>0</v>
      </c>
      <c r="G700" s="73">
        <f>Month!G700</f>
        <v>0</v>
      </c>
      <c r="H700" s="73">
        <f>Month!H700</f>
        <v>0</v>
      </c>
      <c r="I700" s="73">
        <f>Month!I700</f>
        <v>0</v>
      </c>
      <c r="J700" s="73">
        <f>Month!J700</f>
        <v>0</v>
      </c>
      <c r="K700" s="73">
        <f>Month!K700</f>
        <v>0</v>
      </c>
      <c r="L700" s="73">
        <f>Month!L700</f>
        <v>0</v>
      </c>
      <c r="M700" s="73">
        <f>Month!M700</f>
        <v>6.67</v>
      </c>
      <c r="N700" s="74">
        <f>Month!N700</f>
        <v>6.67</v>
      </c>
      <c r="O700" s="74">
        <f>Month!O700</f>
        <v>6.67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0</v>
      </c>
      <c r="E702" s="73">
        <f>Month!E702</f>
        <v>11.68</v>
      </c>
      <c r="F702" s="74">
        <f>Month!F702</f>
        <v>11.68</v>
      </c>
      <c r="G702" s="73">
        <f>Month!G702</f>
        <v>0</v>
      </c>
      <c r="H702" s="73">
        <f>Month!H702</f>
        <v>0</v>
      </c>
      <c r="I702" s="73">
        <f>Month!I702</f>
        <v>0</v>
      </c>
      <c r="J702" s="73">
        <f>Month!J702</f>
        <v>0</v>
      </c>
      <c r="K702" s="73">
        <f>Month!K702</f>
        <v>0</v>
      </c>
      <c r="L702" s="73">
        <f>Month!L702</f>
        <v>0</v>
      </c>
      <c r="M702" s="73">
        <f>Month!M702</f>
        <v>3.19</v>
      </c>
      <c r="N702" s="74">
        <f>Month!N702</f>
        <v>14.94</v>
      </c>
      <c r="O702" s="74">
        <f>Month!O702</f>
        <v>26.62</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247.47</v>
      </c>
      <c r="E706" s="73">
        <f>Month!E706</f>
        <v>9.11</v>
      </c>
      <c r="F706" s="74">
        <f>Month!F706</f>
        <v>256.58</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404.19</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0</v>
      </c>
      <c r="E708" s="70">
        <f>Month!E708</f>
        <v>22.05</v>
      </c>
      <c r="F708" s="71">
        <f>Month!F708</f>
        <v>22.05</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391.49</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0</v>
      </c>
      <c r="E712" s="73">
        <f>Month!E712</f>
        <v>0</v>
      </c>
      <c r="F712" s="74">
        <f>Month!F712</f>
        <v>0</v>
      </c>
      <c r="G712" s="73">
        <f>Month!G712</f>
        <v>11.28</v>
      </c>
      <c r="H712" s="73">
        <f>Month!H712</f>
        <v>3.46</v>
      </c>
      <c r="I712" s="73">
        <f>Month!I712</f>
        <v>0</v>
      </c>
      <c r="J712" s="73">
        <f>Month!J712</f>
        <v>0</v>
      </c>
      <c r="K712" s="73">
        <f>Month!K712</f>
        <v>0</v>
      </c>
      <c r="L712" s="73">
        <f>Month!L712</f>
        <v>0</v>
      </c>
      <c r="M712" s="73">
        <f>Month!M712</f>
        <v>5.72</v>
      </c>
      <c r="N712" s="74">
        <f>Month!N712</f>
        <v>20.46</v>
      </c>
      <c r="O712" s="74">
        <f>Month!O712</f>
        <v>20.46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0</v>
      </c>
      <c r="E714" s="73">
        <f>Month!E714</f>
        <v>0</v>
      </c>
      <c r="F714" s="74">
        <f>Month!F714</f>
        <v>0</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131.54</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1077.19</v>
      </c>
      <c r="E717" s="73">
        <f>Month!E717</f>
        <v>63.98</v>
      </c>
      <c r="F717" s="74">
        <f>Month!F717</f>
        <v>1141.17</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1582.8</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118.22</v>
      </c>
      <c r="E724" s="73">
        <f>Month!E724</f>
        <v>41.44</v>
      </c>
      <c r="F724" s="74">
        <f>Month!F724</f>
        <v>159.66</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257.60000000000002</v>
      </c>
      <c r="P724" s="15">
        <v>2</v>
      </c>
    </row>
    <row r="725" spans="1:16" ht="15.5">
      <c r="A725" s="15">
        <f>Month!A725</f>
        <v>2021</v>
      </c>
      <c r="B725" s="66" t="str">
        <f>Month!B725</f>
        <v>April</v>
      </c>
      <c r="C725" s="64" t="str">
        <f>Month!C725</f>
        <v>Total exports</v>
      </c>
      <c r="D725" s="76">
        <f>Month!D725</f>
        <v>2624.51</v>
      </c>
      <c r="E725" s="76">
        <f>Month!E725</f>
        <v>183.17</v>
      </c>
      <c r="F725" s="75">
        <f>Month!F725</f>
        <v>2807.68</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4052.55</v>
      </c>
      <c r="P725" s="15">
        <v>2</v>
      </c>
    </row>
    <row r="726" spans="1:16" ht="15.5">
      <c r="A726" s="15">
        <f>Month!A726</f>
        <v>2021</v>
      </c>
      <c r="B726" s="63" t="str">
        <f>Month!B726</f>
        <v>May</v>
      </c>
      <c r="C726" s="62" t="str">
        <f>Month!C726</f>
        <v>Belgium</v>
      </c>
      <c r="D726" s="70">
        <f>Month!D726</f>
        <v>0</v>
      </c>
      <c r="E726" s="70">
        <f>Month!E726</f>
        <v>37.29</v>
      </c>
      <c r="F726" s="71">
        <f>Month!F726</f>
        <v>37.29</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342.68</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158.22</v>
      </c>
      <c r="E730" s="73">
        <f>Month!E730</f>
        <v>0</v>
      </c>
      <c r="F730" s="74">
        <f>Month!F730</f>
        <v>158.22</v>
      </c>
      <c r="G730" s="73">
        <f>Month!G730</f>
        <v>4.21</v>
      </c>
      <c r="H730" s="73">
        <f>Month!H730</f>
        <v>0</v>
      </c>
      <c r="I730" s="73">
        <f>Month!I730</f>
        <v>0</v>
      </c>
      <c r="J730" s="73">
        <f>Month!J730</f>
        <v>0</v>
      </c>
      <c r="K730" s="73">
        <f>Month!K730</f>
        <v>0</v>
      </c>
      <c r="L730" s="73">
        <f>Month!L730</f>
        <v>0</v>
      </c>
      <c r="M730" s="73">
        <f>Month!M730</f>
        <v>0.12</v>
      </c>
      <c r="N730" s="74">
        <f>Month!N730</f>
        <v>4.33</v>
      </c>
      <c r="O730" s="74">
        <f>Month!O730</f>
        <v>162.55000000000001</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1332.08</v>
      </c>
      <c r="E735" s="73">
        <f>Month!E735</f>
        <v>10.34</v>
      </c>
      <c r="F735" s="74">
        <f>Month!F735</f>
        <v>1342.42</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1745.59</v>
      </c>
      <c r="P735" s="15">
        <v>2</v>
      </c>
    </row>
    <row r="736" spans="1:16" ht="15.5">
      <c r="A736" s="15">
        <f>Month!A736</f>
        <v>2021</v>
      </c>
      <c r="B736" s="63" t="str">
        <f>Month!B736</f>
        <v>May</v>
      </c>
      <c r="C736" s="63" t="str">
        <f>Month!C736</f>
        <v>Norway</v>
      </c>
      <c r="D736" s="73">
        <f>Month!D736</f>
        <v>0</v>
      </c>
      <c r="E736" s="73">
        <f>Month!E736</f>
        <v>0</v>
      </c>
      <c r="F736" s="74">
        <f>Month!F736</f>
        <v>0</v>
      </c>
      <c r="G736" s="73">
        <f>Month!G736</f>
        <v>0</v>
      </c>
      <c r="H736" s="73">
        <f>Month!H736</f>
        <v>0</v>
      </c>
      <c r="I736" s="73">
        <f>Month!I736</f>
        <v>0</v>
      </c>
      <c r="J736" s="73">
        <f>Month!J736</f>
        <v>0</v>
      </c>
      <c r="K736" s="73">
        <f>Month!K736</f>
        <v>0</v>
      </c>
      <c r="L736" s="73">
        <f>Month!L736</f>
        <v>0</v>
      </c>
      <c r="M736" s="73">
        <f>Month!M736</f>
        <v>2.67</v>
      </c>
      <c r="N736" s="74">
        <f>Month!N736</f>
        <v>2.67</v>
      </c>
      <c r="O736" s="74">
        <f>Month!O736</f>
        <v>2.67</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125.43</v>
      </c>
      <c r="E742" s="73">
        <f>Month!E742</f>
        <v>22.4</v>
      </c>
      <c r="F742" s="74">
        <f>Month!F742</f>
        <v>147.83000000000001</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330.04</v>
      </c>
      <c r="P742" s="15">
        <v>2</v>
      </c>
    </row>
    <row r="743" spans="1:16" ht="15.5">
      <c r="A743" s="15">
        <f>Month!A743</f>
        <v>2021</v>
      </c>
      <c r="B743" s="66" t="str">
        <f>Month!B743</f>
        <v>May</v>
      </c>
      <c r="C743" s="64" t="str">
        <f>Month!C743</f>
        <v>Total exports</v>
      </c>
      <c r="D743" s="76">
        <f>Month!D743</f>
        <v>2252.6999999999998</v>
      </c>
      <c r="E743" s="76">
        <f>Month!E743</f>
        <v>190.01</v>
      </c>
      <c r="F743" s="75">
        <f>Month!F743</f>
        <v>2442.71</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3843.83</v>
      </c>
      <c r="P743" s="15">
        <v>2</v>
      </c>
    </row>
    <row r="744" spans="1:16" ht="15.5">
      <c r="A744" s="15">
        <f>Month!A744</f>
        <v>2021</v>
      </c>
      <c r="B744" s="63" t="str">
        <f>Month!B744</f>
        <v>June</v>
      </c>
      <c r="C744" s="62" t="str">
        <f>Month!C744</f>
        <v>Belgium</v>
      </c>
      <c r="D744" s="70">
        <f>Month!D744</f>
        <v>0</v>
      </c>
      <c r="E744" s="70">
        <f>Month!E744</f>
        <v>45.87</v>
      </c>
      <c r="F744" s="71">
        <f>Month!F744</f>
        <v>45.87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307.41000000000003</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284.23</v>
      </c>
      <c r="E748" s="73">
        <f>Month!E748</f>
        <v>0</v>
      </c>
      <c r="F748" s="74">
        <f>Month!F748</f>
        <v>284.23</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314.26</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0</v>
      </c>
      <c r="E750" s="73">
        <f>Month!E750</f>
        <v>0</v>
      </c>
      <c r="F750" s="74">
        <f>Month!F750</f>
        <v>0</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224.68</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1340.38</v>
      </c>
      <c r="E753" s="73">
        <f>Month!E753</f>
        <v>109.57</v>
      </c>
      <c r="F753" s="74">
        <f>Month!F753</f>
        <v>1449.95</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1777.61</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162.66</v>
      </c>
      <c r="E760" s="73">
        <f>Month!E760</f>
        <v>0</v>
      </c>
      <c r="F760" s="74">
        <f>Month!F760</f>
        <v>162.66</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228.09</v>
      </c>
      <c r="P760" s="15">
        <v>2</v>
      </c>
    </row>
    <row r="761" spans="1:16" ht="15.5">
      <c r="A761" s="15">
        <f>Month!A761</f>
        <v>2021</v>
      </c>
      <c r="B761" s="66" t="str">
        <f>Month!B761</f>
        <v>June</v>
      </c>
      <c r="C761" s="64" t="str">
        <f>Month!C761</f>
        <v>Total exports</v>
      </c>
      <c r="D761" s="76">
        <f>Month!D761</f>
        <v>2130.0700000000002</v>
      </c>
      <c r="E761" s="76">
        <f>Month!E761</f>
        <v>168.76</v>
      </c>
      <c r="F761" s="75">
        <f>Month!F761</f>
        <v>2298.83</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3837.97</v>
      </c>
      <c r="P761" s="15">
        <v>2</v>
      </c>
    </row>
    <row r="762" spans="1:16" ht="15.5">
      <c r="A762" s="15">
        <f>Month!A762</f>
        <v>2021</v>
      </c>
      <c r="B762" s="63" t="str">
        <f>Month!B762</f>
        <v>July</v>
      </c>
      <c r="C762" s="62" t="str">
        <f>Month!C762</f>
        <v>Belgium</v>
      </c>
      <c r="D762" s="70">
        <f>Month!D762</f>
        <v>0</v>
      </c>
      <c r="E762" s="70">
        <f>Month!E762</f>
        <v>38.479999999999997</v>
      </c>
      <c r="F762" s="71">
        <f>Month!F762</f>
        <v>38.479999999999997</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498.43</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207.74</v>
      </c>
      <c r="E766" s="73">
        <f>Month!E766</f>
        <v>0</v>
      </c>
      <c r="F766" s="74">
        <f>Month!F766</f>
        <v>207.74</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237.08</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1194.8399999999999</v>
      </c>
      <c r="E771" s="73">
        <f>Month!E771</f>
        <v>110.08</v>
      </c>
      <c r="F771" s="74">
        <f>Month!F771</f>
        <v>1304.92</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1520.67</v>
      </c>
      <c r="P771" s="15">
        <v>3</v>
      </c>
    </row>
    <row r="772" spans="1:16" ht="15.5">
      <c r="A772" s="15">
        <f>Month!A772</f>
        <v>2021</v>
      </c>
      <c r="B772" s="63" t="str">
        <f>Month!B772</f>
        <v>July</v>
      </c>
      <c r="C772" s="63" t="str">
        <f>Month!C772</f>
        <v>Norway</v>
      </c>
      <c r="D772" s="73">
        <f>Month!D772</f>
        <v>0</v>
      </c>
      <c r="E772" s="73">
        <f>Month!E772</f>
        <v>0</v>
      </c>
      <c r="F772" s="74">
        <f>Month!F772</f>
        <v>0</v>
      </c>
      <c r="G772" s="73">
        <f>Month!G772</f>
        <v>0</v>
      </c>
      <c r="H772" s="73">
        <f>Month!H772</f>
        <v>0</v>
      </c>
      <c r="I772" s="73">
        <f>Month!I772</f>
        <v>0</v>
      </c>
      <c r="J772" s="73">
        <f>Month!J772</f>
        <v>0</v>
      </c>
      <c r="K772" s="73">
        <f>Month!K772</f>
        <v>0</v>
      </c>
      <c r="L772" s="73">
        <f>Month!L772</f>
        <v>0</v>
      </c>
      <c r="M772" s="73">
        <f>Month!M772</f>
        <v>3.93</v>
      </c>
      <c r="N772" s="74">
        <f>Month!N772</f>
        <v>3.93</v>
      </c>
      <c r="O772" s="74">
        <f>Month!O772</f>
        <v>3.93</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202.78</v>
      </c>
      <c r="E778" s="73">
        <f>Month!E778</f>
        <v>33.67</v>
      </c>
      <c r="F778" s="74">
        <f>Month!F778</f>
        <v>236.45</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400.24</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0</v>
      </c>
      <c r="E780" s="70">
        <f>Month!E780</f>
        <v>33.28</v>
      </c>
      <c r="F780" s="71">
        <f>Month!F780</f>
        <v>33.28</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321.49</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111.02</v>
      </c>
      <c r="E784" s="73">
        <f>Month!E784</f>
        <v>0</v>
      </c>
      <c r="F784" s="74">
        <f>Month!F784</f>
        <v>111.02</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146.83000000000001</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1193.1199999999999</v>
      </c>
      <c r="E789" s="73">
        <f>Month!E789</f>
        <v>61.85</v>
      </c>
      <c r="F789" s="74">
        <f>Month!F789</f>
        <v>1254.97</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1660.23</v>
      </c>
      <c r="P789" s="15">
        <v>3</v>
      </c>
    </row>
    <row r="790" spans="1:16" ht="15.5">
      <c r="A790" s="15">
        <f>Month!A790</f>
        <v>2021</v>
      </c>
      <c r="B790" s="63" t="str">
        <f>Month!B790</f>
        <v>August</v>
      </c>
      <c r="C790" s="63" t="str">
        <f>Month!C790</f>
        <v>Norway</v>
      </c>
      <c r="D790" s="73">
        <f>Month!D790</f>
        <v>0</v>
      </c>
      <c r="E790" s="73">
        <f>Month!E790</f>
        <v>0</v>
      </c>
      <c r="F790" s="74">
        <f>Month!F790</f>
        <v>0</v>
      </c>
      <c r="G790" s="73">
        <f>Month!G790</f>
        <v>0</v>
      </c>
      <c r="H790" s="73">
        <f>Month!H790</f>
        <v>26.62</v>
      </c>
      <c r="I790" s="73">
        <f>Month!I790</f>
        <v>0</v>
      </c>
      <c r="J790" s="73">
        <f>Month!J790</f>
        <v>0</v>
      </c>
      <c r="K790" s="73">
        <f>Month!K790</f>
        <v>0</v>
      </c>
      <c r="L790" s="73">
        <f>Month!L790</f>
        <v>0</v>
      </c>
      <c r="M790" s="73">
        <f>Month!M790</f>
        <v>3.15</v>
      </c>
      <c r="N790" s="74">
        <f>Month!N790</f>
        <v>29.77</v>
      </c>
      <c r="O790" s="74">
        <f>Month!O790</f>
        <v>29.77</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344.52</v>
      </c>
      <c r="E796" s="73">
        <f>Month!E796</f>
        <v>4.09</v>
      </c>
      <c r="F796" s="74">
        <f>Month!F796</f>
        <v>348.61</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534.76</v>
      </c>
      <c r="P796" s="15">
        <v>3</v>
      </c>
    </row>
    <row r="797" spans="1:16" ht="15.5">
      <c r="A797" s="15">
        <f>Month!A797</f>
        <v>2021</v>
      </c>
      <c r="B797" s="66" t="str">
        <f>Month!B797</f>
        <v>August</v>
      </c>
      <c r="C797" s="64" t="str">
        <f>Month!C797</f>
        <v>Total exports</v>
      </c>
      <c r="D797" s="76">
        <f>Month!D797</f>
        <v>2841.01</v>
      </c>
      <c r="E797" s="76">
        <f>Month!E797</f>
        <v>112.47</v>
      </c>
      <c r="F797" s="75">
        <f>Month!F797</f>
        <v>2953.48</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4671.5600000000004</v>
      </c>
      <c r="P797" s="15">
        <v>3</v>
      </c>
    </row>
    <row r="798" spans="1:16" ht="15.5">
      <c r="A798" s="15">
        <f>Month!A798</f>
        <v>2021</v>
      </c>
      <c r="B798" s="63" t="str">
        <f>Month!B798</f>
        <v>September</v>
      </c>
      <c r="C798" s="62" t="str">
        <f>Month!C798</f>
        <v>Belgium</v>
      </c>
      <c r="D798" s="70">
        <f>Month!D798</f>
        <v>0</v>
      </c>
      <c r="E798" s="70">
        <f>Month!E798</f>
        <v>5.6</v>
      </c>
      <c r="F798" s="71">
        <f>Month!F798</f>
        <v>5.6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377.03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148.88</v>
      </c>
      <c r="E802" s="73">
        <f>Month!E802</f>
        <v>0</v>
      </c>
      <c r="F802" s="74">
        <f>Month!F802</f>
        <v>148.88</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221.93</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v>
      </c>
      <c r="E804" s="73">
        <f>Month!E804</f>
        <v>0</v>
      </c>
      <c r="F804" s="74">
        <f>Month!F804</f>
        <v>0</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225.45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1488.19</v>
      </c>
      <c r="E807" s="73">
        <f>Month!E807</f>
        <v>63.14</v>
      </c>
      <c r="F807" s="74">
        <f>Month!F807</f>
        <v>1551.33</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1863.22</v>
      </c>
      <c r="P807" s="15">
        <v>3</v>
      </c>
    </row>
    <row r="808" spans="1:16" ht="15.5">
      <c r="A808" s="15">
        <f>Month!A808</f>
        <v>2021</v>
      </c>
      <c r="B808" s="63" t="str">
        <f>Month!B808</f>
        <v>September</v>
      </c>
      <c r="C808" s="63" t="str">
        <f>Month!C808</f>
        <v>Norway</v>
      </c>
      <c r="D808" s="73">
        <f>Month!D808</f>
        <v>0</v>
      </c>
      <c r="E808" s="73">
        <f>Month!E808</f>
        <v>0</v>
      </c>
      <c r="F808" s="74">
        <f>Month!F808</f>
        <v>0</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23.51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171.1</v>
      </c>
      <c r="E810" s="73">
        <f>Month!E810</f>
        <v>0</v>
      </c>
      <c r="F810" s="74">
        <f>Month!F810</f>
        <v>171.1</v>
      </c>
      <c r="G810" s="73">
        <f>Month!G810</f>
        <v>0</v>
      </c>
      <c r="H810" s="73">
        <f>Month!H810</f>
        <v>0</v>
      </c>
      <c r="I810" s="73">
        <f>Month!I810</f>
        <v>0</v>
      </c>
      <c r="J810" s="73">
        <f>Month!J810</f>
        <v>0</v>
      </c>
      <c r="K810" s="73">
        <f>Month!K810</f>
        <v>0</v>
      </c>
      <c r="L810" s="73">
        <f>Month!L810</f>
        <v>0</v>
      </c>
      <c r="M810" s="73">
        <f>Month!M810</f>
        <v>31.73</v>
      </c>
      <c r="N810" s="74">
        <f>Month!N810</f>
        <v>31.73</v>
      </c>
      <c r="O810" s="74">
        <f>Month!O810</f>
        <v>202.83</v>
      </c>
      <c r="P810" s="15">
        <v>3</v>
      </c>
    </row>
    <row r="811" spans="1:16" ht="15.5">
      <c r="A811" s="15">
        <f>Month!A811</f>
        <v>2021</v>
      </c>
      <c r="B811" s="63" t="str">
        <f>Month!B811</f>
        <v>September</v>
      </c>
      <c r="C811" s="63" t="str">
        <f>Month!C811</f>
        <v>Sweden</v>
      </c>
      <c r="D811" s="73">
        <f>Month!D811</f>
        <v>0</v>
      </c>
      <c r="E811" s="73">
        <f>Month!E811</f>
        <v>0</v>
      </c>
      <c r="F811" s="74">
        <f>Month!F811</f>
        <v>0</v>
      </c>
      <c r="G811" s="73">
        <f>Month!G811</f>
        <v>0</v>
      </c>
      <c r="H811" s="73">
        <f>Month!H811</f>
        <v>0</v>
      </c>
      <c r="I811" s="73">
        <f>Month!I811</f>
        <v>0</v>
      </c>
      <c r="J811" s="73">
        <f>Month!J811</f>
        <v>0</v>
      </c>
      <c r="K811" s="73">
        <f>Month!K811</f>
        <v>0</v>
      </c>
      <c r="L811" s="73">
        <f>Month!L811</f>
        <v>0</v>
      </c>
      <c r="M811" s="73">
        <f>Month!M811</f>
        <v>0.03</v>
      </c>
      <c r="N811" s="74">
        <f>Month!N811</f>
        <v>0.03</v>
      </c>
      <c r="O811" s="74">
        <f>Month!O811</f>
        <v>0.03</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238.46</v>
      </c>
      <c r="E814" s="73">
        <f>Month!E814</f>
        <v>0</v>
      </c>
      <c r="F814" s="74">
        <f>Month!F814</f>
        <v>238.46</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344.31</v>
      </c>
      <c r="P814" s="15">
        <v>3</v>
      </c>
    </row>
    <row r="815" spans="1:16" ht="15.5">
      <c r="A815" s="15">
        <f>Month!A815</f>
        <v>2021</v>
      </c>
      <c r="B815" s="66" t="str">
        <f>Month!B815</f>
        <v>September</v>
      </c>
      <c r="C815" s="64" t="str">
        <f>Month!C815</f>
        <v>Total exports</v>
      </c>
      <c r="D815" s="76">
        <f>Month!D815</f>
        <v>2782.67</v>
      </c>
      <c r="E815" s="76">
        <f>Month!E815</f>
        <v>68.739999999999995</v>
      </c>
      <c r="F815" s="75">
        <f>Month!F815</f>
        <v>2851.41</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4384.6499999999996</v>
      </c>
      <c r="P815" s="15">
        <v>3</v>
      </c>
    </row>
    <row r="816" spans="1:16" ht="15.5">
      <c r="A816" s="15">
        <f>Month!A816</f>
        <v>2021</v>
      </c>
      <c r="B816" s="63" t="str">
        <f>Month!B816</f>
        <v>October</v>
      </c>
      <c r="C816" s="62" t="str">
        <f>Month!C816</f>
        <v>Belgium</v>
      </c>
      <c r="D816" s="70">
        <f>Month!D816</f>
        <v>0</v>
      </c>
      <c r="E816" s="70">
        <f>Month!E816</f>
        <v>34.799999999999997</v>
      </c>
      <c r="F816" s="71">
        <f>Month!F816</f>
        <v>34.799999999999997</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310.20999999999998</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190.61</v>
      </c>
      <c r="E820" s="73">
        <f>Month!E820</f>
        <v>0</v>
      </c>
      <c r="F820" s="74">
        <f>Month!F820</f>
        <v>190.61</v>
      </c>
      <c r="G820" s="73">
        <f>Month!G820</f>
        <v>3.38</v>
      </c>
      <c r="H820" s="73">
        <f>Month!H820</f>
        <v>7.7</v>
      </c>
      <c r="I820" s="73">
        <f>Month!I820</f>
        <v>0</v>
      </c>
      <c r="J820" s="73">
        <f>Month!J820</f>
        <v>0</v>
      </c>
      <c r="K820" s="73">
        <f>Month!K820</f>
        <v>0</v>
      </c>
      <c r="L820" s="73">
        <f>Month!L820</f>
        <v>0</v>
      </c>
      <c r="M820" s="73">
        <f>Month!M820</f>
        <v>6.44</v>
      </c>
      <c r="N820" s="74">
        <f>Month!N820</f>
        <v>17.52</v>
      </c>
      <c r="O820" s="74">
        <f>Month!O820</f>
        <v>208.13</v>
      </c>
      <c r="P820" s="15">
        <v>4</v>
      </c>
    </row>
    <row r="821" spans="1:16" ht="15.5">
      <c r="A821" s="15">
        <f>Month!A821</f>
        <v>2021</v>
      </c>
      <c r="B821" s="63" t="str">
        <f>Month!B821</f>
        <v>October</v>
      </c>
      <c r="C821" s="63" t="str">
        <f>Month!C821</f>
        <v>Germany</v>
      </c>
      <c r="D821" s="73">
        <f>Month!D821</f>
        <v>245.55</v>
      </c>
      <c r="E821" s="73">
        <f>Month!E821</f>
        <v>0</v>
      </c>
      <c r="F821" s="74">
        <f>Month!F821</f>
        <v>245.55</v>
      </c>
      <c r="G821" s="73">
        <f>Month!G821</f>
        <v>0</v>
      </c>
      <c r="H821" s="73">
        <f>Month!H821</f>
        <v>0</v>
      </c>
      <c r="I821" s="73">
        <f>Month!I821</f>
        <v>0</v>
      </c>
      <c r="J821" s="73">
        <f>Month!J821</f>
        <v>0</v>
      </c>
      <c r="K821" s="73">
        <f>Month!K821</f>
        <v>0</v>
      </c>
      <c r="L821" s="73">
        <f>Month!L821</f>
        <v>0</v>
      </c>
      <c r="M821" s="73">
        <f>Month!M821</f>
        <v>6.25</v>
      </c>
      <c r="N821" s="74">
        <f>Month!N821</f>
        <v>6.25</v>
      </c>
      <c r="O821" s="74">
        <f>Month!O821</f>
        <v>251.8</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1417.11</v>
      </c>
      <c r="E825" s="73">
        <f>Month!E825</f>
        <v>136.56</v>
      </c>
      <c r="F825" s="74">
        <f>Month!F825</f>
        <v>1553.67</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2002.39</v>
      </c>
      <c r="P825" s="15">
        <v>4</v>
      </c>
    </row>
    <row r="826" spans="1:16" ht="15.5">
      <c r="A826" s="15">
        <f>Month!A826</f>
        <v>2021</v>
      </c>
      <c r="B826" s="63" t="str">
        <f>Month!B826</f>
        <v>October</v>
      </c>
      <c r="C826" s="63" t="str">
        <f>Month!C826</f>
        <v>Norway</v>
      </c>
      <c r="D826" s="73">
        <f>Month!D826</f>
        <v>0</v>
      </c>
      <c r="E826" s="73">
        <f>Month!E826</f>
        <v>0</v>
      </c>
      <c r="F826" s="74">
        <f>Month!F826</f>
        <v>0</v>
      </c>
      <c r="G826" s="73">
        <f>Month!G826</f>
        <v>0</v>
      </c>
      <c r="H826" s="73">
        <f>Month!H826</f>
        <v>0</v>
      </c>
      <c r="I826" s="73">
        <f>Month!I826</f>
        <v>0</v>
      </c>
      <c r="J826" s="73">
        <f>Month!J826</f>
        <v>0</v>
      </c>
      <c r="K826" s="73">
        <f>Month!K826</f>
        <v>0</v>
      </c>
      <c r="L826" s="73">
        <f>Month!L826</f>
        <v>0</v>
      </c>
      <c r="M826" s="73">
        <f>Month!M826</f>
        <v>4.5</v>
      </c>
      <c r="N826" s="74">
        <f>Month!N826</f>
        <v>4.5</v>
      </c>
      <c r="O826" s="74">
        <f>Month!O826</f>
        <v>4.5</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0</v>
      </c>
      <c r="E828" s="73">
        <f>Month!E828</f>
        <v>3.5</v>
      </c>
      <c r="F828" s="74">
        <f>Month!F828</f>
        <v>3.5</v>
      </c>
      <c r="G828" s="73">
        <f>Month!G828</f>
        <v>0</v>
      </c>
      <c r="H828" s="73">
        <f>Month!H828</f>
        <v>0</v>
      </c>
      <c r="I828" s="73">
        <f>Month!I828</f>
        <v>0</v>
      </c>
      <c r="J828" s="73">
        <f>Month!J828</f>
        <v>0</v>
      </c>
      <c r="K828" s="73">
        <f>Month!K828</f>
        <v>0</v>
      </c>
      <c r="L828" s="73">
        <f>Month!L828</f>
        <v>0</v>
      </c>
      <c r="M828" s="73">
        <f>Month!M828</f>
        <v>33.99</v>
      </c>
      <c r="N828" s="74">
        <f>Month!N828</f>
        <v>44.99</v>
      </c>
      <c r="O828" s="74">
        <f>Month!O828</f>
        <v>48.49</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66.48</v>
      </c>
      <c r="E830" s="73">
        <f>Month!E830</f>
        <v>0</v>
      </c>
      <c r="F830" s="74">
        <f>Month!F830</f>
        <v>66.48</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322.75</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206.1</v>
      </c>
      <c r="E832" s="73">
        <f>Month!E832</f>
        <v>13.27</v>
      </c>
      <c r="F832" s="74">
        <f>Month!F832</f>
        <v>219.37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334.24</v>
      </c>
      <c r="P832" s="15">
        <v>4</v>
      </c>
    </row>
    <row r="833" spans="1:16" ht="15.5">
      <c r="A833" s="15">
        <f>Month!A833</f>
        <v>2021</v>
      </c>
      <c r="B833" s="66" t="str">
        <f>Month!B833</f>
        <v>October</v>
      </c>
      <c r="C833" s="64" t="str">
        <f>Month!C833</f>
        <v>Total exports</v>
      </c>
      <c r="D833" s="76">
        <f>Month!D833</f>
        <v>3068.8</v>
      </c>
      <c r="E833" s="76">
        <f>Month!E833</f>
        <v>197.58</v>
      </c>
      <c r="F833" s="75">
        <f>Month!F833</f>
        <v>3266.38</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4757.4399999999996</v>
      </c>
      <c r="P833" s="15">
        <v>4</v>
      </c>
    </row>
    <row r="834" spans="1:16" ht="15.5">
      <c r="A834" s="15">
        <f>Month!A834</f>
        <v>2021</v>
      </c>
      <c r="B834" s="63" t="str">
        <f>Month!B834</f>
        <v>November</v>
      </c>
      <c r="C834" s="62" t="str">
        <f>Month!C834</f>
        <v>Belgium</v>
      </c>
      <c r="D834" s="70">
        <f>Month!D834</f>
        <v>0</v>
      </c>
      <c r="E834" s="70">
        <f>Month!E834</f>
        <v>19.82</v>
      </c>
      <c r="F834" s="71">
        <f>Month!F834</f>
        <v>19.82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490.7</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31.42</v>
      </c>
      <c r="E838" s="73">
        <f>Month!E838</f>
        <v>0</v>
      </c>
      <c r="F838" s="74">
        <f>Month!F838</f>
        <v>31.42</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50.62</v>
      </c>
      <c r="P838" s="15">
        <v>4</v>
      </c>
    </row>
    <row r="839" spans="1:16" ht="15.5">
      <c r="A839" s="15">
        <f>Month!A839</f>
        <v>2021</v>
      </c>
      <c r="B839" s="63" t="str">
        <f>Month!B839</f>
        <v>November</v>
      </c>
      <c r="C839" s="63" t="str">
        <f>Month!C839</f>
        <v>Germany</v>
      </c>
      <c r="D839" s="73">
        <f>Month!D839</f>
        <v>274.51</v>
      </c>
      <c r="E839" s="73">
        <f>Month!E839</f>
        <v>0</v>
      </c>
      <c r="F839" s="74">
        <f>Month!F839</f>
        <v>274.51</v>
      </c>
      <c r="G839" s="73">
        <f>Month!G839</f>
        <v>0</v>
      </c>
      <c r="H839" s="73">
        <f>Month!H839</f>
        <v>0</v>
      </c>
      <c r="I839" s="73">
        <f>Month!I839</f>
        <v>0</v>
      </c>
      <c r="J839" s="73">
        <f>Month!J839</f>
        <v>0</v>
      </c>
      <c r="K839" s="73">
        <f>Month!K839</f>
        <v>0</v>
      </c>
      <c r="L839" s="73">
        <f>Month!L839</f>
        <v>0</v>
      </c>
      <c r="M839" s="73">
        <f>Month!M839</f>
        <v>2.68</v>
      </c>
      <c r="N839" s="74">
        <f>Month!N839</f>
        <v>2.68</v>
      </c>
      <c r="O839" s="74">
        <f>Month!O839</f>
        <v>277.19</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1337.94</v>
      </c>
      <c r="E843" s="73">
        <f>Month!E843</f>
        <v>91.91</v>
      </c>
      <c r="F843" s="74">
        <f>Month!F843</f>
        <v>1429.85</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1871.02</v>
      </c>
      <c r="P843" s="15">
        <v>4</v>
      </c>
    </row>
    <row r="844" spans="1:16" ht="15.5">
      <c r="A844" s="15">
        <f>Month!A844</f>
        <v>2021</v>
      </c>
      <c r="B844" s="63" t="str">
        <f>Month!B844</f>
        <v>November</v>
      </c>
      <c r="C844" s="63" t="str">
        <f>Month!C844</f>
        <v>Norway</v>
      </c>
      <c r="D844" s="73">
        <f>Month!D844</f>
        <v>0</v>
      </c>
      <c r="E844" s="73">
        <f>Month!E844</f>
        <v>0</v>
      </c>
      <c r="F844" s="74">
        <f>Month!F844</f>
        <v>0</v>
      </c>
      <c r="G844" s="73">
        <f>Month!G844</f>
        <v>0</v>
      </c>
      <c r="H844" s="73">
        <f>Month!H844</f>
        <v>0</v>
      </c>
      <c r="I844" s="73">
        <f>Month!I844</f>
        <v>0</v>
      </c>
      <c r="J844" s="73">
        <f>Month!J844</f>
        <v>0</v>
      </c>
      <c r="K844" s="73">
        <f>Month!K844</f>
        <v>0</v>
      </c>
      <c r="L844" s="73">
        <f>Month!L844</f>
        <v>0</v>
      </c>
      <c r="M844" s="73">
        <f>Month!M844</f>
        <v>1.89</v>
      </c>
      <c r="N844" s="74">
        <f>Month!N844</f>
        <v>1.89</v>
      </c>
      <c r="O844" s="74">
        <f>Month!O844</f>
        <v>1.89</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191.37</v>
      </c>
      <c r="E850" s="73">
        <f>Month!E850</f>
        <v>8.86</v>
      </c>
      <c r="F850" s="74">
        <f>Month!F850</f>
        <v>200.23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280.98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0</v>
      </c>
      <c r="E852" s="70">
        <f>Month!E852</f>
        <v>150.58000000000001</v>
      </c>
      <c r="F852" s="71">
        <f>Month!F852</f>
        <v>150.58000000000001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730.02</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44.77</v>
      </c>
      <c r="E856" s="73">
        <f>Month!E856</f>
        <v>0</v>
      </c>
      <c r="F856" s="74">
        <f>Month!F856</f>
        <v>44.77</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92.05</v>
      </c>
      <c r="P856" s="15">
        <v>4</v>
      </c>
    </row>
    <row r="857" spans="1:16" ht="15.5">
      <c r="A857" s="15">
        <f>Month!A857</f>
        <v>2021</v>
      </c>
      <c r="B857" s="63" t="str">
        <f>Month!B857</f>
        <v>December</v>
      </c>
      <c r="C857" s="63" t="str">
        <f>Month!C857</f>
        <v>Germany</v>
      </c>
      <c r="D857" s="73">
        <f>Month!D857</f>
        <v>158.36000000000001</v>
      </c>
      <c r="E857" s="73">
        <f>Month!E857</f>
        <v>0</v>
      </c>
      <c r="F857" s="74">
        <f>Month!F857</f>
        <v>158.36000000000001</v>
      </c>
      <c r="G857" s="73">
        <f>Month!G857</f>
        <v>0</v>
      </c>
      <c r="H857" s="73">
        <f>Month!H857</f>
        <v>0</v>
      </c>
      <c r="I857" s="73">
        <f>Month!I857</f>
        <v>0</v>
      </c>
      <c r="J857" s="73">
        <f>Month!J857</f>
        <v>0</v>
      </c>
      <c r="K857" s="73">
        <f>Month!K857</f>
        <v>0</v>
      </c>
      <c r="L857" s="73">
        <f>Month!L857</f>
        <v>0</v>
      </c>
      <c r="M857" s="73">
        <f>Month!M857</f>
        <v>4.5</v>
      </c>
      <c r="N857" s="74">
        <f>Month!N857</f>
        <v>4.5</v>
      </c>
      <c r="O857" s="74">
        <f>Month!O857</f>
        <v>162.86000000000001</v>
      </c>
      <c r="P857" s="15">
        <v>4</v>
      </c>
    </row>
    <row r="858" spans="1:16" ht="15.5">
      <c r="A858" s="15">
        <f>Month!A858</f>
        <v>2021</v>
      </c>
      <c r="B858" s="63" t="str">
        <f>Month!B858</f>
        <v>December</v>
      </c>
      <c r="C858" s="63" t="str">
        <f>Month!C858</f>
        <v>Ireland</v>
      </c>
      <c r="D858" s="73">
        <f>Month!D858</f>
        <v>0</v>
      </c>
      <c r="E858" s="73">
        <f>Month!E858</f>
        <v>0</v>
      </c>
      <c r="F858" s="74">
        <f>Month!F858</f>
        <v>0</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269.14</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1333.38</v>
      </c>
      <c r="E861" s="73">
        <f>Month!E861</f>
        <v>94.5</v>
      </c>
      <c r="F861" s="74">
        <f>Month!F861</f>
        <v>1427.88</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1755.39</v>
      </c>
      <c r="P861" s="15">
        <v>4</v>
      </c>
    </row>
    <row r="862" spans="1:16" ht="15.5">
      <c r="A862" s="15">
        <f>Month!A862</f>
        <v>2021</v>
      </c>
      <c r="B862" s="63" t="str">
        <f>Month!B862</f>
        <v>December</v>
      </c>
      <c r="C862" s="63" t="str">
        <f>Month!C862</f>
        <v>Norway</v>
      </c>
      <c r="D862" s="73">
        <f>Month!D862</f>
        <v>0</v>
      </c>
      <c r="E862" s="73">
        <f>Month!E862</f>
        <v>0</v>
      </c>
      <c r="F862" s="74">
        <f>Month!F862</f>
        <v>0</v>
      </c>
      <c r="G862" s="73">
        <f>Month!G862</f>
        <v>1.61</v>
      </c>
      <c r="H862" s="73">
        <f>Month!H862</f>
        <v>0</v>
      </c>
      <c r="I862" s="73">
        <f>Month!I862</f>
        <v>0</v>
      </c>
      <c r="J862" s="73">
        <f>Month!J862</f>
        <v>0</v>
      </c>
      <c r="K862" s="73">
        <f>Month!K862</f>
        <v>0</v>
      </c>
      <c r="L862" s="73">
        <f>Month!L862</f>
        <v>0</v>
      </c>
      <c r="M862" s="73">
        <f>Month!M862</f>
        <v>0</v>
      </c>
      <c r="N862" s="74">
        <f>Month!N862</f>
        <v>1.61</v>
      </c>
      <c r="O862" s="74">
        <f>Month!O862</f>
        <v>1.61</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v>
      </c>
      <c r="E864" s="73">
        <f>Month!E864</f>
        <v>8.8699999999999992</v>
      </c>
      <c r="F864" s="74">
        <f>Month!F864</f>
        <v>8.8699999999999992</v>
      </c>
      <c r="G864" s="73">
        <f>Month!G864</f>
        <v>0</v>
      </c>
      <c r="H864" s="73">
        <f>Month!H864</f>
        <v>0</v>
      </c>
      <c r="I864" s="73">
        <f>Month!I864</f>
        <v>0</v>
      </c>
      <c r="J864" s="73">
        <f>Month!J864</f>
        <v>0</v>
      </c>
      <c r="K864" s="73">
        <f>Month!K864</f>
        <v>0</v>
      </c>
      <c r="L864" s="73">
        <f>Month!L864</f>
        <v>0</v>
      </c>
      <c r="M864" s="73">
        <f>Month!M864</f>
        <v>67.28</v>
      </c>
      <c r="N864" s="74">
        <f>Month!N864</f>
        <v>100.3</v>
      </c>
      <c r="O864" s="74">
        <f>Month!O864</f>
        <v>109.17</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306.13</v>
      </c>
      <c r="E868" s="73">
        <f>Month!E868</f>
        <v>8.6300000000000008</v>
      </c>
      <c r="F868" s="74">
        <f>Month!F868</f>
        <v>314.76</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425.25</v>
      </c>
      <c r="P868" s="15">
        <v>4</v>
      </c>
    </row>
    <row r="869" spans="1:16" ht="15.5">
      <c r="A869" s="15">
        <f>Month!A869</f>
        <v>2021</v>
      </c>
      <c r="B869" s="66" t="str">
        <f>Month!B869</f>
        <v>December</v>
      </c>
      <c r="C869" s="64" t="str">
        <f>Month!C869</f>
        <v>Total exports</v>
      </c>
      <c r="D869" s="76">
        <f>Month!D869</f>
        <v>2754.39</v>
      </c>
      <c r="E869" s="76">
        <f>Month!E869</f>
        <v>262.58</v>
      </c>
      <c r="F869" s="75">
        <f>Month!F869</f>
        <v>3016.97</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4911.17</v>
      </c>
      <c r="P869" s="15">
        <v>4</v>
      </c>
    </row>
    <row r="870" spans="1:16" ht="15.5">
      <c r="A870" s="15">
        <f>Month!A870</f>
        <v>2022</v>
      </c>
      <c r="B870" s="63" t="str">
        <f>Month!B870</f>
        <v>January</v>
      </c>
      <c r="C870" s="62" t="str">
        <f>Month!C870</f>
        <v>Belgium</v>
      </c>
      <c r="D870" s="70">
        <f>Month!D870</f>
        <v>0</v>
      </c>
      <c r="E870" s="70">
        <f>Month!E870</f>
        <v>99.94</v>
      </c>
      <c r="F870" s="71">
        <f>Month!F870</f>
        <v>99.94</v>
      </c>
      <c r="G870" s="70">
        <f>Month!G870</f>
        <v>0</v>
      </c>
      <c r="H870" s="70">
        <f>Month!H870</f>
        <v>181.7</v>
      </c>
      <c r="I870" s="70">
        <f>Month!I870</f>
        <v>0</v>
      </c>
      <c r="J870" s="70">
        <f>Month!J870</f>
        <v>0</v>
      </c>
      <c r="K870" s="70">
        <f>Month!K870</f>
        <v>0</v>
      </c>
      <c r="L870" s="70">
        <f>Month!L870</f>
        <v>0</v>
      </c>
      <c r="M870" s="70">
        <f>Month!M870</f>
        <v>153.54</v>
      </c>
      <c r="N870" s="71">
        <f>Month!N870</f>
        <v>458.77</v>
      </c>
      <c r="O870" s="71">
        <f>Month!O870</f>
        <v>558.71</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159.30000000000001</v>
      </c>
      <c r="E874" s="73">
        <f>Month!E874</f>
        <v>0</v>
      </c>
      <c r="F874" s="74">
        <f>Month!F874</f>
        <v>159.30000000000001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188.66</v>
      </c>
      <c r="P874" s="15">
        <v>1</v>
      </c>
    </row>
    <row r="875" spans="1:16" ht="15.5">
      <c r="A875" s="15">
        <f>Month!A875</f>
        <v>2022</v>
      </c>
      <c r="B875" s="63" t="str">
        <f>Month!B875</f>
        <v>January</v>
      </c>
      <c r="C875" s="63" t="str">
        <f>Month!C875</f>
        <v>Germany</v>
      </c>
      <c r="D875" s="73">
        <f>Month!D875</f>
        <v>259.27999999999997</v>
      </c>
      <c r="E875" s="73">
        <f>Month!E875</f>
        <v>0</v>
      </c>
      <c r="F875" s="74">
        <f>Month!F875</f>
        <v>259.27999999999997</v>
      </c>
      <c r="G875" s="73">
        <f>Month!G875</f>
        <v>0</v>
      </c>
      <c r="H875" s="73">
        <f>Month!H875</f>
        <v>0</v>
      </c>
      <c r="I875" s="73">
        <f>Month!I875</f>
        <v>0</v>
      </c>
      <c r="J875" s="73">
        <f>Month!J875</f>
        <v>0</v>
      </c>
      <c r="K875" s="73">
        <f>Month!K875</f>
        <v>0</v>
      </c>
      <c r="L875" s="73">
        <f>Month!L875</f>
        <v>0</v>
      </c>
      <c r="M875" s="73">
        <f>Month!M875</f>
        <v>5.03</v>
      </c>
      <c r="N875" s="74">
        <f>Month!N875</f>
        <v>5.03</v>
      </c>
      <c r="O875" s="74">
        <f>Month!O875</f>
        <v>264.31</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0</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0</v>
      </c>
      <c r="E877" s="73">
        <f>Month!E877</f>
        <v>0</v>
      </c>
      <c r="F877" s="74">
        <f>Month!F877</f>
        <v>0</v>
      </c>
      <c r="G877" s="73">
        <f>Month!G877</f>
        <v>0</v>
      </c>
      <c r="H877" s="73">
        <f>Month!H877</f>
        <v>0</v>
      </c>
      <c r="I877" s="73">
        <f>Month!I877</f>
        <v>0</v>
      </c>
      <c r="J877" s="73">
        <f>Month!J877</f>
        <v>0</v>
      </c>
      <c r="K877" s="73">
        <f>Month!K877</f>
        <v>0</v>
      </c>
      <c r="L877" s="73">
        <f>Month!L877</f>
        <v>0</v>
      </c>
      <c r="M877" s="73">
        <f>Month!M877</f>
        <v>3.73</v>
      </c>
      <c r="N877" s="74">
        <f>Month!N877</f>
        <v>3.73</v>
      </c>
      <c r="O877" s="74">
        <f>Month!O877</f>
        <v>3.73</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1502.74</v>
      </c>
      <c r="E879" s="73">
        <f>Month!E879</f>
        <v>97.52</v>
      </c>
      <c r="F879" s="74">
        <f>Month!F879</f>
        <v>1600.26</v>
      </c>
      <c r="G879" s="73">
        <f>Month!G879</f>
        <v>1.78</v>
      </c>
      <c r="H879" s="73">
        <f>Month!H879</f>
        <v>269.64</v>
      </c>
      <c r="I879" s="73">
        <f>Month!I879</f>
        <v>0</v>
      </c>
      <c r="J879" s="73">
        <f>Month!J879</f>
        <v>0</v>
      </c>
      <c r="K879" s="73">
        <f>Month!K879</f>
        <v>10.029999999999999</v>
      </c>
      <c r="L879" s="73">
        <f>Month!L879</f>
        <v>15.77</v>
      </c>
      <c r="M879" s="73">
        <f>Month!M879</f>
        <v>158.77000000000001</v>
      </c>
      <c r="N879" s="74">
        <f>Month!N879</f>
        <v>503.26</v>
      </c>
      <c r="O879" s="74">
        <f>Month!O879</f>
        <v>2103.52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0</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90.71</v>
      </c>
      <c r="E882" s="73">
        <f>Month!E882</f>
        <v>0</v>
      </c>
      <c r="F882" s="74">
        <f>Month!F882</f>
        <v>90.71</v>
      </c>
      <c r="G882" s="73">
        <f>Month!G882</f>
        <v>0</v>
      </c>
      <c r="H882" s="73">
        <f>Month!H882</f>
        <v>0</v>
      </c>
      <c r="I882" s="73">
        <f>Month!I882</f>
        <v>0</v>
      </c>
      <c r="J882" s="73">
        <f>Month!J882</f>
        <v>0</v>
      </c>
      <c r="K882" s="73">
        <f>Month!K882</f>
        <v>0</v>
      </c>
      <c r="L882" s="73">
        <f>Month!L882</f>
        <v>0</v>
      </c>
      <c r="M882" s="73">
        <f>Month!M882</f>
        <v>44.59</v>
      </c>
      <c r="N882" s="74">
        <f>Month!N882</f>
        <v>77.540000000000006</v>
      </c>
      <c r="O882" s="74">
        <f>Month!O882</f>
        <v>168.25</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315.33</v>
      </c>
      <c r="E886" s="73">
        <f>Month!E886</f>
        <v>0</v>
      </c>
      <c r="F886" s="74">
        <f>Month!F886</f>
        <v>315.33</v>
      </c>
      <c r="G886" s="73">
        <f>Month!G886</f>
        <v>40.28</v>
      </c>
      <c r="H886" s="73">
        <f>Month!H886</f>
        <v>144.38999999999999</v>
      </c>
      <c r="I886" s="73">
        <f>Month!I886</f>
        <v>0</v>
      </c>
      <c r="J886" s="73">
        <f>Month!J886</f>
        <v>0</v>
      </c>
      <c r="K886" s="73">
        <f>Month!K886</f>
        <v>0</v>
      </c>
      <c r="L886" s="73">
        <f>Month!L886</f>
        <v>189.79</v>
      </c>
      <c r="M886" s="73">
        <f>Month!M886</f>
        <v>86.4</v>
      </c>
      <c r="N886" s="74">
        <f>Month!N886</f>
        <v>254.1</v>
      </c>
      <c r="O886" s="74">
        <f>Month!O886</f>
        <v>569.42999999999995</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0</v>
      </c>
      <c r="E888" s="70">
        <f>Month!E888</f>
        <v>37</v>
      </c>
      <c r="F888" s="71">
        <f>Month!F888</f>
        <v>37</v>
      </c>
      <c r="G888" s="70">
        <f>Month!G888</f>
        <v>5.31</v>
      </c>
      <c r="H888" s="70">
        <f>Month!H888</f>
        <v>254.99</v>
      </c>
      <c r="I888" s="70">
        <f>Month!I888</f>
        <v>0</v>
      </c>
      <c r="J888" s="70">
        <f>Month!J888</f>
        <v>0</v>
      </c>
      <c r="K888" s="70">
        <f>Month!K888</f>
        <v>0</v>
      </c>
      <c r="L888" s="70">
        <f>Month!L888</f>
        <v>0</v>
      </c>
      <c r="M888" s="70">
        <f>Month!M888</f>
        <v>134.97</v>
      </c>
      <c r="N888" s="71">
        <f>Month!N888</f>
        <v>480.43</v>
      </c>
      <c r="O888" s="71">
        <f>Month!O888</f>
        <v>517.42999999999995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0</v>
      </c>
      <c r="E892" s="73">
        <f>Month!E892</f>
        <v>0</v>
      </c>
      <c r="F892" s="74">
        <f>Month!F892</f>
        <v>0</v>
      </c>
      <c r="G892" s="73">
        <f>Month!G892</f>
        <v>4.29</v>
      </c>
      <c r="H892" s="73">
        <f>Month!H892</f>
        <v>6.75</v>
      </c>
      <c r="I892" s="73">
        <f>Month!I892</f>
        <v>0</v>
      </c>
      <c r="J892" s="73">
        <f>Month!J892</f>
        <v>0</v>
      </c>
      <c r="K892" s="73">
        <f>Month!K892</f>
        <v>0</v>
      </c>
      <c r="L892" s="73">
        <f>Month!L892</f>
        <v>0</v>
      </c>
      <c r="M892" s="73">
        <f>Month!M892</f>
        <v>5.41</v>
      </c>
      <c r="N892" s="74">
        <f>Month!N892</f>
        <v>16.45</v>
      </c>
      <c r="O892" s="74">
        <f>Month!O892</f>
        <v>16.45</v>
      </c>
      <c r="P892" s="15">
        <v>1</v>
      </c>
    </row>
    <row r="893" spans="1:16" ht="15.5">
      <c r="A893" s="15">
        <f>Month!A893</f>
        <v>2022</v>
      </c>
      <c r="B893" s="63" t="str">
        <f>Month!B893</f>
        <v>February</v>
      </c>
      <c r="C893" s="63" t="str">
        <f>Month!C893</f>
        <v>Germany</v>
      </c>
      <c r="D893" s="73">
        <f>Month!D893</f>
        <v>123.19</v>
      </c>
      <c r="E893" s="73">
        <f>Month!E893</f>
        <v>0</v>
      </c>
      <c r="F893" s="74">
        <f>Month!F893</f>
        <v>123.19</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132.32</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0</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610.72</v>
      </c>
      <c r="E897" s="73">
        <f>Month!E897</f>
        <v>55.73</v>
      </c>
      <c r="F897" s="74">
        <f>Month!F897</f>
        <v>666.45</v>
      </c>
      <c r="G897" s="73">
        <f>Month!G897</f>
        <v>5.59</v>
      </c>
      <c r="H897" s="73">
        <f>Month!H897</f>
        <v>139.34</v>
      </c>
      <c r="I897" s="73">
        <f>Month!I897</f>
        <v>0</v>
      </c>
      <c r="J897" s="73">
        <f>Month!J897</f>
        <v>0</v>
      </c>
      <c r="K897" s="73">
        <f>Month!K897</f>
        <v>14.23</v>
      </c>
      <c r="L897" s="73">
        <f>Month!L897</f>
        <v>0</v>
      </c>
      <c r="M897" s="73">
        <f>Month!M897</f>
        <v>96.12</v>
      </c>
      <c r="N897" s="74">
        <f>Month!N897</f>
        <v>295.77</v>
      </c>
      <c r="O897" s="74">
        <f>Month!O897</f>
        <v>962.22</v>
      </c>
      <c r="P897" s="15">
        <v>1</v>
      </c>
    </row>
    <row r="898" spans="1:16" ht="15.5">
      <c r="A898" s="15">
        <f>Month!A898</f>
        <v>2022</v>
      </c>
      <c r="B898" s="63" t="str">
        <f>Month!B898</f>
        <v>February</v>
      </c>
      <c r="C898" s="63" t="str">
        <f>Month!C898</f>
        <v>Norway</v>
      </c>
      <c r="D898" s="73">
        <f>Month!D898</f>
        <v>0</v>
      </c>
      <c r="E898" s="73">
        <f>Month!E898</f>
        <v>0</v>
      </c>
      <c r="F898" s="74">
        <f>Month!F898</f>
        <v>0</v>
      </c>
      <c r="G898" s="73">
        <f>Month!G898</f>
        <v>0</v>
      </c>
      <c r="H898" s="73">
        <f>Month!H898</f>
        <v>0</v>
      </c>
      <c r="I898" s="73">
        <f>Month!I898</f>
        <v>0</v>
      </c>
      <c r="J898" s="73">
        <f>Month!J898</f>
        <v>0</v>
      </c>
      <c r="K898" s="73">
        <f>Month!K898</f>
        <v>0</v>
      </c>
      <c r="L898" s="73">
        <f>Month!L898</f>
        <v>0</v>
      </c>
      <c r="M898" s="73">
        <f>Month!M898</f>
        <v>3.5</v>
      </c>
      <c r="N898" s="74">
        <f>Month!N898</f>
        <v>3.5</v>
      </c>
      <c r="O898" s="74">
        <f>Month!O898</f>
        <v>3.5</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0</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283.11</v>
      </c>
      <c r="E904" s="73">
        <f>Month!E904</f>
        <v>0</v>
      </c>
      <c r="F904" s="74">
        <f>Month!F904</f>
        <v>283.11</v>
      </c>
      <c r="G904" s="73">
        <f>Month!G904</f>
        <v>12.75</v>
      </c>
      <c r="H904" s="73">
        <f>Month!H904</f>
        <v>203.94</v>
      </c>
      <c r="I904" s="73">
        <f>Month!I904</f>
        <v>0</v>
      </c>
      <c r="J904" s="73">
        <f>Month!J904</f>
        <v>0</v>
      </c>
      <c r="K904" s="73">
        <f>Month!K904</f>
        <v>0</v>
      </c>
      <c r="L904" s="73">
        <f>Month!L904</f>
        <v>180.31</v>
      </c>
      <c r="M904" s="73">
        <f>Month!M904</f>
        <v>72.8</v>
      </c>
      <c r="N904" s="74">
        <f>Month!N904</f>
        <v>333.88</v>
      </c>
      <c r="O904" s="74">
        <f>Month!O904</f>
        <v>616.99</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0</v>
      </c>
      <c r="E906" s="70">
        <f>Month!E906</f>
        <v>0</v>
      </c>
      <c r="F906" s="71">
        <f>Month!F906</f>
        <v>0</v>
      </c>
      <c r="G906" s="70">
        <f>Month!G906</f>
        <v>2.81</v>
      </c>
      <c r="H906" s="70">
        <f>Month!H906</f>
        <v>177.1</v>
      </c>
      <c r="I906" s="70">
        <f>Month!I906</f>
        <v>0</v>
      </c>
      <c r="J906" s="70">
        <f>Month!J906</f>
        <v>0</v>
      </c>
      <c r="K906" s="70">
        <f>Month!K906</f>
        <v>0</v>
      </c>
      <c r="L906" s="70">
        <f>Month!L906</f>
        <v>0</v>
      </c>
      <c r="M906" s="70">
        <f>Month!M906</f>
        <v>121.42</v>
      </c>
      <c r="N906" s="71">
        <f>Month!N906</f>
        <v>339.88</v>
      </c>
      <c r="O906" s="71">
        <f>Month!O906</f>
        <v>339.88</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0</v>
      </c>
      <c r="E910" s="73">
        <f>Month!E910</f>
        <v>0</v>
      </c>
      <c r="F910" s="74">
        <f>Month!F910</f>
        <v>0</v>
      </c>
      <c r="G910" s="73">
        <f>Month!G910</f>
        <v>22.09</v>
      </c>
      <c r="H910" s="73">
        <f>Month!H910</f>
        <v>6.87</v>
      </c>
      <c r="I910" s="73">
        <f>Month!I910</f>
        <v>0</v>
      </c>
      <c r="J910" s="73">
        <f>Month!J910</f>
        <v>0</v>
      </c>
      <c r="K910" s="73">
        <f>Month!K910</f>
        <v>0</v>
      </c>
      <c r="L910" s="73">
        <f>Month!L910</f>
        <v>0</v>
      </c>
      <c r="M910" s="73">
        <f>Month!M910</f>
        <v>7.49</v>
      </c>
      <c r="N910" s="74">
        <f>Month!N910</f>
        <v>52.9</v>
      </c>
      <c r="O910" s="74">
        <f>Month!O910</f>
        <v>52.9</v>
      </c>
      <c r="P910" s="15">
        <v>1</v>
      </c>
    </row>
    <row r="911" spans="1:16" ht="15.5">
      <c r="A911" s="15">
        <f>Month!A911</f>
        <v>2022</v>
      </c>
      <c r="B911" s="63" t="str">
        <f>Month!B911</f>
        <v>March</v>
      </c>
      <c r="C911" s="63" t="str">
        <f>Month!C911</f>
        <v>Germany</v>
      </c>
      <c r="D911" s="73">
        <f>Month!D911</f>
        <v>470.97</v>
      </c>
      <c r="E911" s="73">
        <f>Month!E911</f>
        <v>0</v>
      </c>
      <c r="F911" s="74">
        <f>Month!F911</f>
        <v>470.97</v>
      </c>
      <c r="G911" s="73">
        <f>Month!G911</f>
        <v>0</v>
      </c>
      <c r="H911" s="73">
        <f>Month!H911</f>
        <v>0</v>
      </c>
      <c r="I911" s="73">
        <f>Month!I911</f>
        <v>0</v>
      </c>
      <c r="J911" s="73">
        <f>Month!J911</f>
        <v>0</v>
      </c>
      <c r="K911" s="73">
        <f>Month!K911</f>
        <v>0</v>
      </c>
      <c r="L911" s="73">
        <f>Month!L911</f>
        <v>0</v>
      </c>
      <c r="M911" s="73">
        <f>Month!M911</f>
        <v>6.46</v>
      </c>
      <c r="N911" s="74">
        <f>Month!N911</f>
        <v>6.46</v>
      </c>
      <c r="O911" s="74">
        <f>Month!O911</f>
        <v>477.43</v>
      </c>
      <c r="P911" s="15">
        <v>1</v>
      </c>
    </row>
    <row r="912" spans="1:16" ht="15.5">
      <c r="A912" s="15">
        <f>Month!A912</f>
        <v>2022</v>
      </c>
      <c r="B912" s="63" t="str">
        <f>Month!B912</f>
        <v>March</v>
      </c>
      <c r="C912" s="63" t="str">
        <f>Month!C912</f>
        <v>Ireland</v>
      </c>
      <c r="D912" s="73">
        <f>Month!D912</f>
        <v>0</v>
      </c>
      <c r="E912" s="73">
        <f>Month!E912</f>
        <v>0</v>
      </c>
      <c r="F912" s="74">
        <f>Month!F912</f>
        <v>0</v>
      </c>
      <c r="G912" s="73">
        <f>Month!G912</f>
        <v>0</v>
      </c>
      <c r="H912" s="73">
        <f>Month!H912</f>
        <v>22.98</v>
      </c>
      <c r="I912" s="73">
        <f>Month!I912</f>
        <v>70.81</v>
      </c>
      <c r="J912" s="73">
        <f>Month!J912</f>
        <v>20.45</v>
      </c>
      <c r="K912" s="73">
        <f>Month!K912</f>
        <v>143.88999999999999</v>
      </c>
      <c r="L912" s="73">
        <f>Month!L912</f>
        <v>13.47</v>
      </c>
      <c r="M912" s="73">
        <f>Month!M912</f>
        <v>0.11</v>
      </c>
      <c r="N912" s="74">
        <f>Month!N912</f>
        <v>272.77</v>
      </c>
      <c r="O912" s="74">
        <f>Month!O912</f>
        <v>272.77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1437.01</v>
      </c>
      <c r="E915" s="73">
        <f>Month!E915</f>
        <v>137.9</v>
      </c>
      <c r="F915" s="74">
        <f>Month!F915</f>
        <v>1574.91</v>
      </c>
      <c r="G915" s="73">
        <f>Month!G915</f>
        <v>4.1900000000000004</v>
      </c>
      <c r="H915" s="73">
        <f>Month!H915</f>
        <v>111.72</v>
      </c>
      <c r="I915" s="73">
        <f>Month!I915</f>
        <v>0</v>
      </c>
      <c r="J915" s="73">
        <f>Month!J915</f>
        <v>0</v>
      </c>
      <c r="K915" s="73">
        <f>Month!K915</f>
        <v>14.74</v>
      </c>
      <c r="L915" s="73">
        <f>Month!L915</f>
        <v>22.17</v>
      </c>
      <c r="M915" s="73">
        <f>Month!M915</f>
        <v>159.75</v>
      </c>
      <c r="N915" s="74">
        <f>Month!N915</f>
        <v>372.54</v>
      </c>
      <c r="O915" s="74">
        <f>Month!O915</f>
        <v>1947.45</v>
      </c>
      <c r="P915" s="15">
        <v>1</v>
      </c>
    </row>
    <row r="916" spans="1:16" ht="15.5">
      <c r="A916" s="15">
        <f>Month!A916</f>
        <v>2022</v>
      </c>
      <c r="B916" s="63" t="str">
        <f>Month!B916</f>
        <v>March</v>
      </c>
      <c r="C916" s="63" t="str">
        <f>Month!C916</f>
        <v>Norway</v>
      </c>
      <c r="D916" s="73">
        <f>Month!D916</f>
        <v>0</v>
      </c>
      <c r="E916" s="73">
        <f>Month!E916</f>
        <v>0</v>
      </c>
      <c r="F916" s="74">
        <f>Month!F916</f>
        <v>0</v>
      </c>
      <c r="G916" s="73">
        <f>Month!G916</f>
        <v>0</v>
      </c>
      <c r="H916" s="73">
        <f>Month!H916</f>
        <v>0</v>
      </c>
      <c r="I916" s="73">
        <f>Month!I916</f>
        <v>0</v>
      </c>
      <c r="J916" s="73">
        <f>Month!J916</f>
        <v>0</v>
      </c>
      <c r="K916" s="73">
        <f>Month!K916</f>
        <v>0</v>
      </c>
      <c r="L916" s="73">
        <f>Month!L916</f>
        <v>0</v>
      </c>
      <c r="M916" s="73">
        <f>Month!M916</f>
        <v>3.36</v>
      </c>
      <c r="N916" s="74">
        <f>Month!N916</f>
        <v>3.36</v>
      </c>
      <c r="O916" s="74">
        <f>Month!O916</f>
        <v>3.36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0</v>
      </c>
      <c r="E918" s="73">
        <f>Month!E918</f>
        <v>0</v>
      </c>
      <c r="F918" s="74">
        <f>Month!F918</f>
        <v>0</v>
      </c>
      <c r="G918" s="73">
        <f>Month!G918</f>
        <v>0</v>
      </c>
      <c r="H918" s="73">
        <f>Month!H918</f>
        <v>0</v>
      </c>
      <c r="I918" s="73">
        <f>Month!I918</f>
        <v>0</v>
      </c>
      <c r="J918" s="73">
        <f>Month!J918</f>
        <v>0</v>
      </c>
      <c r="K918" s="73">
        <f>Month!K918</f>
        <v>0</v>
      </c>
      <c r="L918" s="73">
        <f>Month!L918</f>
        <v>0</v>
      </c>
      <c r="M918" s="73">
        <f>Month!M918</f>
        <v>7.12</v>
      </c>
      <c r="N918" s="74">
        <f>Month!N918</f>
        <v>84.45</v>
      </c>
      <c r="O918" s="74">
        <f>Month!O918</f>
        <v>84.45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417.87</v>
      </c>
      <c r="E922" s="73">
        <f>Month!E922</f>
        <v>15.81</v>
      </c>
      <c r="F922" s="74">
        <f>Month!F922</f>
        <v>433.68</v>
      </c>
      <c r="G922" s="73">
        <f>Month!G922</f>
        <v>15.73</v>
      </c>
      <c r="H922" s="73">
        <f>Month!H922</f>
        <v>129.44</v>
      </c>
      <c r="I922" s="73">
        <f>Month!I922</f>
        <v>0</v>
      </c>
      <c r="J922" s="73">
        <f>Month!J922</f>
        <v>0</v>
      </c>
      <c r="K922" s="73">
        <f>Month!K922</f>
        <v>0</v>
      </c>
      <c r="L922" s="73">
        <f>Month!L922</f>
        <v>179.79</v>
      </c>
      <c r="M922" s="73">
        <f>Month!M922</f>
        <v>108.54</v>
      </c>
      <c r="N922" s="74">
        <f>Month!N922</f>
        <v>240.14</v>
      </c>
      <c r="O922" s="74">
        <f>Month!O922</f>
        <v>673.82</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20.45</v>
      </c>
      <c r="K923" s="76">
        <f>Month!K923</f>
        <v>158.63</v>
      </c>
      <c r="L923" s="76">
        <f>Month!L923</f>
        <v>215.43</v>
      </c>
      <c r="M923" s="76">
        <f>Month!M923</f>
        <v>422.2</v>
      </c>
      <c r="N923" s="75">
        <f>Month!N923</f>
        <v>1732.98</v>
      </c>
      <c r="O923" s="96">
        <f>Month!O923</f>
        <v>5160.2700000000004</v>
      </c>
      <c r="P923" s="15">
        <v>1</v>
      </c>
    </row>
    <row r="924" spans="1:16" ht="15.5">
      <c r="A924" s="15">
        <f>Month!A924</f>
        <v>2022</v>
      </c>
      <c r="B924" s="63" t="str">
        <f>Month!B924</f>
        <v>April</v>
      </c>
      <c r="C924" s="62" t="str">
        <f>Month!C924</f>
        <v>Belgium</v>
      </c>
      <c r="D924" s="70">
        <f>Month!D924</f>
        <v>0</v>
      </c>
      <c r="E924" s="70">
        <f>Month!E924</f>
        <v>27.49</v>
      </c>
      <c r="F924" s="71">
        <f>Month!F924</f>
        <v>27.49</v>
      </c>
      <c r="G924" s="70">
        <f>Month!G924</f>
        <v>0</v>
      </c>
      <c r="H924" s="70">
        <f>Month!H924</f>
        <v>61.53</v>
      </c>
      <c r="I924" s="70">
        <f>Month!I924</f>
        <v>0</v>
      </c>
      <c r="J924" s="70">
        <f>Month!J924</f>
        <v>0</v>
      </c>
      <c r="K924" s="70">
        <f>Month!K924</f>
        <v>0</v>
      </c>
      <c r="L924" s="70">
        <f>Month!L924</f>
        <v>24.21</v>
      </c>
      <c r="M924" s="70">
        <f>Month!M924</f>
        <v>122.37</v>
      </c>
      <c r="N924" s="71">
        <f>Month!N924</f>
        <v>280.95</v>
      </c>
      <c r="O924" s="71">
        <f>Month!O924</f>
        <v>308.44</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64.44</v>
      </c>
      <c r="E928" s="73">
        <f>Month!E928</f>
        <v>0</v>
      </c>
      <c r="F928" s="74">
        <f>Month!F928</f>
        <v>64.44</v>
      </c>
      <c r="G928" s="73">
        <f>Month!G928</f>
        <v>12.6</v>
      </c>
      <c r="H928" s="73">
        <f>Month!H928</f>
        <v>6.7</v>
      </c>
      <c r="I928" s="73">
        <f>Month!I928</f>
        <v>0</v>
      </c>
      <c r="J928" s="73">
        <f>Month!J928</f>
        <v>0</v>
      </c>
      <c r="K928" s="73">
        <f>Month!K928</f>
        <v>0</v>
      </c>
      <c r="L928" s="73">
        <f>Month!L928</f>
        <v>0</v>
      </c>
      <c r="M928" s="73">
        <f>Month!M928</f>
        <v>7.41</v>
      </c>
      <c r="N928" s="74">
        <f>Month!N928</f>
        <v>43.35</v>
      </c>
      <c r="O928" s="74">
        <f>Month!O928</f>
        <v>107.79</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0</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1342.93</v>
      </c>
      <c r="E933" s="73">
        <f>Month!E933</f>
        <v>54.3</v>
      </c>
      <c r="F933" s="74">
        <f>Month!F933</f>
        <v>1397.23</v>
      </c>
      <c r="G933" s="73">
        <f>Month!G933</f>
        <v>15.98</v>
      </c>
      <c r="H933" s="73">
        <f>Month!H933</f>
        <v>232.47</v>
      </c>
      <c r="I933" s="73">
        <f>Month!I933</f>
        <v>0</v>
      </c>
      <c r="J933" s="73">
        <f>Month!J933</f>
        <v>0</v>
      </c>
      <c r="K933" s="73">
        <f>Month!K933</f>
        <v>0</v>
      </c>
      <c r="L933" s="73">
        <f>Month!L933</f>
        <v>0</v>
      </c>
      <c r="M933" s="73">
        <f>Month!M933</f>
        <v>112.66</v>
      </c>
      <c r="N933" s="74">
        <f>Month!N933</f>
        <v>428.29</v>
      </c>
      <c r="O933" s="74">
        <f>Month!O933</f>
        <v>1825.52</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0</v>
      </c>
      <c r="E936" s="73">
        <f>Month!E936</f>
        <v>5.66</v>
      </c>
      <c r="F936" s="74">
        <f>Month!F936</f>
        <v>5.66</v>
      </c>
      <c r="G936" s="73">
        <f>Month!G936</f>
        <v>0</v>
      </c>
      <c r="H936" s="73">
        <f>Month!H936</f>
        <v>0</v>
      </c>
      <c r="I936" s="73">
        <f>Month!I936</f>
        <v>0</v>
      </c>
      <c r="J936" s="73">
        <f>Month!J936</f>
        <v>0</v>
      </c>
      <c r="K936" s="73">
        <f>Month!K936</f>
        <v>0</v>
      </c>
      <c r="L936" s="73">
        <f>Month!L936</f>
        <v>0</v>
      </c>
      <c r="M936" s="73">
        <f>Month!M936</f>
        <v>59.66</v>
      </c>
      <c r="N936" s="74">
        <f>Month!N936</f>
        <v>71.67</v>
      </c>
      <c r="O936" s="74">
        <f>Month!O936</f>
        <v>77.33</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252.53</v>
      </c>
      <c r="E940" s="73">
        <f>Month!E940</f>
        <v>0</v>
      </c>
      <c r="F940" s="74">
        <f>Month!F940</f>
        <v>252.53</v>
      </c>
      <c r="G940" s="73">
        <f>Month!G940</f>
        <v>37.840000000000003</v>
      </c>
      <c r="H940" s="73">
        <f>Month!H940</f>
        <v>113.93</v>
      </c>
      <c r="I940" s="73">
        <f>Month!I940</f>
        <v>0</v>
      </c>
      <c r="J940" s="73">
        <f>Month!J940</f>
        <v>0</v>
      </c>
      <c r="K940" s="73">
        <f>Month!K940</f>
        <v>0</v>
      </c>
      <c r="L940" s="73">
        <f>Month!L940</f>
        <v>186.99</v>
      </c>
      <c r="M940" s="73">
        <f>Month!M940</f>
        <v>11.02</v>
      </c>
      <c r="N940" s="74">
        <f>Month!N940</f>
        <v>180.1</v>
      </c>
      <c r="O940" s="74">
        <f>Month!O940</f>
        <v>432.63</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0</v>
      </c>
      <c r="E942" s="70">
        <f>Month!E942</f>
        <v>14.08</v>
      </c>
      <c r="F942" s="71">
        <f>Month!F942</f>
        <v>14.08</v>
      </c>
      <c r="G942" s="70">
        <f>Month!G942</f>
        <v>0</v>
      </c>
      <c r="H942" s="70">
        <f>Month!H942</f>
        <v>35.57</v>
      </c>
      <c r="I942" s="70">
        <f>Month!I942</f>
        <v>0</v>
      </c>
      <c r="J942" s="70">
        <f>Month!J942</f>
        <v>0</v>
      </c>
      <c r="K942" s="70">
        <f>Month!K942</f>
        <v>0</v>
      </c>
      <c r="L942" s="70">
        <f>Month!L942</f>
        <v>6.22</v>
      </c>
      <c r="M942" s="70">
        <f>Month!M942</f>
        <v>195.98</v>
      </c>
      <c r="N942" s="71">
        <f>Month!N942</f>
        <v>294.41000000000003</v>
      </c>
      <c r="O942" s="71">
        <f>Month!O942</f>
        <v>308.49</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228.95</v>
      </c>
      <c r="E946" s="73">
        <f>Month!E946</f>
        <v>0</v>
      </c>
      <c r="F946" s="74">
        <f>Month!F946</f>
        <v>228.95</v>
      </c>
      <c r="G946" s="73">
        <f>Month!G946</f>
        <v>20.47</v>
      </c>
      <c r="H946" s="73">
        <f>Month!H946</f>
        <v>3.4</v>
      </c>
      <c r="I946" s="73">
        <f>Month!I946</f>
        <v>0</v>
      </c>
      <c r="J946" s="73">
        <f>Month!J946</f>
        <v>0</v>
      </c>
      <c r="K946" s="73">
        <f>Month!K946</f>
        <v>0</v>
      </c>
      <c r="L946" s="73">
        <f>Month!L946</f>
        <v>0</v>
      </c>
      <c r="M946" s="73">
        <f>Month!M946</f>
        <v>7.76</v>
      </c>
      <c r="N946" s="74">
        <f>Month!N946</f>
        <v>31.63</v>
      </c>
      <c r="O946" s="74">
        <f>Month!O946</f>
        <v>260.58</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0</v>
      </c>
      <c r="E948" s="73">
        <f>Month!E948</f>
        <v>0</v>
      </c>
      <c r="F948" s="74">
        <f>Month!F948</f>
        <v>0</v>
      </c>
      <c r="G948" s="73">
        <f>Month!G948</f>
        <v>0</v>
      </c>
      <c r="H948" s="73">
        <f>Month!H948</f>
        <v>32.08</v>
      </c>
      <c r="I948" s="73">
        <f>Month!I948</f>
        <v>49.74</v>
      </c>
      <c r="J948" s="73">
        <f>Month!J948</f>
        <v>9.99</v>
      </c>
      <c r="K948" s="73">
        <f>Month!K948</f>
        <v>206.86</v>
      </c>
      <c r="L948" s="73">
        <f>Month!L948</f>
        <v>13.27</v>
      </c>
      <c r="M948" s="73">
        <f>Month!M948</f>
        <v>19.239999999999998</v>
      </c>
      <c r="N948" s="74">
        <f>Month!N948</f>
        <v>332.92</v>
      </c>
      <c r="O948" s="74">
        <f>Month!O948</f>
        <v>332.92</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1306.97</v>
      </c>
      <c r="E951" s="73">
        <f>Month!E951</f>
        <v>120.2</v>
      </c>
      <c r="F951" s="74">
        <f>Month!F951</f>
        <v>1427.17</v>
      </c>
      <c r="G951" s="73">
        <f>Month!G951</f>
        <v>3.15</v>
      </c>
      <c r="H951" s="73">
        <f>Month!H951</f>
        <v>225.23</v>
      </c>
      <c r="I951" s="73">
        <f>Month!I951</f>
        <v>0</v>
      </c>
      <c r="J951" s="73">
        <f>Month!J951</f>
        <v>0</v>
      </c>
      <c r="K951" s="73">
        <f>Month!K951</f>
        <v>30.48</v>
      </c>
      <c r="L951" s="73">
        <f>Month!L951</f>
        <v>14.9</v>
      </c>
      <c r="M951" s="73">
        <f>Month!M951</f>
        <v>101.63</v>
      </c>
      <c r="N951" s="74">
        <f>Month!N951</f>
        <v>405.68</v>
      </c>
      <c r="O951" s="74">
        <f>Month!O951</f>
        <v>1832.85</v>
      </c>
      <c r="P951" s="15">
        <v>2</v>
      </c>
    </row>
    <row r="952" spans="1:16" ht="15.5">
      <c r="A952" s="15">
        <f>Month!A952</f>
        <v>2022</v>
      </c>
      <c r="B952" s="63" t="str">
        <f>Month!B952</f>
        <v>May</v>
      </c>
      <c r="C952" s="63" t="str">
        <f>Month!C952</f>
        <v>Norway</v>
      </c>
      <c r="D952" s="73">
        <f>Month!D952</f>
        <v>0</v>
      </c>
      <c r="E952" s="73">
        <f>Month!E952</f>
        <v>0</v>
      </c>
      <c r="F952" s="74">
        <f>Month!F952</f>
        <v>0</v>
      </c>
      <c r="G952" s="73">
        <f>Month!G952</f>
        <v>1.98</v>
      </c>
      <c r="H952" s="73">
        <f>Month!H952</f>
        <v>45.76</v>
      </c>
      <c r="I952" s="73">
        <f>Month!I952</f>
        <v>0</v>
      </c>
      <c r="J952" s="73">
        <f>Month!J952</f>
        <v>0</v>
      </c>
      <c r="K952" s="73">
        <f>Month!K952</f>
        <v>0</v>
      </c>
      <c r="L952" s="73">
        <f>Month!L952</f>
        <v>0</v>
      </c>
      <c r="M952" s="73">
        <f>Month!M952</f>
        <v>7.02</v>
      </c>
      <c r="N952" s="74">
        <f>Month!N952</f>
        <v>54.76</v>
      </c>
      <c r="O952" s="74">
        <f>Month!O952</f>
        <v>54.76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0</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0</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145.87</v>
      </c>
      <c r="E955" s="73">
        <f>Month!E955</f>
        <v>0</v>
      </c>
      <c r="F955" s="74">
        <f>Month!F955</f>
        <v>145.87</v>
      </c>
      <c r="G955" s="73">
        <f>Month!G955</f>
        <v>0</v>
      </c>
      <c r="H955" s="73">
        <f>Month!H955</f>
        <v>0</v>
      </c>
      <c r="I955" s="73">
        <f>Month!I955</f>
        <v>0</v>
      </c>
      <c r="J955" s="73">
        <f>Month!J955</f>
        <v>0</v>
      </c>
      <c r="K955" s="73">
        <f>Month!K955</f>
        <v>0</v>
      </c>
      <c r="L955" s="73">
        <f>Month!L955</f>
        <v>0</v>
      </c>
      <c r="M955" s="73">
        <f>Month!M955</f>
        <v>0.03</v>
      </c>
      <c r="N955" s="74">
        <f>Month!N955</f>
        <v>0.03</v>
      </c>
      <c r="O955" s="74">
        <f>Month!O955</f>
        <v>145.9</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353.77</v>
      </c>
      <c r="E958" s="73">
        <f>Month!E958</f>
        <v>14.52</v>
      </c>
      <c r="F958" s="74">
        <f>Month!F958</f>
        <v>368.29</v>
      </c>
      <c r="G958" s="73">
        <f>Month!G958</f>
        <v>29.4</v>
      </c>
      <c r="H958" s="73">
        <f>Month!H958</f>
        <v>77.64</v>
      </c>
      <c r="I958" s="73">
        <f>Month!I958</f>
        <v>0</v>
      </c>
      <c r="J958" s="73">
        <f>Month!J958</f>
        <v>0</v>
      </c>
      <c r="K958" s="73">
        <f>Month!K958</f>
        <v>0</v>
      </c>
      <c r="L958" s="73">
        <f>Month!L958</f>
        <v>197.72</v>
      </c>
      <c r="M958" s="73">
        <f>Month!M958</f>
        <v>66.25</v>
      </c>
      <c r="N958" s="74">
        <f>Month!N958</f>
        <v>192.76</v>
      </c>
      <c r="O958" s="74">
        <f>Month!O958</f>
        <v>561.04999999999995</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0</v>
      </c>
      <c r="E960" s="70">
        <f>Month!E960</f>
        <v>2.88</v>
      </c>
      <c r="F960" s="71">
        <f>Month!F960</f>
        <v>2.88</v>
      </c>
      <c r="G960" s="70">
        <f>Month!G960</f>
        <v>12.55</v>
      </c>
      <c r="H960" s="70">
        <f>Month!H960</f>
        <v>65.67</v>
      </c>
      <c r="I960" s="70">
        <f>Month!I960</f>
        <v>0</v>
      </c>
      <c r="J960" s="70">
        <f>Month!J960</f>
        <v>0</v>
      </c>
      <c r="K960" s="70">
        <f>Month!K960</f>
        <v>0</v>
      </c>
      <c r="L960" s="70">
        <f>Month!L960</f>
        <v>0</v>
      </c>
      <c r="M960" s="70">
        <f>Month!M960</f>
        <v>31.96</v>
      </c>
      <c r="N960" s="71">
        <f>Month!N960</f>
        <v>141.88</v>
      </c>
      <c r="O960" s="71">
        <f>Month!O960</f>
        <v>144.76</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7.54</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0</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827.65</v>
      </c>
      <c r="E969" s="73">
        <f>Month!E969</f>
        <v>80.349999999999994</v>
      </c>
      <c r="F969" s="74">
        <f>Month!F969</f>
        <v>908</v>
      </c>
      <c r="G969" s="73">
        <f>Month!G969</f>
        <v>1.9</v>
      </c>
      <c r="H969" s="73">
        <f>Month!H969</f>
        <v>143.76</v>
      </c>
      <c r="I969" s="73">
        <f>Month!I969</f>
        <v>0</v>
      </c>
      <c r="J969" s="73">
        <f>Month!J969</f>
        <v>0</v>
      </c>
      <c r="K969" s="73">
        <f>Month!K969</f>
        <v>0</v>
      </c>
      <c r="L969" s="73">
        <f>Month!L969</f>
        <v>0</v>
      </c>
      <c r="M969" s="73">
        <f>Month!M969</f>
        <v>246.82</v>
      </c>
      <c r="N969" s="74">
        <f>Month!N969</f>
        <v>490.11</v>
      </c>
      <c r="O969" s="74">
        <f>Month!O969</f>
        <v>1398.11</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0</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219.52</v>
      </c>
      <c r="E973" s="73">
        <f>Month!E973</f>
        <v>14.18</v>
      </c>
      <c r="F973" s="74">
        <f>Month!F973</f>
        <v>233.7</v>
      </c>
      <c r="G973" s="73">
        <f>Month!G973</f>
        <v>0</v>
      </c>
      <c r="H973" s="73">
        <f>Month!H973</f>
        <v>8.77</v>
      </c>
      <c r="I973" s="73">
        <f>Month!I973</f>
        <v>0</v>
      </c>
      <c r="J973" s="73">
        <f>Month!J973</f>
        <v>0</v>
      </c>
      <c r="K973" s="73">
        <f>Month!K973</f>
        <v>0</v>
      </c>
      <c r="L973" s="73">
        <f>Month!L973</f>
        <v>0</v>
      </c>
      <c r="M973" s="73">
        <f>Month!M973</f>
        <v>0.05</v>
      </c>
      <c r="N973" s="74">
        <f>Month!N973</f>
        <v>8.82</v>
      </c>
      <c r="O973" s="74">
        <f>Month!O973</f>
        <v>242.52</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535.09</v>
      </c>
      <c r="E976" s="73">
        <f>Month!E976</f>
        <v>0</v>
      </c>
      <c r="F976" s="74">
        <f>Month!F976</f>
        <v>535.09</v>
      </c>
      <c r="G976" s="73">
        <f>Month!G976</f>
        <v>26.75</v>
      </c>
      <c r="H976" s="73">
        <f>Month!H976</f>
        <v>42.9</v>
      </c>
      <c r="I976" s="73">
        <f>Month!I976</f>
        <v>0</v>
      </c>
      <c r="J976" s="73">
        <f>Month!J976</f>
        <v>0</v>
      </c>
      <c r="K976" s="73">
        <f>Month!K976</f>
        <v>18.29</v>
      </c>
      <c r="L976" s="73">
        <f>Month!L976</f>
        <v>190.31</v>
      </c>
      <c r="M976" s="73">
        <f>Month!M976</f>
        <v>32.83</v>
      </c>
      <c r="N976" s="74">
        <f>Month!N976</f>
        <v>133.22999999999999</v>
      </c>
      <c r="O976" s="74">
        <f>Month!O976</f>
        <v>668.32</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378.08</v>
      </c>
      <c r="N977" s="75">
        <f>Month!N977</f>
        <v>1605.86</v>
      </c>
      <c r="O977" s="96">
        <f>Month!O977</f>
        <v>3904.69</v>
      </c>
      <c r="P977" s="15">
        <v>2</v>
      </c>
    </row>
    <row r="978" spans="1:16" ht="15.5">
      <c r="A978" s="15">
        <f>Month!A978</f>
        <v>2022</v>
      </c>
      <c r="B978" s="63" t="str">
        <f>Month!B978</f>
        <v>July</v>
      </c>
      <c r="C978" s="62" t="str">
        <f>Month!C978</f>
        <v>Belgium</v>
      </c>
      <c r="D978" s="70">
        <f>Month!D978</f>
        <v>0</v>
      </c>
      <c r="E978" s="70">
        <f>Month!E978</f>
        <v>13.1</v>
      </c>
      <c r="F978" s="71">
        <f>Month!F978</f>
        <v>13.1</v>
      </c>
      <c r="G978" s="70">
        <f>Month!G978</f>
        <v>0</v>
      </c>
      <c r="H978" s="70">
        <f>Month!H978</f>
        <v>36.11</v>
      </c>
      <c r="I978" s="70">
        <f>Month!I978</f>
        <v>0</v>
      </c>
      <c r="J978" s="70">
        <f>Month!J978</f>
        <v>0</v>
      </c>
      <c r="K978" s="70">
        <f>Month!K978</f>
        <v>0</v>
      </c>
      <c r="L978" s="70">
        <f>Month!L978</f>
        <v>3.99</v>
      </c>
      <c r="M978" s="70">
        <f>Month!M978</f>
        <v>119.99</v>
      </c>
      <c r="N978" s="71">
        <f>Month!N978</f>
        <v>284.14999999999998</v>
      </c>
      <c r="O978" s="71">
        <f>Month!O978</f>
        <v>297.25</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0</v>
      </c>
      <c r="E981" s="73">
        <f>Month!E981</f>
        <v>0</v>
      </c>
      <c r="F981" s="74">
        <f>Month!F981</f>
        <v>0</v>
      </c>
      <c r="G981" s="73">
        <f>Month!G981</f>
        <v>0</v>
      </c>
      <c r="H981" s="73">
        <f>Month!H981</f>
        <v>2.98</v>
      </c>
      <c r="I981" s="73">
        <f>Month!I981</f>
        <v>0</v>
      </c>
      <c r="J981" s="73">
        <f>Month!J981</f>
        <v>0</v>
      </c>
      <c r="K981" s="73">
        <f>Month!K981</f>
        <v>0</v>
      </c>
      <c r="L981" s="73">
        <f>Month!L981</f>
        <v>0</v>
      </c>
      <c r="M981" s="73">
        <f>Month!M981</f>
        <v>21.54</v>
      </c>
      <c r="N981" s="74">
        <f>Month!N981</f>
        <v>24.52</v>
      </c>
      <c r="O981" s="74">
        <f>Month!O981</f>
        <v>24.52</v>
      </c>
      <c r="P981" s="15">
        <v>3</v>
      </c>
    </row>
    <row r="982" spans="1:16" ht="15.5">
      <c r="A982" s="15">
        <f>Month!A982</f>
        <v>2022</v>
      </c>
      <c r="B982" s="63" t="str">
        <f>Month!B982</f>
        <v>July</v>
      </c>
      <c r="C982" s="63" t="str">
        <f>Month!C982</f>
        <v>France</v>
      </c>
      <c r="D982" s="73">
        <f>Month!D982</f>
        <v>110.97</v>
      </c>
      <c r="E982" s="73">
        <f>Month!E982</f>
        <v>0</v>
      </c>
      <c r="F982" s="74">
        <f>Month!F982</f>
        <v>110.97</v>
      </c>
      <c r="G982" s="73">
        <f>Month!G982</f>
        <v>15.24</v>
      </c>
      <c r="H982" s="73">
        <f>Month!H982</f>
        <v>0</v>
      </c>
      <c r="I982" s="73">
        <f>Month!I982</f>
        <v>0</v>
      </c>
      <c r="J982" s="73">
        <f>Month!J982</f>
        <v>0</v>
      </c>
      <c r="K982" s="73">
        <f>Month!K982</f>
        <v>0</v>
      </c>
      <c r="L982" s="73">
        <f>Month!L982</f>
        <v>0</v>
      </c>
      <c r="M982" s="73">
        <f>Month!M982</f>
        <v>4.13</v>
      </c>
      <c r="N982" s="74">
        <f>Month!N982</f>
        <v>19.37</v>
      </c>
      <c r="O982" s="74">
        <f>Month!O982</f>
        <v>130.34</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0</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890.02</v>
      </c>
      <c r="E987" s="73">
        <f>Month!E987</f>
        <v>60.84</v>
      </c>
      <c r="F987" s="74">
        <f>Month!F987</f>
        <v>950.86</v>
      </c>
      <c r="G987" s="73">
        <f>Month!G987</f>
        <v>1.95</v>
      </c>
      <c r="H987" s="73">
        <f>Month!H987</f>
        <v>313.38</v>
      </c>
      <c r="I987" s="73">
        <f>Month!I987</f>
        <v>0</v>
      </c>
      <c r="J987" s="73">
        <f>Month!J987</f>
        <v>5.88</v>
      </c>
      <c r="K987" s="73">
        <f>Month!K987</f>
        <v>0</v>
      </c>
      <c r="L987" s="73">
        <f>Month!L987</f>
        <v>15.36</v>
      </c>
      <c r="M987" s="73">
        <f>Month!M987</f>
        <v>70.16</v>
      </c>
      <c r="N987" s="74">
        <f>Month!N987</f>
        <v>441.91</v>
      </c>
      <c r="O987" s="74">
        <f>Month!O987</f>
        <v>1392.77</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0</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726.34</v>
      </c>
      <c r="E994" s="73">
        <f>Month!E994</f>
        <v>43.91</v>
      </c>
      <c r="F994" s="74">
        <f>Month!F994</f>
        <v>770.25</v>
      </c>
      <c r="G994" s="73">
        <f>Month!G994</f>
        <v>38.380000000000003</v>
      </c>
      <c r="H994" s="73">
        <f>Month!H994</f>
        <v>149.74</v>
      </c>
      <c r="I994" s="73">
        <f>Month!I994</f>
        <v>0</v>
      </c>
      <c r="J994" s="73">
        <f>Month!J994</f>
        <v>0</v>
      </c>
      <c r="K994" s="73">
        <f>Month!K994</f>
        <v>0</v>
      </c>
      <c r="L994" s="73">
        <f>Month!L994</f>
        <v>264.18</v>
      </c>
      <c r="M994" s="73">
        <f>Month!M994</f>
        <v>42.76</v>
      </c>
      <c r="N994" s="74">
        <f>Month!N994</f>
        <v>214.25</v>
      </c>
      <c r="O994" s="74">
        <f>Month!O994</f>
        <v>984.5</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0</v>
      </c>
      <c r="E996" s="70">
        <f>Month!E996</f>
        <v>36.53</v>
      </c>
      <c r="F996" s="71">
        <f>Month!F996</f>
        <v>36.53</v>
      </c>
      <c r="G996" s="70">
        <f>Month!G996</f>
        <v>0</v>
      </c>
      <c r="H996" s="70">
        <f>Month!H996</f>
        <v>59.75</v>
      </c>
      <c r="I996" s="70">
        <f>Month!I996</f>
        <v>0</v>
      </c>
      <c r="J996" s="70">
        <f>Month!J996</f>
        <v>0</v>
      </c>
      <c r="K996" s="70">
        <f>Month!K996</f>
        <v>0</v>
      </c>
      <c r="L996" s="70">
        <f>Month!L996</f>
        <v>0</v>
      </c>
      <c r="M996" s="70">
        <f>Month!M996</f>
        <v>114.39</v>
      </c>
      <c r="N996" s="71">
        <f>Month!N996</f>
        <v>318.44</v>
      </c>
      <c r="O996" s="71">
        <f>Month!O996</f>
        <v>354.97</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0</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30.79</v>
      </c>
      <c r="E1000" s="73">
        <f>Month!E1000</f>
        <v>0</v>
      </c>
      <c r="F1000" s="74">
        <f>Month!F1000</f>
        <v>30.79</v>
      </c>
      <c r="G1000" s="73">
        <f>Month!G1000</f>
        <v>17.02</v>
      </c>
      <c r="H1000" s="73">
        <f>Month!H1000</f>
        <v>0</v>
      </c>
      <c r="I1000" s="73">
        <f>Month!I1000</f>
        <v>0</v>
      </c>
      <c r="J1000" s="73">
        <f>Month!J1000</f>
        <v>0</v>
      </c>
      <c r="K1000" s="73">
        <f>Month!K1000</f>
        <v>0</v>
      </c>
      <c r="L1000" s="73">
        <f>Month!L1000</f>
        <v>0</v>
      </c>
      <c r="M1000" s="73">
        <f>Month!M1000</f>
        <v>4.0999999999999996</v>
      </c>
      <c r="N1000" s="74">
        <f>Month!N1000</f>
        <v>37.450000000000003</v>
      </c>
      <c r="O1000" s="74">
        <f>Month!O1000</f>
        <v>68.239999999999995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13.42</v>
      </c>
      <c r="N1001" s="74">
        <f>Month!N1001</f>
        <v>13.42</v>
      </c>
      <c r="O1001" s="74">
        <f>Month!O1001</f>
        <v>257</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0</v>
      </c>
      <c r="H1002" s="73">
        <f>Month!H1002</f>
        <v>27.72</v>
      </c>
      <c r="I1002" s="73">
        <f>Month!I1002</f>
        <v>109.54</v>
      </c>
      <c r="J1002" s="73">
        <f>Month!J1002</f>
        <v>18.079999999999998</v>
      </c>
      <c r="K1002" s="73">
        <f>Month!K1002</f>
        <v>214.48</v>
      </c>
      <c r="L1002" s="73">
        <f>Month!L1002</f>
        <v>16.899999999999999</v>
      </c>
      <c r="M1002" s="73">
        <f>Month!M1002</f>
        <v>12.28</v>
      </c>
      <c r="N1002" s="74">
        <f>Month!N1002</f>
        <v>400.21</v>
      </c>
      <c r="O1002" s="74">
        <f>Month!O1002</f>
        <v>400.21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705.98</v>
      </c>
      <c r="E1005" s="73">
        <f>Month!E1005</f>
        <v>89</v>
      </c>
      <c r="F1005" s="74">
        <f>Month!F1005</f>
        <v>794.98</v>
      </c>
      <c r="G1005" s="73">
        <f>Month!G1005</f>
        <v>4.42</v>
      </c>
      <c r="H1005" s="73">
        <f>Month!H1005</f>
        <v>220.12</v>
      </c>
      <c r="I1005" s="73">
        <f>Month!I1005</f>
        <v>0</v>
      </c>
      <c r="J1005" s="73">
        <f>Month!J1005</f>
        <v>0</v>
      </c>
      <c r="K1005" s="73">
        <f>Month!K1005</f>
        <v>0</v>
      </c>
      <c r="L1005" s="73">
        <f>Month!L1005</f>
        <v>0</v>
      </c>
      <c r="M1005" s="73">
        <f>Month!M1005</f>
        <v>202.55</v>
      </c>
      <c r="N1005" s="74">
        <f>Month!N1005</f>
        <v>434.43</v>
      </c>
      <c r="O1005" s="74">
        <f>Month!O1005</f>
        <v>1229.4100000000001</v>
      </c>
      <c r="P1005" s="15">
        <v>3</v>
      </c>
    </row>
    <row r="1006" spans="1:16" ht="15.5">
      <c r="A1006" s="15">
        <f>Month!A1006</f>
        <v>2022</v>
      </c>
      <c r="B1006" s="63" t="str">
        <f>Month!B1006</f>
        <v>August</v>
      </c>
      <c r="C1006" s="63" t="str">
        <f>Month!C1006</f>
        <v>Norway</v>
      </c>
      <c r="D1006" s="73">
        <f>Month!D1006</f>
        <v>0</v>
      </c>
      <c r="E1006" s="73">
        <f>Month!E1006</f>
        <v>0</v>
      </c>
      <c r="F1006" s="74">
        <f>Month!F1006</f>
        <v>0</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3.91</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155.65</v>
      </c>
      <c r="E1009" s="73">
        <f>Month!E1009</f>
        <v>10.76</v>
      </c>
      <c r="F1009" s="74">
        <f>Month!F1009</f>
        <v>166.41</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191.82</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676.94</v>
      </c>
      <c r="E1012" s="73">
        <f>Month!E1012</f>
        <v>0</v>
      </c>
      <c r="F1012" s="74">
        <f>Month!F1012</f>
        <v>676.94</v>
      </c>
      <c r="G1012" s="73">
        <f>Month!G1012</f>
        <v>33.53</v>
      </c>
      <c r="H1012" s="73">
        <f>Month!H1012</f>
        <v>20.68</v>
      </c>
      <c r="I1012" s="73">
        <f>Month!I1012</f>
        <v>0</v>
      </c>
      <c r="J1012" s="73">
        <f>Month!J1012</f>
        <v>0</v>
      </c>
      <c r="K1012" s="73">
        <f>Month!K1012</f>
        <v>0</v>
      </c>
      <c r="L1012" s="73">
        <f>Month!L1012</f>
        <v>213.69</v>
      </c>
      <c r="M1012" s="73">
        <f>Month!M1012</f>
        <v>29.17</v>
      </c>
      <c r="N1012" s="74">
        <f>Month!N1012</f>
        <v>115.73</v>
      </c>
      <c r="O1012" s="74">
        <f>Month!O1012</f>
        <v>792.67</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227.94</v>
      </c>
      <c r="L1013" s="76">
        <f>Month!L1013</f>
        <v>230.59</v>
      </c>
      <c r="M1013" s="76">
        <f>Month!M1013</f>
        <v>421.85</v>
      </c>
      <c r="N1013" s="75">
        <f>Month!N1013</f>
        <v>1827.93</v>
      </c>
      <c r="O1013" s="96">
        <f>Month!O1013</f>
        <v>3785.38</v>
      </c>
      <c r="P1013" s="15">
        <v>3</v>
      </c>
    </row>
    <row r="1014" spans="1:16" ht="15.5">
      <c r="A1014" s="15">
        <f>Month!A1014</f>
        <v>2022</v>
      </c>
      <c r="B1014" s="63" t="str">
        <f>Month!B1014</f>
        <v>September</v>
      </c>
      <c r="C1014" s="62" t="str">
        <f>Month!C1014</f>
        <v>Belgium</v>
      </c>
      <c r="D1014" s="70">
        <f>Month!D1014</f>
        <v>0</v>
      </c>
      <c r="E1014" s="70">
        <f>Month!E1014</f>
        <v>13.33</v>
      </c>
      <c r="F1014" s="71">
        <f>Month!F1014</f>
        <v>13.33</v>
      </c>
      <c r="G1014" s="70">
        <f>Month!G1014</f>
        <v>0</v>
      </c>
      <c r="H1014" s="70">
        <f>Month!H1014</f>
        <v>92.39</v>
      </c>
      <c r="I1014" s="70">
        <f>Month!I1014</f>
        <v>0</v>
      </c>
      <c r="J1014" s="70">
        <f>Month!J1014</f>
        <v>0</v>
      </c>
      <c r="K1014" s="70">
        <f>Month!K1014</f>
        <v>0</v>
      </c>
      <c r="L1014" s="70">
        <f>Month!L1014</f>
        <v>0</v>
      </c>
      <c r="M1014" s="70">
        <f>Month!M1014</f>
        <v>116.09</v>
      </c>
      <c r="N1014" s="71">
        <f>Month!N1014</f>
        <v>289.52</v>
      </c>
      <c r="O1014" s="71">
        <f>Month!O1014</f>
        <v>302.85000000000002</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347.61</v>
      </c>
      <c r="E1019" s="73">
        <f>Month!E1019</f>
        <v>0</v>
      </c>
      <c r="F1019" s="74">
        <f>Month!F1019</f>
        <v>347.61</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350.81</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805.14</v>
      </c>
      <c r="E1023" s="73">
        <f>Month!E1023</f>
        <v>126.26</v>
      </c>
      <c r="F1023" s="74">
        <f>Month!F1023</f>
        <v>931.4</v>
      </c>
      <c r="G1023" s="73">
        <f>Month!G1023</f>
        <v>0</v>
      </c>
      <c r="H1023" s="73">
        <f>Month!H1023</f>
        <v>164.73</v>
      </c>
      <c r="I1023" s="73">
        <f>Month!I1023</f>
        <v>0</v>
      </c>
      <c r="J1023" s="73">
        <f>Month!J1023</f>
        <v>0</v>
      </c>
      <c r="K1023" s="73">
        <f>Month!K1023</f>
        <v>0</v>
      </c>
      <c r="L1023" s="73">
        <f>Month!L1023</f>
        <v>0</v>
      </c>
      <c r="M1023" s="73">
        <f>Month!M1023</f>
        <v>237.67</v>
      </c>
      <c r="N1023" s="74">
        <f>Month!N1023</f>
        <v>404.5</v>
      </c>
      <c r="O1023" s="74">
        <f>Month!O1023</f>
        <v>1335.9</v>
      </c>
      <c r="P1023" s="15">
        <v>3</v>
      </c>
    </row>
    <row r="1024" spans="1:16" ht="15.5">
      <c r="A1024" s="15">
        <f>Month!A1024</f>
        <v>2022</v>
      </c>
      <c r="B1024" s="63" t="str">
        <f>Month!B1024</f>
        <v>September</v>
      </c>
      <c r="C1024" s="63" t="str">
        <f>Month!C1024</f>
        <v>Norway</v>
      </c>
      <c r="D1024" s="73">
        <f>Month!D1024</f>
        <v>0</v>
      </c>
      <c r="E1024" s="73">
        <f>Month!E1024</f>
        <v>0</v>
      </c>
      <c r="F1024" s="74">
        <f>Month!F1024</f>
        <v>0</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27.37</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0</v>
      </c>
      <c r="E1026" s="73">
        <f>Month!E1026</f>
        <v>0</v>
      </c>
      <c r="F1026" s="74">
        <f>Month!F1026</f>
        <v>0</v>
      </c>
      <c r="G1026" s="73">
        <f>Month!G1026</f>
        <v>0</v>
      </c>
      <c r="H1026" s="73">
        <f>Month!H1026</f>
        <v>0</v>
      </c>
      <c r="I1026" s="73">
        <f>Month!I1026</f>
        <v>0</v>
      </c>
      <c r="J1026" s="73">
        <f>Month!J1026</f>
        <v>0</v>
      </c>
      <c r="K1026" s="73">
        <f>Month!K1026</f>
        <v>0</v>
      </c>
      <c r="L1026" s="73">
        <f>Month!L1026</f>
        <v>0</v>
      </c>
      <c r="M1026" s="73">
        <f>Month!M1026</f>
        <v>5.3</v>
      </c>
      <c r="N1026" s="74">
        <f>Month!N1026</f>
        <v>37.479999999999997</v>
      </c>
      <c r="O1026" s="74">
        <f>Month!O1026</f>
        <v>37.479999999999997</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158.55000000000001</v>
      </c>
      <c r="E1030" s="73">
        <f>Month!E1030</f>
        <v>10.53</v>
      </c>
      <c r="F1030" s="74">
        <f>Month!F1030</f>
        <v>169.08</v>
      </c>
      <c r="G1030" s="73">
        <f>Month!G1030</f>
        <v>2.11</v>
      </c>
      <c r="H1030" s="73">
        <f>Month!H1030</f>
        <v>65.739999999999995</v>
      </c>
      <c r="I1030" s="73">
        <f>Month!I1030</f>
        <v>0</v>
      </c>
      <c r="J1030" s="73">
        <f>Month!J1030</f>
        <v>0</v>
      </c>
      <c r="K1030" s="73">
        <f>Month!K1030</f>
        <v>0</v>
      </c>
      <c r="L1030" s="73">
        <f>Month!L1030</f>
        <v>128.19999999999999</v>
      </c>
      <c r="M1030" s="73">
        <f>Month!M1030</f>
        <v>49.84</v>
      </c>
      <c r="N1030" s="74">
        <f>Month!N1030</f>
        <v>130.57</v>
      </c>
      <c r="O1030" s="74">
        <f>Month!O1030</f>
        <v>299.64999999999998</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508.27</v>
      </c>
      <c r="N1031" s="75">
        <f>Month!N1031</f>
        <v>1661.06</v>
      </c>
      <c r="O1031" s="96">
        <f>Month!O1031</f>
        <v>3874.71</v>
      </c>
      <c r="P1031" s="15">
        <v>3</v>
      </c>
    </row>
    <row r="1032" spans="1:16" ht="15.5">
      <c r="A1032" s="15">
        <f>Month!A1032</f>
        <v>2022</v>
      </c>
      <c r="B1032" s="63" t="str">
        <f>Month!B1032</f>
        <v>October</v>
      </c>
      <c r="C1032" s="62" t="str">
        <f>Month!C1032</f>
        <v>Belgium</v>
      </c>
      <c r="D1032" s="70">
        <f>Month!D1032</f>
        <v>0</v>
      </c>
      <c r="E1032" s="70">
        <f>Month!E1032</f>
        <v>5.16</v>
      </c>
      <c r="F1032" s="71">
        <f>Month!F1032</f>
        <v>5.16</v>
      </c>
      <c r="G1032" s="70">
        <f>Month!G1032</f>
        <v>5.59</v>
      </c>
      <c r="H1032" s="70">
        <f>Month!H1032</f>
        <v>46</v>
      </c>
      <c r="I1032" s="70">
        <f>Month!I1032</f>
        <v>0</v>
      </c>
      <c r="J1032" s="70">
        <f>Month!J1032</f>
        <v>8.36</v>
      </c>
      <c r="K1032" s="70">
        <f>Month!K1032</f>
        <v>0</v>
      </c>
      <c r="L1032" s="70">
        <f>Month!L1032</f>
        <v>0</v>
      </c>
      <c r="M1032" s="70">
        <f>Month!M1032</f>
        <v>135.4</v>
      </c>
      <c r="N1032" s="71">
        <f>Month!N1032</f>
        <v>197.95</v>
      </c>
      <c r="O1032" s="71">
        <f>Month!O1032</f>
        <v>203.11</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12.41</v>
      </c>
      <c r="H1036" s="73">
        <f>Month!H1036</f>
        <v>49.12</v>
      </c>
      <c r="I1036" s="73">
        <f>Month!I1036</f>
        <v>0</v>
      </c>
      <c r="J1036" s="73">
        <f>Month!J1036</f>
        <v>0</v>
      </c>
      <c r="K1036" s="73">
        <f>Month!K1036</f>
        <v>15.06</v>
      </c>
      <c r="L1036" s="73">
        <f>Month!L1036</f>
        <v>0</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194.74</v>
      </c>
      <c r="E1037" s="73">
        <f>Month!E1037</f>
        <v>0</v>
      </c>
      <c r="F1037" s="74">
        <f>Month!F1037</f>
        <v>194.74</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200.07</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1158.76</v>
      </c>
      <c r="E1041" s="73">
        <f>Month!E1041</f>
        <v>199.34</v>
      </c>
      <c r="F1041" s="74">
        <f>Month!F1041</f>
        <v>1358.1</v>
      </c>
      <c r="G1041" s="73">
        <f>Month!G1041</f>
        <v>0</v>
      </c>
      <c r="H1041" s="73">
        <f>Month!H1041</f>
        <v>262.24</v>
      </c>
      <c r="I1041" s="73">
        <f>Month!I1041</f>
        <v>0</v>
      </c>
      <c r="J1041" s="73">
        <f>Month!J1041</f>
        <v>0</v>
      </c>
      <c r="K1041" s="73">
        <f>Month!K1041</f>
        <v>0</v>
      </c>
      <c r="L1041" s="73">
        <f>Month!L1041</f>
        <v>4</v>
      </c>
      <c r="M1041" s="73">
        <f>Month!M1041</f>
        <v>177.77</v>
      </c>
      <c r="N1041" s="74">
        <f>Month!N1041</f>
        <v>460.45</v>
      </c>
      <c r="O1041" s="74">
        <f>Month!O1041</f>
        <v>1818.55</v>
      </c>
      <c r="P1041" s="15">
        <v>4</v>
      </c>
    </row>
    <row r="1042" spans="1:16" ht="15.5">
      <c r="A1042" s="15">
        <f>Month!A1042</f>
        <v>2022</v>
      </c>
      <c r="B1042" s="63" t="str">
        <f>Month!B1042</f>
        <v>October</v>
      </c>
      <c r="C1042" s="63" t="str">
        <f>Month!C1042</f>
        <v>Norway</v>
      </c>
      <c r="D1042" s="73">
        <f>Month!D1042</f>
        <v>0</v>
      </c>
      <c r="E1042" s="73">
        <f>Month!E1042</f>
        <v>0</v>
      </c>
      <c r="F1042" s="74">
        <f>Month!F1042</f>
        <v>0</v>
      </c>
      <c r="G1042" s="73">
        <f>Month!G1042</f>
        <v>0</v>
      </c>
      <c r="H1042" s="73">
        <f>Month!H1042</f>
        <v>30.29</v>
      </c>
      <c r="I1042" s="73">
        <f>Month!I1042</f>
        <v>0</v>
      </c>
      <c r="J1042" s="73">
        <f>Month!J1042</f>
        <v>0</v>
      </c>
      <c r="K1042" s="73">
        <f>Month!K1042</f>
        <v>0</v>
      </c>
      <c r="L1042" s="73">
        <f>Month!L1042</f>
        <v>0</v>
      </c>
      <c r="M1042" s="73">
        <f>Month!M1042</f>
        <v>3.3</v>
      </c>
      <c r="N1042" s="74">
        <f>Month!N1042</f>
        <v>66.58</v>
      </c>
      <c r="O1042" s="74">
        <f>Month!O1042</f>
        <v>66.58</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0</v>
      </c>
      <c r="E1044" s="73">
        <f>Month!E1044</f>
        <v>0</v>
      </c>
      <c r="F1044" s="74">
        <f>Month!F1044</f>
        <v>0</v>
      </c>
      <c r="G1044" s="73">
        <f>Month!G1044</f>
        <v>0</v>
      </c>
      <c r="H1044" s="73">
        <f>Month!H1044</f>
        <v>0</v>
      </c>
      <c r="I1044" s="73">
        <f>Month!I1044</f>
        <v>0</v>
      </c>
      <c r="J1044" s="73">
        <f>Month!J1044</f>
        <v>0</v>
      </c>
      <c r="K1044" s="73">
        <f>Month!K1044</f>
        <v>0</v>
      </c>
      <c r="L1044" s="73">
        <f>Month!L1044</f>
        <v>0</v>
      </c>
      <c r="M1044" s="73">
        <f>Month!M1044</f>
        <v>7.9</v>
      </c>
      <c r="N1044" s="74">
        <f>Month!N1044</f>
        <v>64.95</v>
      </c>
      <c r="O1044" s="74">
        <f>Month!O1044</f>
        <v>64.95</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54.11</v>
      </c>
      <c r="N1046" s="74">
        <f>Month!N1046</f>
        <v>235.07</v>
      </c>
      <c r="O1046" s="74">
        <f>Month!O1046</f>
        <v>235.07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480.67</v>
      </c>
      <c r="E1048" s="73">
        <f>Month!E1048</f>
        <v>48.12</v>
      </c>
      <c r="F1048" s="74">
        <f>Month!F1048</f>
        <v>528.79</v>
      </c>
      <c r="G1048" s="73">
        <f>Month!G1048</f>
        <v>3.91</v>
      </c>
      <c r="H1048" s="73">
        <f>Month!H1048</f>
        <v>3.3</v>
      </c>
      <c r="I1048" s="73">
        <f>Month!I1048</f>
        <v>0</v>
      </c>
      <c r="J1048" s="73">
        <f>Month!J1048</f>
        <v>0</v>
      </c>
      <c r="K1048" s="73">
        <f>Month!K1048</f>
        <v>0</v>
      </c>
      <c r="L1048" s="73">
        <f>Month!L1048</f>
        <v>120.89</v>
      </c>
      <c r="M1048" s="73">
        <f>Month!M1048</f>
        <v>92.46</v>
      </c>
      <c r="N1048" s="74">
        <f>Month!N1048</f>
        <v>95.76</v>
      </c>
      <c r="O1048" s="74">
        <f>Month!O1048</f>
        <v>624.54999999999995</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551.26</v>
      </c>
      <c r="N1049" s="75">
        <f>Month!N1049</f>
        <v>1806.95</v>
      </c>
      <c r="O1049" s="96">
        <f>Month!O1049</f>
        <v>4656.5600000000004</v>
      </c>
      <c r="P1049" s="15">
        <v>4</v>
      </c>
    </row>
    <row r="1050" spans="1:16" ht="15.5">
      <c r="A1050" s="15">
        <f>Month!A1050</f>
        <v>2022</v>
      </c>
      <c r="B1050" s="63" t="str">
        <f>Month!B1050</f>
        <v>November</v>
      </c>
      <c r="C1050" s="62" t="str">
        <f>Month!C1050</f>
        <v>Belgium</v>
      </c>
      <c r="D1050" s="70">
        <f>Month!D1050</f>
        <v>0</v>
      </c>
      <c r="E1050" s="70">
        <f>Month!E1050</f>
        <v>0</v>
      </c>
      <c r="F1050" s="71">
        <f>Month!F1050</f>
        <v>0</v>
      </c>
      <c r="G1050" s="70">
        <f>Month!G1050</f>
        <v>0</v>
      </c>
      <c r="H1050" s="70">
        <f>Month!H1050</f>
        <v>62.68</v>
      </c>
      <c r="I1050" s="70">
        <f>Month!I1050</f>
        <v>0</v>
      </c>
      <c r="J1050" s="70">
        <f>Month!J1050</f>
        <v>0</v>
      </c>
      <c r="K1050" s="70">
        <f>Month!K1050</f>
        <v>12.54</v>
      </c>
      <c r="L1050" s="70">
        <f>Month!L1050</f>
        <v>0</v>
      </c>
      <c r="M1050" s="70">
        <f>Month!M1050</f>
        <v>77.08</v>
      </c>
      <c r="N1050" s="71">
        <f>Month!N1050</f>
        <v>196.02</v>
      </c>
      <c r="O1050" s="71">
        <f>Month!O1050</f>
        <v>196.02</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0</v>
      </c>
      <c r="H1056" s="73">
        <f>Month!H1056</f>
        <v>13.82</v>
      </c>
      <c r="I1056" s="73">
        <f>Month!I1056</f>
        <v>81.61</v>
      </c>
      <c r="J1056" s="73">
        <f>Month!J1056</f>
        <v>24.72</v>
      </c>
      <c r="K1056" s="73">
        <f>Month!K1056</f>
        <v>258.57</v>
      </c>
      <c r="L1056" s="73">
        <f>Month!L1056</f>
        <v>0.15</v>
      </c>
      <c r="M1056" s="73">
        <f>Month!M1056</f>
        <v>8.2100000000000009</v>
      </c>
      <c r="N1056" s="74">
        <f>Month!N1056</f>
        <v>388.2</v>
      </c>
      <c r="O1056" s="74">
        <f>Month!O1056</f>
        <v>388.2</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1079.82</v>
      </c>
      <c r="E1059" s="73">
        <f>Month!E1059</f>
        <v>160.84</v>
      </c>
      <c r="F1059" s="74">
        <f>Month!F1059</f>
        <v>1240.6600000000001</v>
      </c>
      <c r="G1059" s="73">
        <f>Month!G1059</f>
        <v>0</v>
      </c>
      <c r="H1059" s="73">
        <f>Month!H1059</f>
        <v>188.46</v>
      </c>
      <c r="I1059" s="73">
        <f>Month!I1059</f>
        <v>0</v>
      </c>
      <c r="J1059" s="73">
        <f>Month!J1059</f>
        <v>3.51</v>
      </c>
      <c r="K1059" s="73">
        <f>Month!K1059</f>
        <v>0</v>
      </c>
      <c r="L1059" s="73">
        <f>Month!L1059</f>
        <v>0</v>
      </c>
      <c r="M1059" s="73">
        <f>Month!M1059</f>
        <v>162.26</v>
      </c>
      <c r="N1059" s="74">
        <f>Month!N1059</f>
        <v>406.53</v>
      </c>
      <c r="O1059" s="74">
        <f>Month!O1059</f>
        <v>1647.19</v>
      </c>
      <c r="P1059" s="15">
        <v>4</v>
      </c>
    </row>
    <row r="1060" spans="1:16" ht="15.5">
      <c r="A1060" s="15">
        <f>Month!A1060</f>
        <v>2022</v>
      </c>
      <c r="B1060" s="63" t="str">
        <f>Month!B1060</f>
        <v>November</v>
      </c>
      <c r="C1060" s="63" t="str">
        <f>Month!C1060</f>
        <v>Norway</v>
      </c>
      <c r="D1060" s="73">
        <f>Month!D1060</f>
        <v>0</v>
      </c>
      <c r="E1060" s="73">
        <f>Month!E1060</f>
        <v>0</v>
      </c>
      <c r="F1060" s="74">
        <f>Month!F1060</f>
        <v>0</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3.28</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314.37</v>
      </c>
      <c r="E1066" s="73">
        <f>Month!E1066</f>
        <v>0</v>
      </c>
      <c r="F1066" s="74">
        <f>Month!F1066</f>
        <v>314.37</v>
      </c>
      <c r="G1066" s="73">
        <f>Month!G1066</f>
        <v>15.77</v>
      </c>
      <c r="H1066" s="73">
        <f>Month!H1066</f>
        <v>60.46</v>
      </c>
      <c r="I1066" s="73">
        <f>Month!I1066</f>
        <v>0</v>
      </c>
      <c r="J1066" s="73">
        <f>Month!J1066</f>
        <v>0</v>
      </c>
      <c r="K1066" s="73">
        <f>Month!K1066</f>
        <v>0</v>
      </c>
      <c r="L1066" s="73">
        <f>Month!L1066</f>
        <v>174.59</v>
      </c>
      <c r="M1066" s="73">
        <f>Month!M1066</f>
        <v>63.46</v>
      </c>
      <c r="N1066" s="74">
        <f>Month!N1066</f>
        <v>217.14</v>
      </c>
      <c r="O1066" s="74">
        <f>Month!O1066</f>
        <v>531.51</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271.11</v>
      </c>
      <c r="L1067" s="76">
        <f>Month!L1067</f>
        <v>174.74</v>
      </c>
      <c r="M1067" s="76">
        <f>Month!M1067</f>
        <v>336.55</v>
      </c>
      <c r="N1067" s="75">
        <f>Month!N1067</f>
        <v>1565.16</v>
      </c>
      <c r="O1067" s="96">
        <f>Month!O1067</f>
        <v>4167.3599999999997</v>
      </c>
      <c r="P1067" s="15">
        <v>4</v>
      </c>
    </row>
    <row r="1068" spans="1:16" ht="15.5">
      <c r="A1068" s="15">
        <f>Month!A1068</f>
        <v>2022</v>
      </c>
      <c r="B1068" s="63" t="str">
        <f>Month!B1068</f>
        <v>December</v>
      </c>
      <c r="C1068" s="62" t="str">
        <f>Month!C1068</f>
        <v>Belgium</v>
      </c>
      <c r="D1068" s="70">
        <f>Month!D1068</f>
        <v>0</v>
      </c>
      <c r="E1068" s="70">
        <f>Month!E1068</f>
        <v>18.68</v>
      </c>
      <c r="F1068" s="71">
        <f>Month!F1068</f>
        <v>18.68</v>
      </c>
      <c r="G1068" s="70">
        <f>Month!G1068</f>
        <v>0</v>
      </c>
      <c r="H1068" s="70">
        <f>Month!H1068</f>
        <v>63.25</v>
      </c>
      <c r="I1068" s="70">
        <f>Month!I1068</f>
        <v>0</v>
      </c>
      <c r="J1068" s="70">
        <f>Month!J1068</f>
        <v>0</v>
      </c>
      <c r="K1068" s="70">
        <f>Month!K1068</f>
        <v>0</v>
      </c>
      <c r="L1068" s="70">
        <f>Month!L1068</f>
        <v>0</v>
      </c>
      <c r="M1068" s="70">
        <f>Month!M1068</f>
        <v>43.08</v>
      </c>
      <c r="N1068" s="71">
        <f>Month!N1068</f>
        <v>138.36000000000001</v>
      </c>
      <c r="O1068" s="71">
        <f>Month!O1068</f>
        <v>157.04</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0</v>
      </c>
      <c r="E1071" s="73">
        <f>Month!E1071</f>
        <v>0</v>
      </c>
      <c r="F1071" s="74">
        <f>Month!F1071</f>
        <v>0</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0.06</v>
      </c>
      <c r="P1071" s="15">
        <v>4</v>
      </c>
    </row>
    <row r="1072" spans="1:16" ht="15.5">
      <c r="A1072" s="15">
        <f>Month!A1072</f>
        <v>2022</v>
      </c>
      <c r="B1072" s="63" t="str">
        <f>Month!B1072</f>
        <v>December</v>
      </c>
      <c r="C1072" s="63" t="str">
        <f>Month!C1072</f>
        <v>France</v>
      </c>
      <c r="D1072" s="73">
        <f>Month!D1072</f>
        <v>101.34</v>
      </c>
      <c r="E1072" s="73">
        <f>Month!E1072</f>
        <v>0</v>
      </c>
      <c r="F1072" s="74">
        <f>Month!F1072</f>
        <v>101.34</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165.19</v>
      </c>
      <c r="P1072" s="15">
        <v>4</v>
      </c>
    </row>
    <row r="1073" spans="1:17" ht="15.5">
      <c r="A1073" s="15">
        <f>Month!A1073</f>
        <v>2022</v>
      </c>
      <c r="B1073" s="63" t="str">
        <f>Month!B1073</f>
        <v>December</v>
      </c>
      <c r="C1073" s="63" t="str">
        <f>Month!C1073</f>
        <v>Germany</v>
      </c>
      <c r="D1073" s="73">
        <f>Month!D1073</f>
        <v>214.06</v>
      </c>
      <c r="E1073" s="73">
        <f>Month!E1073</f>
        <v>24.96</v>
      </c>
      <c r="F1073" s="74">
        <f>Month!F1073</f>
        <v>239.02</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242.45</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1218.27</v>
      </c>
      <c r="E1077" s="73">
        <f>Month!E1077</f>
        <v>191.21</v>
      </c>
      <c r="F1077" s="74">
        <f>Month!F1077</f>
        <v>1409.48</v>
      </c>
      <c r="G1077" s="73">
        <f>Month!G1077</f>
        <v>5.89</v>
      </c>
      <c r="H1077" s="73">
        <f>Month!H1077</f>
        <v>301.95</v>
      </c>
      <c r="I1077" s="73">
        <f>Month!I1077</f>
        <v>0</v>
      </c>
      <c r="J1077" s="73">
        <f>Month!J1077</f>
        <v>0</v>
      </c>
      <c r="K1077" s="73">
        <f>Month!K1077</f>
        <v>0</v>
      </c>
      <c r="L1077" s="73">
        <f>Month!L1077</f>
        <v>0</v>
      </c>
      <c r="M1077" s="73">
        <f>Month!M1077</f>
        <v>288.13</v>
      </c>
      <c r="N1077" s="74">
        <f>Month!N1077</f>
        <v>652.66999999999996</v>
      </c>
      <c r="O1077" s="74">
        <f>Month!O1077</f>
        <v>2062.15</v>
      </c>
      <c r="P1077" s="15">
        <v>4</v>
      </c>
    </row>
    <row r="1078" spans="1:17" ht="15.5">
      <c r="A1078" s="15">
        <f>Month!A1078</f>
        <v>2022</v>
      </c>
      <c r="B1078" s="63" t="str">
        <f>Month!B1078</f>
        <v>December</v>
      </c>
      <c r="C1078" s="63" t="str">
        <f>Month!C1078</f>
        <v>Norway</v>
      </c>
      <c r="D1078" s="73">
        <f>Month!D1078</f>
        <v>0</v>
      </c>
      <c r="E1078" s="73">
        <f>Month!E1078</f>
        <v>0</v>
      </c>
      <c r="F1078" s="74">
        <f>Month!F1078</f>
        <v>0</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3.5</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0</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72.069999999999993</v>
      </c>
      <c r="E1080" s="73">
        <f>Month!E1080</f>
        <v>0</v>
      </c>
      <c r="F1080" s="74">
        <f>Month!F1080</f>
        <v>72.069999999999993</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77.010000000000005</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695.27</v>
      </c>
      <c r="E1084" s="73">
        <f>Month!E1084</f>
        <v>135.4</v>
      </c>
      <c r="F1084" s="74">
        <f>Month!F1084</f>
        <v>830.67</v>
      </c>
      <c r="G1084" s="73">
        <f>Month!G1084</f>
        <v>8.7100000000000009</v>
      </c>
      <c r="H1084" s="73">
        <f>Month!H1084</f>
        <v>133.29</v>
      </c>
      <c r="I1084" s="73">
        <f>Month!I1084</f>
        <v>7.83</v>
      </c>
      <c r="J1084" s="73">
        <f>Month!J1084</f>
        <v>0</v>
      </c>
      <c r="K1084" s="73">
        <f>Month!K1084</f>
        <v>0</v>
      </c>
      <c r="L1084" s="73">
        <f>Month!L1084</f>
        <v>197.87</v>
      </c>
      <c r="M1084" s="73">
        <f>Month!M1084</f>
        <v>43.36</v>
      </c>
      <c r="N1084" s="74">
        <f>Month!N1084</f>
        <v>268.57</v>
      </c>
      <c r="O1084" s="74">
        <f>Month!O1084</f>
        <v>1099.24</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419.82</v>
      </c>
      <c r="N1085" s="75">
        <f>Month!N1085</f>
        <v>1858.56</v>
      </c>
      <c r="O1085" s="96">
        <f>Month!O1085</f>
        <v>4708.59</v>
      </c>
      <c r="P1085" s="15">
        <v>4</v>
      </c>
    </row>
    <row r="1086" spans="1:17" ht="15.5">
      <c r="A1086" s="15">
        <f>Month!A1086</f>
        <v>2023</v>
      </c>
      <c r="B1086" s="63" t="str">
        <f>Month!B1086</f>
        <v>January</v>
      </c>
      <c r="C1086" s="62" t="str">
        <f>Month!C1086</f>
        <v>Belgium</v>
      </c>
      <c r="D1086" s="70">
        <f>Month!D1086</f>
        <v>0</v>
      </c>
      <c r="E1086" s="70">
        <f>Month!E1086</f>
        <v>10.76</v>
      </c>
      <c r="F1086" s="71">
        <f>Month!F1086</f>
        <v>10.76</v>
      </c>
      <c r="G1086" s="70">
        <f>Month!G1086</f>
        <v>0</v>
      </c>
      <c r="H1086" s="70">
        <f>Month!H1086</f>
        <v>101.6</v>
      </c>
      <c r="I1086" s="70">
        <f>Month!I1086</f>
        <v>0</v>
      </c>
      <c r="J1086" s="70">
        <f>Month!J1086</f>
        <v>0</v>
      </c>
      <c r="K1086" s="70">
        <f>Month!K1086</f>
        <v>0</v>
      </c>
      <c r="L1086" s="70">
        <f>Month!L1086</f>
        <v>0</v>
      </c>
      <c r="M1086" s="70">
        <f>Month!M1086</f>
        <v>15.59</v>
      </c>
      <c r="N1086" s="71">
        <f>Month!N1086</f>
        <v>156.68</v>
      </c>
      <c r="O1086" s="71">
        <f>Month!O1086</f>
        <v>167.44</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France</v>
      </c>
      <c r="D1090" s="73">
        <f>Month!D1090</f>
        <v>0</v>
      </c>
      <c r="E1090" s="73">
        <f>Month!E1090</f>
        <v>0</v>
      </c>
      <c r="F1090" s="74">
        <f>Month!F1090</f>
        <v>0</v>
      </c>
      <c r="G1090" s="73">
        <f>Month!G1090</f>
        <v>13.94</v>
      </c>
      <c r="H1090" s="73">
        <f>Month!H1090</f>
        <v>3.35</v>
      </c>
      <c r="I1090" s="73">
        <f>Month!I1090</f>
        <v>0</v>
      </c>
      <c r="J1090" s="73">
        <f>Month!J1090</f>
        <v>0</v>
      </c>
      <c r="K1090" s="73">
        <f>Month!K1090</f>
        <v>15.24</v>
      </c>
      <c r="L1090" s="73">
        <f>Month!L1090</f>
        <v>0</v>
      </c>
      <c r="M1090" s="73">
        <f>Month!M1090</f>
        <v>0.81</v>
      </c>
      <c r="N1090" s="74">
        <f>Month!N1090</f>
        <v>49.8</v>
      </c>
      <c r="O1090" s="74">
        <f>Month!O1090</f>
        <v>49.8</v>
      </c>
      <c r="P1090" s="15">
        <v>1</v>
      </c>
      <c r="Q1090" s="15"/>
    </row>
    <row r="1091" spans="1:30" ht="15.5">
      <c r="A1091" s="15">
        <f>Month!A1091</f>
        <v>2023</v>
      </c>
      <c r="B1091" s="63" t="str">
        <f>Month!B1091</f>
        <v>January</v>
      </c>
      <c r="C1091" s="63" t="str">
        <f>Month!C1091</f>
        <v>Germany</v>
      </c>
      <c r="D1091" s="73">
        <f>Month!D1091</f>
        <v>253.59</v>
      </c>
      <c r="E1091" s="73">
        <f>Month!E1091</f>
        <v>0</v>
      </c>
      <c r="F1091" s="74">
        <f>Month!F1091</f>
        <v>253.59</v>
      </c>
      <c r="G1091" s="73">
        <f>Month!G1091</f>
        <v>0</v>
      </c>
      <c r="H1091" s="73">
        <f>Month!H1091</f>
        <v>0</v>
      </c>
      <c r="I1091" s="73">
        <f>Month!I1091</f>
        <v>0</v>
      </c>
      <c r="J1091" s="73">
        <f>Month!J1091</f>
        <v>0</v>
      </c>
      <c r="K1091" s="73">
        <f>Month!K1091</f>
        <v>0</v>
      </c>
      <c r="L1091" s="73">
        <f>Month!L1091</f>
        <v>0</v>
      </c>
      <c r="M1091" s="73">
        <f>Month!M1091</f>
        <v>1.1499999999999999</v>
      </c>
      <c r="N1091" s="74">
        <f>Month!N1091</f>
        <v>1.1499999999999999</v>
      </c>
      <c r="O1091" s="74">
        <f>Month!O1091</f>
        <v>254.74</v>
      </c>
      <c r="P1091" s="15">
        <v>1</v>
      </c>
      <c r="Q1091" s="15"/>
    </row>
    <row r="1092" spans="1:30" ht="15.5">
      <c r="A1092" s="15">
        <f>Month!A1092</f>
        <v>2023</v>
      </c>
      <c r="B1092" s="63" t="str">
        <f>Month!B1092</f>
        <v>January</v>
      </c>
      <c r="C1092" s="63" t="str">
        <f>Month!C1092</f>
        <v>Ireland</v>
      </c>
      <c r="D1092" s="73">
        <f>Month!D1092</f>
        <v>0</v>
      </c>
      <c r="E1092" s="73">
        <f>Month!E1092</f>
        <v>0</v>
      </c>
      <c r="F1092" s="74">
        <f>Month!F1092</f>
        <v>0</v>
      </c>
      <c r="G1092" s="73">
        <f>Month!G1092</f>
        <v>0</v>
      </c>
      <c r="H1092" s="73">
        <f>Month!H1092</f>
        <v>10.99</v>
      </c>
      <c r="I1092" s="73">
        <f>Month!I1092</f>
        <v>96.24</v>
      </c>
      <c r="J1092" s="73">
        <f>Month!J1092</f>
        <v>12.09</v>
      </c>
      <c r="K1092" s="73">
        <f>Month!K1092</f>
        <v>131.11000000000001</v>
      </c>
      <c r="L1092" s="73">
        <f>Month!L1092</f>
        <v>0.12</v>
      </c>
      <c r="M1092" s="73">
        <f>Month!M1092</f>
        <v>3.8</v>
      </c>
      <c r="N1092" s="74">
        <f>Month!N1092</f>
        <v>254.35</v>
      </c>
      <c r="O1092" s="74">
        <f>Month!O1092</f>
        <v>254.35</v>
      </c>
      <c r="P1092" s="15">
        <v>1</v>
      </c>
      <c r="Q1092" s="15"/>
    </row>
    <row r="1093" spans="1:30" ht="15.5">
      <c r="A1093" s="15">
        <f>Month!A1093</f>
        <v>2023</v>
      </c>
      <c r="B1093" s="63" t="str">
        <f>Month!B1093</f>
        <v>January</v>
      </c>
      <c r="C1093" s="63" t="str">
        <f>Month!C1093</f>
        <v>Italy</v>
      </c>
      <c r="D1093" s="73">
        <f>Month!D1093</f>
        <v>77.430000000000007</v>
      </c>
      <c r="E1093" s="73">
        <f>Month!E1093</f>
        <v>0</v>
      </c>
      <c r="F1093" s="74">
        <f>Month!F1093</f>
        <v>77.430000000000007</v>
      </c>
      <c r="G1093" s="73">
        <f>Month!G1093</f>
        <v>0</v>
      </c>
      <c r="H1093" s="73">
        <f>Month!H1093</f>
        <v>0</v>
      </c>
      <c r="I1093" s="73">
        <f>Month!I1093</f>
        <v>0</v>
      </c>
      <c r="J1093" s="73">
        <f>Month!J1093</f>
        <v>0</v>
      </c>
      <c r="K1093" s="73">
        <f>Month!K1093</f>
        <v>0</v>
      </c>
      <c r="L1093" s="73">
        <f>Month!L1093</f>
        <v>0</v>
      </c>
      <c r="M1093" s="73">
        <f>Month!M1093</f>
        <v>5.39</v>
      </c>
      <c r="N1093" s="74">
        <f>Month!N1093</f>
        <v>5.39</v>
      </c>
      <c r="O1093" s="74">
        <f>Month!O1093</f>
        <v>82.82</v>
      </c>
      <c r="P1093" s="15">
        <v>1</v>
      </c>
      <c r="Q1093" s="15"/>
    </row>
    <row r="1094" spans="1:30" ht="15.5">
      <c r="A1094" s="15">
        <f>Month!A1094</f>
        <v>2023</v>
      </c>
      <c r="B1094" s="63" t="str">
        <f>Month!B1094</f>
        <v>January</v>
      </c>
      <c r="C1094" s="63" t="str">
        <f>Month!C1094</f>
        <v>Korea</v>
      </c>
      <c r="D1094" s="73">
        <f>Month!D1094</f>
        <v>0</v>
      </c>
      <c r="E1094" s="73">
        <f>Month!E1094</f>
        <v>0</v>
      </c>
      <c r="F1094" s="74">
        <f>Month!F1094</f>
        <v>0</v>
      </c>
      <c r="G1094" s="73">
        <f>Month!G1094</f>
        <v>0</v>
      </c>
      <c r="H1094" s="73">
        <f>Month!H1094</f>
        <v>0</v>
      </c>
      <c r="I1094" s="73">
        <f>Month!I1094</f>
        <v>0</v>
      </c>
      <c r="J1094" s="73">
        <f>Month!J1094</f>
        <v>0</v>
      </c>
      <c r="K1094" s="73">
        <f>Month!K1094</f>
        <v>0</v>
      </c>
      <c r="L1094" s="73">
        <f>Month!L1094</f>
        <v>0</v>
      </c>
      <c r="M1094" s="73">
        <f>Month!M1094</f>
        <v>0</v>
      </c>
      <c r="N1094" s="74">
        <f>Month!N1094</f>
        <v>0</v>
      </c>
      <c r="O1094" s="74">
        <f>Month!O1094</f>
        <v>0</v>
      </c>
      <c r="P1094" s="15">
        <v>1</v>
      </c>
      <c r="Q1094" s="15"/>
    </row>
    <row r="1095" spans="1:30" ht="15.5">
      <c r="A1095" s="15">
        <f>Month!A1095</f>
        <v>2023</v>
      </c>
      <c r="B1095" s="63" t="str">
        <f>Month!B1095</f>
        <v>January</v>
      </c>
      <c r="C1095" s="63" t="str">
        <f>Month!C1095</f>
        <v>Netherlands</v>
      </c>
      <c r="D1095" s="73">
        <f>Month!D1095</f>
        <v>937.63</v>
      </c>
      <c r="E1095" s="73">
        <f>Month!E1095</f>
        <v>37.68</v>
      </c>
      <c r="F1095" s="74">
        <f>Month!F1095</f>
        <v>975.31</v>
      </c>
      <c r="G1095" s="73">
        <f>Month!G1095</f>
        <v>5.93</v>
      </c>
      <c r="H1095" s="73">
        <f>Month!H1095</f>
        <v>307</v>
      </c>
      <c r="I1095" s="73">
        <f>Month!I1095</f>
        <v>0</v>
      </c>
      <c r="J1095" s="73">
        <f>Month!J1095</f>
        <v>0</v>
      </c>
      <c r="K1095" s="73">
        <f>Month!K1095</f>
        <v>0</v>
      </c>
      <c r="L1095" s="73">
        <f>Month!L1095</f>
        <v>7.56</v>
      </c>
      <c r="M1095" s="73">
        <f>Month!M1095</f>
        <v>365.01</v>
      </c>
      <c r="N1095" s="74">
        <f>Month!N1095</f>
        <v>686.21</v>
      </c>
      <c r="O1095" s="74">
        <f>Month!O1095</f>
        <v>1661.52</v>
      </c>
      <c r="P1095" s="15">
        <v>1</v>
      </c>
      <c r="Q1095" s="15"/>
    </row>
    <row r="1096" spans="1:30" ht="15.5">
      <c r="A1096" s="15">
        <f>Month!A1096</f>
        <v>2023</v>
      </c>
      <c r="B1096" s="63" t="str">
        <f>Month!B1096</f>
        <v>January</v>
      </c>
      <c r="C1096" s="63" t="str">
        <f>Month!C1096</f>
        <v>Norway</v>
      </c>
      <c r="D1096" s="73">
        <f>Month!D1096</f>
        <v>0</v>
      </c>
      <c r="E1096" s="73">
        <f>Month!E1096</f>
        <v>0</v>
      </c>
      <c r="F1096" s="74">
        <f>Month!F1096</f>
        <v>0</v>
      </c>
      <c r="G1096" s="73">
        <f>Month!G1096</f>
        <v>0</v>
      </c>
      <c r="H1096" s="73">
        <f>Month!H1096</f>
        <v>13.91</v>
      </c>
      <c r="I1096" s="73">
        <f>Month!I1096</f>
        <v>0</v>
      </c>
      <c r="J1096" s="73">
        <f>Month!J1096</f>
        <v>0</v>
      </c>
      <c r="K1096" s="73">
        <f>Month!K1096</f>
        <v>0</v>
      </c>
      <c r="L1096" s="73">
        <f>Month!L1096</f>
        <v>0</v>
      </c>
      <c r="M1096" s="73">
        <f>Month!M1096</f>
        <v>0</v>
      </c>
      <c r="N1096" s="74">
        <f>Month!N1096</f>
        <v>46.87</v>
      </c>
      <c r="O1096" s="74">
        <f>Month!O1096</f>
        <v>46.87</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0</v>
      </c>
      <c r="M1097" s="73">
        <f>Month!M1097</f>
        <v>7.56</v>
      </c>
      <c r="N1097" s="74">
        <f>Month!N1097</f>
        <v>73.23</v>
      </c>
      <c r="O1097" s="74">
        <f>Month!O1097</f>
        <v>73.23</v>
      </c>
      <c r="P1097" s="15">
        <v>1</v>
      </c>
      <c r="Q1097" s="15"/>
    </row>
    <row r="1098" spans="1:30" ht="15.5">
      <c r="A1098" s="15">
        <f>Month!A1098</f>
        <v>2023</v>
      </c>
      <c r="B1098" s="63" t="str">
        <f>Month!B1098</f>
        <v>January</v>
      </c>
      <c r="C1098" s="63" t="str">
        <f>Month!C1098</f>
        <v>Spain</v>
      </c>
      <c r="D1098" s="73">
        <f>Month!D1098</f>
        <v>157.74</v>
      </c>
      <c r="E1098" s="73">
        <f>Month!E1098</f>
        <v>0</v>
      </c>
      <c r="F1098" s="74">
        <f>Month!F1098</f>
        <v>157.74</v>
      </c>
      <c r="G1098" s="73">
        <f>Month!G1098</f>
        <v>0</v>
      </c>
      <c r="H1098" s="73">
        <f>Month!H1098</f>
        <v>0</v>
      </c>
      <c r="I1098" s="73">
        <f>Month!I1098</f>
        <v>0</v>
      </c>
      <c r="J1098" s="73">
        <f>Month!J1098</f>
        <v>0</v>
      </c>
      <c r="K1098" s="73">
        <f>Month!K1098</f>
        <v>0</v>
      </c>
      <c r="L1098" s="73">
        <f>Month!L1098</f>
        <v>0</v>
      </c>
      <c r="M1098" s="73">
        <f>Month!M1098</f>
        <v>3.88</v>
      </c>
      <c r="N1098" s="74">
        <f>Month!N1098</f>
        <v>3.88</v>
      </c>
      <c r="O1098" s="74">
        <f>Month!O1098</f>
        <v>161.62</v>
      </c>
      <c r="P1098" s="15">
        <v>1</v>
      </c>
      <c r="Q1098" s="15"/>
    </row>
    <row r="1099" spans="1:30" ht="15.5">
      <c r="A1099" s="15">
        <f>Month!A1099</f>
        <v>2023</v>
      </c>
      <c r="B1099" s="63" t="str">
        <f>Month!B1099</f>
        <v>January</v>
      </c>
      <c r="C1099" s="63" t="str">
        <f>Month!C1099</f>
        <v>Sweden</v>
      </c>
      <c r="D1099" s="73">
        <f>Month!D1099</f>
        <v>119.36</v>
      </c>
      <c r="E1099" s="73">
        <f>Month!E1099</f>
        <v>13.84</v>
      </c>
      <c r="F1099" s="74">
        <f>Month!F1099</f>
        <v>133.19999999999999</v>
      </c>
      <c r="G1099" s="73">
        <f>Month!G1099</f>
        <v>0</v>
      </c>
      <c r="H1099" s="73">
        <f>Month!H1099</f>
        <v>0</v>
      </c>
      <c r="I1099" s="73">
        <f>Month!I1099</f>
        <v>0</v>
      </c>
      <c r="J1099" s="73">
        <f>Month!J1099</f>
        <v>0</v>
      </c>
      <c r="K1099" s="73">
        <f>Month!K1099</f>
        <v>0</v>
      </c>
      <c r="L1099" s="73">
        <f>Month!L1099</f>
        <v>0</v>
      </c>
      <c r="M1099" s="73">
        <f>Month!M1099</f>
        <v>0.03</v>
      </c>
      <c r="N1099" s="74">
        <f>Month!N1099</f>
        <v>0.03</v>
      </c>
      <c r="O1099" s="74">
        <f>Month!O1099</f>
        <v>133.22999999999999</v>
      </c>
      <c r="P1099" s="15">
        <v>1</v>
      </c>
      <c r="Q1099" s="15"/>
    </row>
    <row r="1100" spans="1:30" ht="15.5">
      <c r="A1100" s="15">
        <f>Month!A1100</f>
        <v>2023</v>
      </c>
      <c r="B1100" s="63" t="str">
        <f>Month!B1100</f>
        <v>January</v>
      </c>
      <c r="C1100" s="63" t="str">
        <f>Month!C1100</f>
        <v>United States</v>
      </c>
      <c r="D1100" s="73">
        <f>Month!D1100</f>
        <v>66.94</v>
      </c>
      <c r="E1100" s="73">
        <f>Month!E1100</f>
        <v>0</v>
      </c>
      <c r="F1100" s="74">
        <f>Month!F1100</f>
        <v>66.94</v>
      </c>
      <c r="G1100" s="73">
        <f>Month!G1100</f>
        <v>0</v>
      </c>
      <c r="H1100" s="73">
        <f>Month!H1100</f>
        <v>207.69</v>
      </c>
      <c r="I1100" s="73">
        <f>Month!I1100</f>
        <v>39.270000000000003</v>
      </c>
      <c r="J1100" s="73">
        <f>Month!J1100</f>
        <v>0</v>
      </c>
      <c r="K1100" s="73">
        <f>Month!K1100</f>
        <v>0</v>
      </c>
      <c r="L1100" s="73">
        <f>Month!L1100</f>
        <v>0</v>
      </c>
      <c r="M1100" s="73">
        <f>Month!M1100</f>
        <v>1.06</v>
      </c>
      <c r="N1100" s="74">
        <f>Month!N1100</f>
        <v>248.02</v>
      </c>
      <c r="O1100" s="74">
        <f>Month!O1100</f>
        <v>314.95999999999998</v>
      </c>
      <c r="P1100" s="15">
        <v>1</v>
      </c>
      <c r="Q1100" s="15"/>
    </row>
    <row r="1101" spans="1:30" ht="15.5">
      <c r="A1101" s="15">
        <f>Month!A1101</f>
        <v>2023</v>
      </c>
      <c r="B1101" s="63" t="str">
        <f>Month!B1101</f>
        <v>January</v>
      </c>
      <c r="C1101" s="63" t="str">
        <f>Month!C1101</f>
        <v>Russian Federation</v>
      </c>
      <c r="D1101" s="73">
        <f>Month!D1101</f>
        <v>0</v>
      </c>
      <c r="E1101" s="73">
        <f>Month!E1101</f>
        <v>0</v>
      </c>
      <c r="F1101" s="74">
        <f>Month!F1101</f>
        <v>0</v>
      </c>
      <c r="G1101" s="73">
        <f>Month!G1101</f>
        <v>0</v>
      </c>
      <c r="H1101" s="73">
        <f>Month!H1101</f>
        <v>0</v>
      </c>
      <c r="I1101" s="73">
        <f>Month!I1101</f>
        <v>0</v>
      </c>
      <c r="J1101" s="73">
        <f>Month!J1101</f>
        <v>0</v>
      </c>
      <c r="K1101" s="73">
        <f>Month!K1101</f>
        <v>0</v>
      </c>
      <c r="L1101" s="73">
        <f>Month!L1101</f>
        <v>0</v>
      </c>
      <c r="M1101" s="73">
        <f>Month!M1101</f>
        <v>0</v>
      </c>
      <c r="N1101" s="74">
        <f>Month!N1101</f>
        <v>0</v>
      </c>
      <c r="O1101" s="74">
        <f>Month!O1101</f>
        <v>0</v>
      </c>
      <c r="P1101" s="15">
        <v>1</v>
      </c>
      <c r="Q1101" s="15"/>
    </row>
    <row r="1102" spans="1:30" ht="15.5">
      <c r="A1102" s="15">
        <f>Month!A1102</f>
        <v>2023</v>
      </c>
      <c r="B1102" s="63" t="str">
        <f>Month!B1102</f>
        <v>January</v>
      </c>
      <c r="C1102" s="63" t="str">
        <f>Month!C1102</f>
        <v>Other</v>
      </c>
      <c r="D1102" s="73">
        <f>Month!D1102</f>
        <v>413.48</v>
      </c>
      <c r="E1102" s="73">
        <f>Month!E1102</f>
        <v>0</v>
      </c>
      <c r="F1102" s="74">
        <f>Month!F1102</f>
        <v>413.48</v>
      </c>
      <c r="G1102" s="73">
        <f>Month!G1102</f>
        <v>6.1</v>
      </c>
      <c r="H1102" s="73">
        <f>Month!H1102</f>
        <v>109.55</v>
      </c>
      <c r="I1102" s="73">
        <f>Month!I1102</f>
        <v>3.08</v>
      </c>
      <c r="J1102" s="73">
        <f>Month!J1102</f>
        <v>0</v>
      </c>
      <c r="K1102" s="73">
        <f>Month!K1102</f>
        <v>0</v>
      </c>
      <c r="L1102" s="73">
        <f>Month!L1102</f>
        <v>191.84</v>
      </c>
      <c r="M1102" s="73">
        <f>Month!M1102</f>
        <v>27.37</v>
      </c>
      <c r="N1102" s="74">
        <f>Month!N1102</f>
        <v>182.65</v>
      </c>
      <c r="O1102" s="74">
        <f>Month!O1102</f>
        <v>596.13</v>
      </c>
      <c r="P1102" s="15">
        <v>1</v>
      </c>
      <c r="Q1102" s="15"/>
    </row>
    <row r="1103" spans="1:30" ht="15.5">
      <c r="A1103" s="15">
        <f>Month!A1103</f>
        <v>2023</v>
      </c>
      <c r="B1103" s="66" t="str">
        <f>Month!B1103</f>
        <v>January</v>
      </c>
      <c r="C1103" s="64" t="str">
        <f>Month!C1103</f>
        <v>Total exports</v>
      </c>
      <c r="D1103" s="76">
        <f>Month!D1103</f>
        <v>2087.65</v>
      </c>
      <c r="E1103" s="76">
        <f>Month!E1103</f>
        <v>62.28</v>
      </c>
      <c r="F1103" s="75">
        <f>Month!F1103</f>
        <v>2149.9299999999998</v>
      </c>
      <c r="G1103" s="76">
        <f>Month!G1103</f>
        <v>25.97</v>
      </c>
      <c r="H1103" s="76">
        <f>Month!H1103</f>
        <v>761.59</v>
      </c>
      <c r="I1103" s="76">
        <f>Month!I1103</f>
        <v>138.59</v>
      </c>
      <c r="J1103" s="76">
        <f>Month!J1103</f>
        <v>12.09</v>
      </c>
      <c r="K1103" s="76">
        <f>Month!K1103</f>
        <v>146.35</v>
      </c>
      <c r="L1103" s="76">
        <f>Month!L1103</f>
        <v>199.52</v>
      </c>
      <c r="M1103" s="76">
        <f>Month!M1103</f>
        <v>437.64</v>
      </c>
      <c r="N1103" s="75">
        <f>Month!N1103</f>
        <v>1721.75</v>
      </c>
      <c r="O1103" s="96">
        <f>Month!O1103</f>
        <v>3871.68</v>
      </c>
      <c r="P1103" s="15">
        <v>1</v>
      </c>
      <c r="Q1103" s="15"/>
    </row>
    <row r="1104" spans="1:30" ht="15.5">
      <c r="A1104" s="15">
        <f>Month!A1104</f>
        <v>2023</v>
      </c>
      <c r="B1104" s="63" t="str">
        <f>Month!B1104</f>
        <v>February</v>
      </c>
      <c r="C1104" s="62" t="str">
        <f>Month!C1104</f>
        <v>Belgium</v>
      </c>
      <c r="D1104" s="70">
        <f>Month!D1104</f>
        <v>0</v>
      </c>
      <c r="E1104" s="70">
        <f>Month!E1104</f>
        <v>43.17</v>
      </c>
      <c r="F1104" s="71">
        <f>Month!F1104</f>
        <v>43.17</v>
      </c>
      <c r="G1104" s="70">
        <f>Month!G1104</f>
        <v>0</v>
      </c>
      <c r="H1104" s="70">
        <f>Month!H1104</f>
        <v>133.88999999999999</v>
      </c>
      <c r="I1104" s="70">
        <f>Month!I1104</f>
        <v>0</v>
      </c>
      <c r="J1104" s="70">
        <f>Month!J1104</f>
        <v>0</v>
      </c>
      <c r="K1104" s="70">
        <f>Month!K1104</f>
        <v>0</v>
      </c>
      <c r="L1104" s="70">
        <f>Month!L1104</f>
        <v>14.04</v>
      </c>
      <c r="M1104" s="70">
        <f>Month!M1104</f>
        <v>146.11000000000001</v>
      </c>
      <c r="N1104" s="71">
        <f>Month!N1104</f>
        <v>332.7</v>
      </c>
      <c r="O1104" s="71">
        <f>Month!O1104</f>
        <v>375.87</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France</v>
      </c>
      <c r="D1108" s="73">
        <f>Month!D1108</f>
        <v>76.53</v>
      </c>
      <c r="E1108" s="73">
        <f>Month!E1108</f>
        <v>0</v>
      </c>
      <c r="F1108" s="74">
        <f>Month!F1108</f>
        <v>76.53</v>
      </c>
      <c r="G1108" s="73">
        <f>Month!G1108</f>
        <v>13.7</v>
      </c>
      <c r="H1108" s="73">
        <f>Month!H1108</f>
        <v>3.35</v>
      </c>
      <c r="I1108" s="73">
        <f>Month!I1108</f>
        <v>0</v>
      </c>
      <c r="J1108" s="73">
        <f>Month!J1108</f>
        <v>0</v>
      </c>
      <c r="K1108" s="73">
        <f>Month!K1108</f>
        <v>0</v>
      </c>
      <c r="L1108" s="73">
        <f>Month!L1108</f>
        <v>0</v>
      </c>
      <c r="M1108" s="73">
        <f>Month!M1108</f>
        <v>4.49</v>
      </c>
      <c r="N1108" s="74">
        <f>Month!N1108</f>
        <v>22.27</v>
      </c>
      <c r="O1108" s="74">
        <f>Month!O1108</f>
        <v>98.8</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Germany</v>
      </c>
      <c r="D1109" s="73">
        <f>Month!D1109</f>
        <v>268.83999999999997</v>
      </c>
      <c r="E1109" s="73">
        <f>Month!E1109</f>
        <v>0</v>
      </c>
      <c r="F1109" s="74">
        <f>Month!F1109</f>
        <v>268.83999999999997</v>
      </c>
      <c r="G1109" s="73">
        <f>Month!G1109</f>
        <v>0</v>
      </c>
      <c r="H1109" s="73">
        <f>Month!H1109</f>
        <v>0</v>
      </c>
      <c r="I1109" s="73">
        <f>Month!I1109</f>
        <v>0</v>
      </c>
      <c r="J1109" s="73">
        <f>Month!J1109</f>
        <v>0</v>
      </c>
      <c r="K1109" s="73">
        <f>Month!K1109</f>
        <v>0</v>
      </c>
      <c r="L1109" s="73">
        <f>Month!L1109</f>
        <v>0</v>
      </c>
      <c r="M1109" s="73">
        <f>Month!M1109</f>
        <v>4.53</v>
      </c>
      <c r="N1109" s="74">
        <f>Month!N1109</f>
        <v>4.53</v>
      </c>
      <c r="O1109" s="74">
        <f>Month!O1109</f>
        <v>273.37</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Ireland</v>
      </c>
      <c r="D1110" s="73">
        <f>Month!D1110</f>
        <v>0</v>
      </c>
      <c r="E1110" s="73">
        <f>Month!E1110</f>
        <v>0</v>
      </c>
      <c r="F1110" s="74">
        <f>Month!F1110</f>
        <v>0</v>
      </c>
      <c r="G1110" s="73">
        <f>Month!G1110</f>
        <v>0.5</v>
      </c>
      <c r="H1110" s="73">
        <f>Month!H1110</f>
        <v>13.08</v>
      </c>
      <c r="I1110" s="73">
        <f>Month!I1110</f>
        <v>109.34</v>
      </c>
      <c r="J1110" s="73">
        <f>Month!J1110</f>
        <v>6.01</v>
      </c>
      <c r="K1110" s="73">
        <f>Month!K1110</f>
        <v>126.59</v>
      </c>
      <c r="L1110" s="73">
        <f>Month!L1110</f>
        <v>0.15</v>
      </c>
      <c r="M1110" s="73">
        <f>Month!M1110</f>
        <v>4.38</v>
      </c>
      <c r="N1110" s="74">
        <f>Month!N1110</f>
        <v>260.05</v>
      </c>
      <c r="O1110" s="74">
        <f>Month!O1110</f>
        <v>260.05</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Italy</v>
      </c>
      <c r="D1111" s="73">
        <f>Month!D1111</f>
        <v>90.98</v>
      </c>
      <c r="E1111" s="73">
        <f>Month!E1111</f>
        <v>0</v>
      </c>
      <c r="F1111" s="74">
        <f>Month!F1111</f>
        <v>90.98</v>
      </c>
      <c r="G1111" s="73">
        <f>Month!G1111</f>
        <v>0</v>
      </c>
      <c r="H1111" s="73">
        <f>Month!H1111</f>
        <v>0</v>
      </c>
      <c r="I1111" s="73">
        <f>Month!I1111</f>
        <v>0</v>
      </c>
      <c r="J1111" s="73">
        <f>Month!J1111</f>
        <v>0</v>
      </c>
      <c r="K1111" s="73">
        <f>Month!K1111</f>
        <v>0</v>
      </c>
      <c r="L1111" s="73">
        <f>Month!L1111</f>
        <v>0</v>
      </c>
      <c r="M1111" s="73">
        <f>Month!M1111</f>
        <v>2.19</v>
      </c>
      <c r="N1111" s="74">
        <f>Month!N1111</f>
        <v>2.19</v>
      </c>
      <c r="O1111" s="74">
        <f>Month!O1111</f>
        <v>93.17</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Korea</v>
      </c>
      <c r="D1112" s="73">
        <f>Month!D1112</f>
        <v>0</v>
      </c>
      <c r="E1112" s="73">
        <f>Month!E1112</f>
        <v>0</v>
      </c>
      <c r="F1112" s="74">
        <f>Month!F1112</f>
        <v>0</v>
      </c>
      <c r="G1112" s="73">
        <f>Month!G1112</f>
        <v>0</v>
      </c>
      <c r="H1112" s="73">
        <f>Month!H1112</f>
        <v>0</v>
      </c>
      <c r="I1112" s="73">
        <f>Month!I1112</f>
        <v>0</v>
      </c>
      <c r="J1112" s="73">
        <f>Month!J1112</f>
        <v>0</v>
      </c>
      <c r="K1112" s="73">
        <f>Month!K1112</f>
        <v>0</v>
      </c>
      <c r="L1112" s="73">
        <f>Month!L1112</f>
        <v>0</v>
      </c>
      <c r="M1112" s="73">
        <f>Month!M1112</f>
        <v>0</v>
      </c>
      <c r="N1112" s="74">
        <f>Month!N1112</f>
        <v>0</v>
      </c>
      <c r="O1112" s="74">
        <f>Month!O1112</f>
        <v>0</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Netherlands</v>
      </c>
      <c r="D1113" s="73">
        <f>Month!D1113</f>
        <v>1376.34</v>
      </c>
      <c r="E1113" s="73">
        <f>Month!E1113</f>
        <v>58.53</v>
      </c>
      <c r="F1113" s="74">
        <f>Month!F1113</f>
        <v>1434.87</v>
      </c>
      <c r="G1113" s="73">
        <f>Month!G1113</f>
        <v>0</v>
      </c>
      <c r="H1113" s="73">
        <f>Month!H1113</f>
        <v>157</v>
      </c>
      <c r="I1113" s="73">
        <f>Month!I1113</f>
        <v>0</v>
      </c>
      <c r="J1113" s="73">
        <f>Month!J1113</f>
        <v>0</v>
      </c>
      <c r="K1113" s="73">
        <f>Month!K1113</f>
        <v>0</v>
      </c>
      <c r="L1113" s="73">
        <f>Month!L1113</f>
        <v>0</v>
      </c>
      <c r="M1113" s="73">
        <f>Month!M1113</f>
        <v>122.46</v>
      </c>
      <c r="N1113" s="74">
        <f>Month!N1113</f>
        <v>290.99</v>
      </c>
      <c r="O1113" s="74">
        <f>Month!O1113</f>
        <v>1725.86</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Norway</v>
      </c>
      <c r="D1114" s="73">
        <f>Month!D1114</f>
        <v>0</v>
      </c>
      <c r="E1114" s="73">
        <f>Month!E1114</f>
        <v>0</v>
      </c>
      <c r="F1114" s="74">
        <f>Month!F1114</f>
        <v>0</v>
      </c>
      <c r="G1114" s="73">
        <f>Month!G1114</f>
        <v>0</v>
      </c>
      <c r="H1114" s="73">
        <f>Month!H1114</f>
        <v>0</v>
      </c>
      <c r="I1114" s="73">
        <f>Month!I1114</f>
        <v>0</v>
      </c>
      <c r="J1114" s="73">
        <f>Month!J1114</f>
        <v>0</v>
      </c>
      <c r="K1114" s="73">
        <f>Month!K1114</f>
        <v>0</v>
      </c>
      <c r="L1114" s="73">
        <f>Month!L1114</f>
        <v>0</v>
      </c>
      <c r="M1114" s="73">
        <f>Month!M1114</f>
        <v>3.4</v>
      </c>
      <c r="N1114" s="74">
        <f>Month!N1114</f>
        <v>3.4</v>
      </c>
      <c r="O1114" s="74">
        <f>Month!O1114</f>
        <v>3.4</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Spain</v>
      </c>
      <c r="D1116" s="73">
        <f>Month!D1116</f>
        <v>0</v>
      </c>
      <c r="E1116" s="73">
        <f>Month!E1116</f>
        <v>16.489999999999998</v>
      </c>
      <c r="F1116" s="74">
        <f>Month!F1116</f>
        <v>16.489999999999998</v>
      </c>
      <c r="G1116" s="73">
        <f>Month!G1116</f>
        <v>0</v>
      </c>
      <c r="H1116" s="73">
        <f>Month!H1116</f>
        <v>0</v>
      </c>
      <c r="I1116" s="73">
        <f>Month!I1116</f>
        <v>0</v>
      </c>
      <c r="J1116" s="73">
        <f>Month!J1116</f>
        <v>0</v>
      </c>
      <c r="K1116" s="73">
        <f>Month!K1116</f>
        <v>0</v>
      </c>
      <c r="L1116" s="73">
        <f>Month!L1116</f>
        <v>0</v>
      </c>
      <c r="M1116" s="73">
        <f>Month!M1116</f>
        <v>46.65</v>
      </c>
      <c r="N1116" s="74">
        <f>Month!N1116</f>
        <v>79.709999999999994</v>
      </c>
      <c r="O1116" s="74">
        <f>Month!O1116</f>
        <v>96.2</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Sweden</v>
      </c>
      <c r="D1117" s="73">
        <f>Month!D1117</f>
        <v>0</v>
      </c>
      <c r="E1117" s="73">
        <f>Month!E1117</f>
        <v>0</v>
      </c>
      <c r="F1117" s="74">
        <f>Month!F1117</f>
        <v>0</v>
      </c>
      <c r="G1117" s="73">
        <f>Month!G1117</f>
        <v>0</v>
      </c>
      <c r="H1117" s="73">
        <f>Month!H1117</f>
        <v>0</v>
      </c>
      <c r="I1117" s="73">
        <f>Month!I1117</f>
        <v>0</v>
      </c>
      <c r="J1117" s="73">
        <f>Month!J1117</f>
        <v>0</v>
      </c>
      <c r="K1117" s="73">
        <f>Month!K1117</f>
        <v>0</v>
      </c>
      <c r="L1117" s="73">
        <f>Month!L1117</f>
        <v>0</v>
      </c>
      <c r="M1117" s="73">
        <f>Month!M1117</f>
        <v>0.03</v>
      </c>
      <c r="N1117" s="74">
        <f>Month!N1117</f>
        <v>0.03</v>
      </c>
      <c r="O1117" s="74">
        <f>Month!O1117</f>
        <v>0.03</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United States</v>
      </c>
      <c r="D1118" s="73">
        <f>Month!D1118</f>
        <v>77.34</v>
      </c>
      <c r="E1118" s="73">
        <f>Month!E1118</f>
        <v>0</v>
      </c>
      <c r="F1118" s="74">
        <f>Month!F1118</f>
        <v>77.34</v>
      </c>
      <c r="G1118" s="73">
        <f>Month!G1118</f>
        <v>0</v>
      </c>
      <c r="H1118" s="73">
        <f>Month!H1118</f>
        <v>215.75</v>
      </c>
      <c r="I1118" s="73">
        <f>Month!I1118</f>
        <v>0</v>
      </c>
      <c r="J1118" s="73">
        <f>Month!J1118</f>
        <v>0</v>
      </c>
      <c r="K1118" s="73">
        <f>Month!K1118</f>
        <v>0</v>
      </c>
      <c r="L1118" s="73">
        <f>Month!L1118</f>
        <v>0</v>
      </c>
      <c r="M1118" s="73">
        <f>Month!M1118</f>
        <v>0.12</v>
      </c>
      <c r="N1118" s="74">
        <f>Month!N1118</f>
        <v>215.87</v>
      </c>
      <c r="O1118" s="74">
        <f>Month!O1118</f>
        <v>293.20999999999998</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Russian Federation</v>
      </c>
      <c r="D1119" s="73">
        <f>Month!D1119</f>
        <v>0</v>
      </c>
      <c r="E1119" s="73">
        <f>Month!E1119</f>
        <v>0</v>
      </c>
      <c r="F1119" s="74">
        <f>Month!F1119</f>
        <v>0</v>
      </c>
      <c r="G1119" s="73">
        <f>Month!G1119</f>
        <v>0</v>
      </c>
      <c r="H1119" s="73">
        <f>Month!H1119</f>
        <v>0</v>
      </c>
      <c r="I1119" s="73">
        <f>Month!I1119</f>
        <v>0</v>
      </c>
      <c r="J1119" s="73">
        <f>Month!J1119</f>
        <v>0</v>
      </c>
      <c r="K1119" s="73">
        <f>Month!K1119</f>
        <v>0</v>
      </c>
      <c r="L1119" s="73">
        <f>Month!L1119</f>
        <v>0</v>
      </c>
      <c r="M1119" s="73">
        <f>Month!M1119</f>
        <v>0</v>
      </c>
      <c r="N1119" s="74">
        <f>Month!N1119</f>
        <v>0</v>
      </c>
      <c r="O1119" s="74">
        <f>Month!O1119</f>
        <v>0</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478.39</v>
      </c>
      <c r="E1120" s="73">
        <f>Month!E1120</f>
        <v>0</v>
      </c>
      <c r="F1120" s="74">
        <f>Month!F1120</f>
        <v>478.39</v>
      </c>
      <c r="G1120" s="73">
        <f>Month!G1120</f>
        <v>0.73</v>
      </c>
      <c r="H1120" s="73">
        <f>Month!H1120</f>
        <v>95.47</v>
      </c>
      <c r="I1120" s="73">
        <f>Month!I1120</f>
        <v>0</v>
      </c>
      <c r="J1120" s="73">
        <f>Month!J1120</f>
        <v>0</v>
      </c>
      <c r="K1120" s="73">
        <f>Month!K1120</f>
        <v>0</v>
      </c>
      <c r="L1120" s="73">
        <f>Month!L1120</f>
        <v>148.4</v>
      </c>
      <c r="M1120" s="73">
        <f>Month!M1120</f>
        <v>65.48</v>
      </c>
      <c r="N1120" s="74">
        <f>Month!N1120</f>
        <v>226.1</v>
      </c>
      <c r="O1120" s="74">
        <f>Month!O1120</f>
        <v>704.49</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2368.42</v>
      </c>
      <c r="E1121" s="76">
        <f>Month!E1121</f>
        <v>118.19</v>
      </c>
      <c r="F1121" s="75">
        <f>Month!F1121</f>
        <v>2486.61</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3939.05</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0</v>
      </c>
      <c r="E1122" s="70">
        <f>Month!E1122</f>
        <v>16.2</v>
      </c>
      <c r="F1122" s="71">
        <f>Month!F1122</f>
        <v>16.2</v>
      </c>
      <c r="G1122" s="70">
        <f>Month!G1122</f>
        <v>0</v>
      </c>
      <c r="H1122" s="70">
        <f>Month!H1122</f>
        <v>173.15</v>
      </c>
      <c r="I1122" s="70">
        <f>Month!I1122</f>
        <v>0</v>
      </c>
      <c r="J1122" s="70">
        <f>Month!J1122</f>
        <v>0</v>
      </c>
      <c r="K1122" s="70">
        <f>Month!K1122</f>
        <v>3.67</v>
      </c>
      <c r="L1122" s="70">
        <f>Month!L1122</f>
        <v>40.42</v>
      </c>
      <c r="M1122" s="70">
        <f>Month!M1122</f>
        <v>134.58000000000001</v>
      </c>
      <c r="N1122" s="71">
        <f>Month!N1122</f>
        <v>386.62</v>
      </c>
      <c r="O1122" s="71">
        <f>Month!O1122</f>
        <v>402.82</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France</v>
      </c>
      <c r="D1126" s="73">
        <f>Month!D1126</f>
        <v>74.319999999999993</v>
      </c>
      <c r="E1126" s="73">
        <f>Month!E1126</f>
        <v>0</v>
      </c>
      <c r="F1126" s="74">
        <f>Month!F1126</f>
        <v>74.319999999999993</v>
      </c>
      <c r="G1126" s="73">
        <f>Month!G1126</f>
        <v>2.79</v>
      </c>
      <c r="H1126" s="73">
        <f>Month!H1126</f>
        <v>6.7</v>
      </c>
      <c r="I1126" s="73">
        <f>Month!I1126</f>
        <v>0</v>
      </c>
      <c r="J1126" s="73">
        <f>Month!J1126</f>
        <v>0</v>
      </c>
      <c r="K1126" s="73">
        <f>Month!K1126</f>
        <v>0</v>
      </c>
      <c r="L1126" s="73">
        <f>Month!L1126</f>
        <v>0</v>
      </c>
      <c r="M1126" s="73">
        <f>Month!M1126</f>
        <v>6.01</v>
      </c>
      <c r="N1126" s="74">
        <f>Month!N1126</f>
        <v>40.31</v>
      </c>
      <c r="O1126" s="74">
        <f>Month!O1126</f>
        <v>114.63</v>
      </c>
      <c r="P1126" s="15">
        <v>1</v>
      </c>
      <c r="Q1126" s="15"/>
    </row>
    <row r="1127" spans="1:30" ht="15.5">
      <c r="A1127" s="15">
        <f>Month!A1127</f>
        <v>2023</v>
      </c>
      <c r="B1127" s="63" t="str">
        <f>Month!B1127</f>
        <v>March</v>
      </c>
      <c r="C1127" s="63" t="str">
        <f>Month!C1127</f>
        <v>Germany</v>
      </c>
      <c r="D1127" s="73">
        <f>Month!D1127</f>
        <v>216.52</v>
      </c>
      <c r="E1127" s="73">
        <f>Month!E1127</f>
        <v>0</v>
      </c>
      <c r="F1127" s="74">
        <f>Month!F1127</f>
        <v>216.52</v>
      </c>
      <c r="G1127" s="73">
        <f>Month!G1127</f>
        <v>0</v>
      </c>
      <c r="H1127" s="73">
        <f>Month!H1127</f>
        <v>0</v>
      </c>
      <c r="I1127" s="73">
        <f>Month!I1127</f>
        <v>0</v>
      </c>
      <c r="J1127" s="73">
        <f>Month!J1127</f>
        <v>0</v>
      </c>
      <c r="K1127" s="73">
        <f>Month!K1127</f>
        <v>0</v>
      </c>
      <c r="L1127" s="73">
        <f>Month!L1127</f>
        <v>0</v>
      </c>
      <c r="M1127" s="73">
        <f>Month!M1127</f>
        <v>2.68</v>
      </c>
      <c r="N1127" s="74">
        <f>Month!N1127</f>
        <v>3.68</v>
      </c>
      <c r="O1127" s="74">
        <f>Month!O1127</f>
        <v>220.2</v>
      </c>
      <c r="P1127" s="15">
        <v>1</v>
      </c>
      <c r="Q1127" s="15"/>
    </row>
    <row r="1128" spans="1:30" ht="15.5">
      <c r="A1128" s="15">
        <f>Month!A1128</f>
        <v>2023</v>
      </c>
      <c r="B1128" s="63" t="str">
        <f>Month!B1128</f>
        <v>March</v>
      </c>
      <c r="C1128" s="63" t="str">
        <f>Month!C1128</f>
        <v>Ireland</v>
      </c>
      <c r="D1128" s="73">
        <f>Month!D1128</f>
        <v>0</v>
      </c>
      <c r="E1128" s="73">
        <f>Month!E1128</f>
        <v>0</v>
      </c>
      <c r="F1128" s="74">
        <f>Month!F1128</f>
        <v>0</v>
      </c>
      <c r="G1128" s="73">
        <f>Month!G1128</f>
        <v>0</v>
      </c>
      <c r="H1128" s="73">
        <f>Month!H1128</f>
        <v>19.89</v>
      </c>
      <c r="I1128" s="73">
        <f>Month!I1128</f>
        <v>122.63</v>
      </c>
      <c r="J1128" s="73">
        <f>Month!J1128</f>
        <v>6.06</v>
      </c>
      <c r="K1128" s="73">
        <f>Month!K1128</f>
        <v>74.930000000000007</v>
      </c>
      <c r="L1128" s="73">
        <f>Month!L1128</f>
        <v>13.22</v>
      </c>
      <c r="M1128" s="73">
        <f>Month!M1128</f>
        <v>9.26</v>
      </c>
      <c r="N1128" s="74">
        <f>Month!N1128</f>
        <v>245.99</v>
      </c>
      <c r="O1128" s="74">
        <f>Month!O1128</f>
        <v>245.99</v>
      </c>
      <c r="P1128" s="15">
        <v>1</v>
      </c>
      <c r="Q1128" s="15"/>
    </row>
    <row r="1129" spans="1:30" ht="15.5">
      <c r="A1129" s="15">
        <f>Month!A1129</f>
        <v>2023</v>
      </c>
      <c r="B1129" s="63" t="str">
        <f>Month!B1129</f>
        <v>March</v>
      </c>
      <c r="C1129" s="63" t="str">
        <f>Month!C1129</f>
        <v>Italy</v>
      </c>
      <c r="D1129" s="73">
        <f>Month!D1129</f>
        <v>0</v>
      </c>
      <c r="E1129" s="73">
        <f>Month!E1129</f>
        <v>10</v>
      </c>
      <c r="F1129" s="74">
        <f>Month!F1129</f>
        <v>10</v>
      </c>
      <c r="G1129" s="73">
        <f>Month!G1129</f>
        <v>0</v>
      </c>
      <c r="H1129" s="73">
        <f>Month!H1129</f>
        <v>0</v>
      </c>
      <c r="I1129" s="73">
        <f>Month!I1129</f>
        <v>0</v>
      </c>
      <c r="J1129" s="73">
        <f>Month!J1129</f>
        <v>0</v>
      </c>
      <c r="K1129" s="73">
        <f>Month!K1129</f>
        <v>0</v>
      </c>
      <c r="L1129" s="73">
        <f>Month!L1129</f>
        <v>0</v>
      </c>
      <c r="M1129" s="73">
        <f>Month!M1129</f>
        <v>2.62</v>
      </c>
      <c r="N1129" s="74">
        <f>Month!N1129</f>
        <v>2.62</v>
      </c>
      <c r="O1129" s="74">
        <f>Month!O1129</f>
        <v>12.62</v>
      </c>
      <c r="P1129" s="15">
        <v>1</v>
      </c>
      <c r="Q1129" s="15"/>
    </row>
    <row r="1130" spans="1:30" ht="15.5">
      <c r="A1130" s="15">
        <f>Month!A1130</f>
        <v>2023</v>
      </c>
      <c r="B1130" s="63" t="str">
        <f>Month!B1130</f>
        <v>March</v>
      </c>
      <c r="C1130" s="63" t="str">
        <f>Month!C1130</f>
        <v>Korea</v>
      </c>
      <c r="D1130" s="73">
        <f>Month!D1130</f>
        <v>0</v>
      </c>
      <c r="E1130" s="73">
        <f>Month!E1130</f>
        <v>0</v>
      </c>
      <c r="F1130" s="74">
        <f>Month!F1130</f>
        <v>0</v>
      </c>
      <c r="G1130" s="73">
        <f>Month!G1130</f>
        <v>0</v>
      </c>
      <c r="H1130" s="73">
        <f>Month!H1130</f>
        <v>0</v>
      </c>
      <c r="I1130" s="73">
        <f>Month!I1130</f>
        <v>0</v>
      </c>
      <c r="J1130" s="73">
        <f>Month!J1130</f>
        <v>0</v>
      </c>
      <c r="K1130" s="73">
        <f>Month!K1130</f>
        <v>0</v>
      </c>
      <c r="L1130" s="73">
        <f>Month!L1130</f>
        <v>0</v>
      </c>
      <c r="M1130" s="73">
        <f>Month!M1130</f>
        <v>0</v>
      </c>
      <c r="N1130" s="74">
        <f>Month!N1130</f>
        <v>0</v>
      </c>
      <c r="O1130" s="74">
        <f>Month!O1130</f>
        <v>0</v>
      </c>
      <c r="P1130" s="15">
        <v>1</v>
      </c>
      <c r="Q1130" s="15"/>
    </row>
    <row r="1131" spans="1:30" ht="15.5">
      <c r="A1131" s="15">
        <f>Month!A1131</f>
        <v>2023</v>
      </c>
      <c r="B1131" s="63" t="str">
        <f>Month!B1131</f>
        <v>March</v>
      </c>
      <c r="C1131" s="63" t="str">
        <f>Month!C1131</f>
        <v>Netherlands</v>
      </c>
      <c r="D1131" s="73">
        <f>Month!D1131</f>
        <v>1294.6099999999999</v>
      </c>
      <c r="E1131" s="73">
        <f>Month!E1131</f>
        <v>121.43</v>
      </c>
      <c r="F1131" s="74">
        <f>Month!F1131</f>
        <v>1416.04</v>
      </c>
      <c r="G1131" s="73">
        <f>Month!G1131</f>
        <v>3.86</v>
      </c>
      <c r="H1131" s="73">
        <f>Month!H1131</f>
        <v>213</v>
      </c>
      <c r="I1131" s="73">
        <f>Month!I1131</f>
        <v>0</v>
      </c>
      <c r="J1131" s="73">
        <f>Month!J1131</f>
        <v>0</v>
      </c>
      <c r="K1131" s="73">
        <f>Month!K1131</f>
        <v>0.09</v>
      </c>
      <c r="L1131" s="73">
        <f>Month!L1131</f>
        <v>15.97</v>
      </c>
      <c r="M1131" s="73">
        <f>Month!M1131</f>
        <v>194.87</v>
      </c>
      <c r="N1131" s="74">
        <f>Month!N1131</f>
        <v>493.29</v>
      </c>
      <c r="O1131" s="74">
        <f>Month!O1131</f>
        <v>1909.33</v>
      </c>
      <c r="P1131" s="15">
        <v>1</v>
      </c>
      <c r="Q1131" s="15"/>
    </row>
    <row r="1132" spans="1:30" ht="15.5">
      <c r="A1132" s="15">
        <f>Month!A1132</f>
        <v>2023</v>
      </c>
      <c r="B1132" s="63" t="str">
        <f>Month!B1132</f>
        <v>March</v>
      </c>
      <c r="C1132" s="63" t="str">
        <f>Month!C1132</f>
        <v>Norway</v>
      </c>
      <c r="D1132" s="73">
        <f>Month!D1132</f>
        <v>71.34</v>
      </c>
      <c r="E1132" s="73">
        <f>Month!E1132</f>
        <v>0</v>
      </c>
      <c r="F1132" s="74">
        <f>Month!F1132</f>
        <v>71.34</v>
      </c>
      <c r="G1132" s="73">
        <f>Month!G1132</f>
        <v>0</v>
      </c>
      <c r="H1132" s="73">
        <f>Month!H1132</f>
        <v>0</v>
      </c>
      <c r="I1132" s="73">
        <f>Month!I1132</f>
        <v>0</v>
      </c>
      <c r="J1132" s="73">
        <f>Month!J1132</f>
        <v>0</v>
      </c>
      <c r="K1132" s="73">
        <f>Month!K1132</f>
        <v>0</v>
      </c>
      <c r="L1132" s="73">
        <f>Month!L1132</f>
        <v>0</v>
      </c>
      <c r="M1132" s="73">
        <f>Month!M1132</f>
        <v>3.03</v>
      </c>
      <c r="N1132" s="74">
        <f>Month!N1132</f>
        <v>65.69</v>
      </c>
      <c r="O1132" s="74">
        <f>Month!O1132</f>
        <v>137.03</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Spain</v>
      </c>
      <c r="D1134" s="73">
        <f>Month!D1134</f>
        <v>84.55</v>
      </c>
      <c r="E1134" s="73">
        <f>Month!E1134</f>
        <v>0</v>
      </c>
      <c r="F1134" s="74">
        <f>Month!F1134</f>
        <v>84.55</v>
      </c>
      <c r="G1134" s="73">
        <f>Month!G1134</f>
        <v>2.09</v>
      </c>
      <c r="H1134" s="73">
        <f>Month!H1134</f>
        <v>0</v>
      </c>
      <c r="I1134" s="73">
        <f>Month!I1134</f>
        <v>0</v>
      </c>
      <c r="J1134" s="73">
        <f>Month!J1134</f>
        <v>0</v>
      </c>
      <c r="K1134" s="73">
        <f>Month!K1134</f>
        <v>0</v>
      </c>
      <c r="L1134" s="73">
        <f>Month!L1134</f>
        <v>0</v>
      </c>
      <c r="M1134" s="73">
        <f>Month!M1134</f>
        <v>0.32</v>
      </c>
      <c r="N1134" s="74">
        <f>Month!N1134</f>
        <v>39.69</v>
      </c>
      <c r="O1134" s="74">
        <f>Month!O1134</f>
        <v>124.24</v>
      </c>
      <c r="P1134" s="15">
        <v>1</v>
      </c>
      <c r="Q1134" s="15"/>
    </row>
    <row r="1135" spans="1:30" ht="15.5">
      <c r="A1135" s="15">
        <f>Month!A1135</f>
        <v>2023</v>
      </c>
      <c r="B1135" s="63" t="str">
        <f>Month!B1135</f>
        <v>March</v>
      </c>
      <c r="C1135" s="63" t="str">
        <f>Month!C1135</f>
        <v>Sweden</v>
      </c>
      <c r="D1135" s="73">
        <f>Month!D1135</f>
        <v>159.25</v>
      </c>
      <c r="E1135" s="73">
        <f>Month!E1135</f>
        <v>0</v>
      </c>
      <c r="F1135" s="74">
        <f>Month!F1135</f>
        <v>159.25</v>
      </c>
      <c r="G1135" s="73">
        <f>Month!G1135</f>
        <v>0</v>
      </c>
      <c r="H1135" s="73">
        <f>Month!H1135</f>
        <v>0</v>
      </c>
      <c r="I1135" s="73">
        <f>Month!I1135</f>
        <v>0</v>
      </c>
      <c r="J1135" s="73">
        <f>Month!J1135</f>
        <v>0</v>
      </c>
      <c r="K1135" s="73">
        <f>Month!K1135</f>
        <v>0</v>
      </c>
      <c r="L1135" s="73">
        <f>Month!L1135</f>
        <v>0</v>
      </c>
      <c r="M1135" s="73">
        <f>Month!M1135</f>
        <v>0.03</v>
      </c>
      <c r="N1135" s="74">
        <f>Month!N1135</f>
        <v>0.03</v>
      </c>
      <c r="O1135" s="74">
        <f>Month!O1135</f>
        <v>159.28</v>
      </c>
      <c r="P1135" s="15">
        <v>1</v>
      </c>
      <c r="Q1135" s="15"/>
    </row>
    <row r="1136" spans="1:30" ht="15.5">
      <c r="A1136" s="15">
        <f>Month!A1136</f>
        <v>2023</v>
      </c>
      <c r="B1136" s="63" t="str">
        <f>Month!B1136</f>
        <v>March</v>
      </c>
      <c r="C1136" s="63" t="str">
        <f>Month!C1136</f>
        <v>United States</v>
      </c>
      <c r="D1136" s="73">
        <f>Month!D1136</f>
        <v>162.53</v>
      </c>
      <c r="E1136" s="73">
        <f>Month!E1136</f>
        <v>0</v>
      </c>
      <c r="F1136" s="74">
        <f>Month!F1136</f>
        <v>162.53</v>
      </c>
      <c r="G1136" s="73">
        <f>Month!G1136</f>
        <v>0</v>
      </c>
      <c r="H1136" s="73">
        <f>Month!H1136</f>
        <v>150.36000000000001</v>
      </c>
      <c r="I1136" s="73">
        <f>Month!I1136</f>
        <v>0</v>
      </c>
      <c r="J1136" s="73">
        <f>Month!J1136</f>
        <v>0</v>
      </c>
      <c r="K1136" s="73">
        <f>Month!K1136</f>
        <v>0</v>
      </c>
      <c r="L1136" s="73">
        <f>Month!L1136</f>
        <v>0</v>
      </c>
      <c r="M1136" s="73">
        <f>Month!M1136</f>
        <v>0.06</v>
      </c>
      <c r="N1136" s="74">
        <f>Month!N1136</f>
        <v>150.41999999999999</v>
      </c>
      <c r="O1136" s="74">
        <f>Month!O1136</f>
        <v>312.95</v>
      </c>
      <c r="P1136" s="15">
        <v>1</v>
      </c>
      <c r="Q1136" s="15"/>
    </row>
    <row r="1137" spans="1:17" ht="15.5">
      <c r="A1137" s="15">
        <f>Month!A1137</f>
        <v>2023</v>
      </c>
      <c r="B1137" s="63" t="str">
        <f>Month!B1137</f>
        <v>March</v>
      </c>
      <c r="C1137" s="63" t="str">
        <f>Month!C1137</f>
        <v>Russian Federation</v>
      </c>
      <c r="D1137" s="73">
        <f>Month!D1137</f>
        <v>0</v>
      </c>
      <c r="E1137" s="73">
        <f>Month!E1137</f>
        <v>0</v>
      </c>
      <c r="F1137" s="74">
        <f>Month!F1137</f>
        <v>0</v>
      </c>
      <c r="G1137" s="73">
        <f>Month!G1137</f>
        <v>0</v>
      </c>
      <c r="H1137" s="73">
        <f>Month!H1137</f>
        <v>0</v>
      </c>
      <c r="I1137" s="73">
        <f>Month!I1137</f>
        <v>0</v>
      </c>
      <c r="J1137" s="73">
        <f>Month!J1137</f>
        <v>0</v>
      </c>
      <c r="K1137" s="73">
        <f>Month!K1137</f>
        <v>0</v>
      </c>
      <c r="L1137" s="73">
        <f>Month!L1137</f>
        <v>0</v>
      </c>
      <c r="M1137" s="73">
        <f>Month!M1137</f>
        <v>0</v>
      </c>
      <c r="N1137" s="74">
        <f>Month!N1137</f>
        <v>0</v>
      </c>
      <c r="O1137" s="74">
        <f>Month!O1137</f>
        <v>0</v>
      </c>
      <c r="P1137" s="15">
        <v>1</v>
      </c>
      <c r="Q1137" s="15"/>
    </row>
    <row r="1138" spans="1:17" ht="15.5">
      <c r="A1138" s="15">
        <f>Month!A1138</f>
        <v>2023</v>
      </c>
      <c r="B1138" s="63" t="str">
        <f>Month!B1138</f>
        <v>March</v>
      </c>
      <c r="C1138" s="63" t="str">
        <f>Month!C1138</f>
        <v>Other</v>
      </c>
      <c r="D1138" s="73">
        <f>Month!D1138</f>
        <v>342.81</v>
      </c>
      <c r="E1138" s="73">
        <f>Month!E1138</f>
        <v>4.66</v>
      </c>
      <c r="F1138" s="74">
        <f>Month!F1138</f>
        <v>347.47</v>
      </c>
      <c r="G1138" s="73">
        <f>Month!G1138</f>
        <v>22.23</v>
      </c>
      <c r="H1138" s="73">
        <f>Month!H1138</f>
        <v>171.81</v>
      </c>
      <c r="I1138" s="73">
        <f>Month!I1138</f>
        <v>0</v>
      </c>
      <c r="J1138" s="73">
        <f>Month!J1138</f>
        <v>0</v>
      </c>
      <c r="K1138" s="73">
        <f>Month!K1138</f>
        <v>0</v>
      </c>
      <c r="L1138" s="73">
        <f>Month!L1138</f>
        <v>239.2</v>
      </c>
      <c r="M1138" s="73">
        <f>Month!M1138</f>
        <v>85.5</v>
      </c>
      <c r="N1138" s="74">
        <f>Month!N1138</f>
        <v>292.69</v>
      </c>
      <c r="O1138" s="74">
        <f>Month!O1138</f>
        <v>640.16</v>
      </c>
      <c r="P1138" s="15">
        <v>1</v>
      </c>
      <c r="Q1138" s="15"/>
    </row>
    <row r="1139" spans="1:17" ht="15.5">
      <c r="A1139" s="15">
        <f>Month!A1139</f>
        <v>2023</v>
      </c>
      <c r="B1139" s="66" t="str">
        <f>Month!B1139</f>
        <v>March</v>
      </c>
      <c r="C1139" s="64" t="str">
        <f>Month!C1139</f>
        <v>Total exports</v>
      </c>
      <c r="D1139" s="76">
        <f>Month!D1139</f>
        <v>2517.8200000000002</v>
      </c>
      <c r="E1139" s="76">
        <f>Month!E1139</f>
        <v>163.44999999999999</v>
      </c>
      <c r="F1139" s="75">
        <f>Month!F1139</f>
        <v>2681.27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4596.34</v>
      </c>
      <c r="P1139" s="15">
        <v>1</v>
      </c>
      <c r="Q1139" s="15"/>
    </row>
    <row r="1140" spans="1:17" ht="15.5">
      <c r="A1140" s="15">
        <f>Month!A1140</f>
        <v>2023</v>
      </c>
      <c r="B1140" s="63" t="str">
        <f>Month!B1140</f>
        <v>April</v>
      </c>
      <c r="C1140" s="62" t="str">
        <f>Month!C1140</f>
        <v>Belgium</v>
      </c>
      <c r="D1140" s="70">
        <f>Month!D1140</f>
        <v>0</v>
      </c>
      <c r="E1140" s="70">
        <f>Month!E1140</f>
        <v>92.07</v>
      </c>
      <c r="F1140" s="71">
        <f>Month!F1140</f>
        <v>92.07</v>
      </c>
      <c r="G1140" s="70">
        <f>Month!G1140</f>
        <v>0</v>
      </c>
      <c r="H1140" s="70">
        <f>Month!H1140</f>
        <v>46.62</v>
      </c>
      <c r="I1140" s="70">
        <f>Month!I1140</f>
        <v>0</v>
      </c>
      <c r="J1140" s="70">
        <f>Month!J1140</f>
        <v>0</v>
      </c>
      <c r="K1140" s="70">
        <f>Month!K1140</f>
        <v>0</v>
      </c>
      <c r="L1140" s="70">
        <f>Month!L1140</f>
        <v>0</v>
      </c>
      <c r="M1140" s="70">
        <f>Month!M1140</f>
        <v>61.92</v>
      </c>
      <c r="N1140" s="71">
        <f>Month!N1140</f>
        <v>148.25</v>
      </c>
      <c r="O1140" s="71">
        <f>Month!O1140</f>
        <v>240.32</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France</v>
      </c>
      <c r="D1144" s="73">
        <f>Month!D1144</f>
        <v>0</v>
      </c>
      <c r="E1144" s="73">
        <f>Month!E1144</f>
        <v>0</v>
      </c>
      <c r="F1144" s="74">
        <f>Month!F1144</f>
        <v>0</v>
      </c>
      <c r="G1144" s="73">
        <f>Month!G1144</f>
        <v>7.63</v>
      </c>
      <c r="H1144" s="73">
        <f>Month!H1144</f>
        <v>1.92</v>
      </c>
      <c r="I1144" s="73">
        <f>Month!I1144</f>
        <v>0</v>
      </c>
      <c r="J1144" s="73">
        <f>Month!J1144</f>
        <v>0</v>
      </c>
      <c r="K1144" s="73">
        <f>Month!K1144</f>
        <v>0</v>
      </c>
      <c r="L1144" s="73">
        <f>Month!L1144</f>
        <v>0</v>
      </c>
      <c r="M1144" s="73">
        <f>Month!M1144</f>
        <v>4.91</v>
      </c>
      <c r="N1144" s="74">
        <f>Month!N1144</f>
        <v>26.62</v>
      </c>
      <c r="O1144" s="74">
        <f>Month!O1144</f>
        <v>26.62</v>
      </c>
      <c r="P1144" s="15">
        <v>2</v>
      </c>
      <c r="Q1144" s="15"/>
    </row>
    <row r="1145" spans="1:17" ht="15.5">
      <c r="A1145" s="15">
        <f>Month!A1145</f>
        <v>2023</v>
      </c>
      <c r="B1145" s="63" t="str">
        <f>Month!B1145</f>
        <v>April</v>
      </c>
      <c r="C1145" s="63" t="str">
        <f>Month!C1145</f>
        <v>Germany</v>
      </c>
      <c r="D1145" s="73">
        <f>Month!D1145</f>
        <v>336.8</v>
      </c>
      <c r="E1145" s="73">
        <f>Month!E1145</f>
        <v>11.85</v>
      </c>
      <c r="F1145" s="74">
        <f>Month!F1145</f>
        <v>348.65</v>
      </c>
      <c r="G1145" s="73">
        <f>Month!G1145</f>
        <v>0</v>
      </c>
      <c r="H1145" s="73">
        <f>Month!H1145</f>
        <v>0</v>
      </c>
      <c r="I1145" s="73">
        <f>Month!I1145</f>
        <v>0</v>
      </c>
      <c r="J1145" s="73">
        <f>Month!J1145</f>
        <v>0</v>
      </c>
      <c r="K1145" s="73">
        <f>Month!K1145</f>
        <v>0</v>
      </c>
      <c r="L1145" s="73">
        <f>Month!L1145</f>
        <v>0</v>
      </c>
      <c r="M1145" s="73">
        <f>Month!M1145</f>
        <v>3.55</v>
      </c>
      <c r="N1145" s="74">
        <f>Month!N1145</f>
        <v>3.55</v>
      </c>
      <c r="O1145" s="74">
        <f>Month!O1145</f>
        <v>352.2</v>
      </c>
      <c r="P1145" s="15">
        <v>2</v>
      </c>
      <c r="Q1145" s="15"/>
    </row>
    <row r="1146" spans="1:17" ht="15.5">
      <c r="A1146" s="15">
        <f>Month!A1146</f>
        <v>2023</v>
      </c>
      <c r="B1146" s="63" t="str">
        <f>Month!B1146</f>
        <v>April</v>
      </c>
      <c r="C1146" s="63" t="str">
        <f>Month!C1146</f>
        <v>Ireland</v>
      </c>
      <c r="D1146" s="73">
        <f>Month!D1146</f>
        <v>0</v>
      </c>
      <c r="E1146" s="73">
        <f>Month!E1146</f>
        <v>0</v>
      </c>
      <c r="F1146" s="74">
        <f>Month!F1146</f>
        <v>0</v>
      </c>
      <c r="G1146" s="73">
        <f>Month!G1146</f>
        <v>0</v>
      </c>
      <c r="H1146" s="73">
        <f>Month!H1146</f>
        <v>10.74</v>
      </c>
      <c r="I1146" s="73">
        <f>Month!I1146</f>
        <v>104.04</v>
      </c>
      <c r="J1146" s="73">
        <f>Month!J1146</f>
        <v>6.08</v>
      </c>
      <c r="K1146" s="73">
        <f>Month!K1146</f>
        <v>81.34</v>
      </c>
      <c r="L1146" s="73">
        <f>Month!L1146</f>
        <v>11.41</v>
      </c>
      <c r="M1146" s="73">
        <f>Month!M1146</f>
        <v>10.5</v>
      </c>
      <c r="N1146" s="74">
        <f>Month!N1146</f>
        <v>224.11</v>
      </c>
      <c r="O1146" s="74">
        <f>Month!O1146</f>
        <v>224.11</v>
      </c>
      <c r="P1146" s="15">
        <v>2</v>
      </c>
      <c r="Q1146" s="15"/>
    </row>
    <row r="1147" spans="1:17" ht="15.5">
      <c r="A1147" s="15">
        <f>Month!A1147</f>
        <v>2023</v>
      </c>
      <c r="B1147" s="63" t="str">
        <f>Month!B1147</f>
        <v>April</v>
      </c>
      <c r="C1147" s="63" t="str">
        <f>Month!C1147</f>
        <v>Italy</v>
      </c>
      <c r="D1147" s="73">
        <f>Month!D1147</f>
        <v>0</v>
      </c>
      <c r="E1147" s="73">
        <f>Month!E1147</f>
        <v>0</v>
      </c>
      <c r="F1147" s="74">
        <f>Month!F1147</f>
        <v>0</v>
      </c>
      <c r="G1147" s="73">
        <f>Month!G1147</f>
        <v>0</v>
      </c>
      <c r="H1147" s="73">
        <f>Month!H1147</f>
        <v>0</v>
      </c>
      <c r="I1147" s="73">
        <f>Month!I1147</f>
        <v>0</v>
      </c>
      <c r="J1147" s="73">
        <f>Month!J1147</f>
        <v>0</v>
      </c>
      <c r="K1147" s="73">
        <f>Month!K1147</f>
        <v>0</v>
      </c>
      <c r="L1147" s="73">
        <f>Month!L1147</f>
        <v>0</v>
      </c>
      <c r="M1147" s="73">
        <f>Month!M1147</f>
        <v>3.91</v>
      </c>
      <c r="N1147" s="74">
        <f>Month!N1147</f>
        <v>3.91</v>
      </c>
      <c r="O1147" s="74">
        <f>Month!O1147</f>
        <v>3.91</v>
      </c>
      <c r="P1147" s="15">
        <v>2</v>
      </c>
      <c r="Q1147" s="15"/>
    </row>
    <row r="1148" spans="1:17" ht="15.5">
      <c r="A1148" s="15">
        <f>Month!A1148</f>
        <v>2023</v>
      </c>
      <c r="B1148" s="63" t="str">
        <f>Month!B1148</f>
        <v>April</v>
      </c>
      <c r="C1148" s="63" t="str">
        <f>Month!C1148</f>
        <v>Korea</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0</v>
      </c>
      <c r="N1148" s="74">
        <f>Month!N1148</f>
        <v>0</v>
      </c>
      <c r="O1148" s="74">
        <f>Month!O1148</f>
        <v>0</v>
      </c>
      <c r="P1148" s="15">
        <v>2</v>
      </c>
      <c r="Q1148" s="15"/>
    </row>
    <row r="1149" spans="1:17" ht="15.5">
      <c r="A1149" s="15">
        <f>Month!A1149</f>
        <v>2023</v>
      </c>
      <c r="B1149" s="63" t="str">
        <f>Month!B1149</f>
        <v>April</v>
      </c>
      <c r="C1149" s="63" t="str">
        <f>Month!C1149</f>
        <v>Netherlands</v>
      </c>
      <c r="D1149" s="73">
        <f>Month!D1149</f>
        <v>713.73</v>
      </c>
      <c r="E1149" s="73">
        <f>Month!E1149</f>
        <v>78.28</v>
      </c>
      <c r="F1149" s="74">
        <f>Month!F1149</f>
        <v>792.01</v>
      </c>
      <c r="G1149" s="73">
        <f>Month!G1149</f>
        <v>2.5499999999999998</v>
      </c>
      <c r="H1149" s="73">
        <f>Month!H1149</f>
        <v>288</v>
      </c>
      <c r="I1149" s="73">
        <f>Month!I1149</f>
        <v>0</v>
      </c>
      <c r="J1149" s="73">
        <f>Month!J1149</f>
        <v>0</v>
      </c>
      <c r="K1149" s="73">
        <f>Month!K1149</f>
        <v>0</v>
      </c>
      <c r="L1149" s="73">
        <f>Month!L1149</f>
        <v>9.9600000000000009</v>
      </c>
      <c r="M1149" s="73">
        <f>Month!M1149</f>
        <v>225.57</v>
      </c>
      <c r="N1149" s="74">
        <f>Month!N1149</f>
        <v>541.02</v>
      </c>
      <c r="O1149" s="74">
        <f>Month!O1149</f>
        <v>1333.03</v>
      </c>
      <c r="P1149" s="15">
        <v>2</v>
      </c>
      <c r="Q1149" s="15"/>
    </row>
    <row r="1150" spans="1:17" ht="15.5">
      <c r="A1150" s="15">
        <f>Month!A1150</f>
        <v>2023</v>
      </c>
      <c r="B1150" s="63" t="str">
        <f>Month!B1150</f>
        <v>April</v>
      </c>
      <c r="C1150" s="63" t="str">
        <f>Month!C1150</f>
        <v>Norway</v>
      </c>
      <c r="D1150" s="73">
        <f>Month!D1150</f>
        <v>0</v>
      </c>
      <c r="E1150" s="73">
        <f>Month!E1150</f>
        <v>0</v>
      </c>
      <c r="F1150" s="74">
        <f>Month!F1150</f>
        <v>0</v>
      </c>
      <c r="G1150" s="73">
        <f>Month!G1150</f>
        <v>0</v>
      </c>
      <c r="H1150" s="73">
        <f>Month!H1150</f>
        <v>0</v>
      </c>
      <c r="I1150" s="73">
        <f>Month!I1150</f>
        <v>0</v>
      </c>
      <c r="J1150" s="73">
        <f>Month!J1150</f>
        <v>0</v>
      </c>
      <c r="K1150" s="73">
        <f>Month!K1150</f>
        <v>0</v>
      </c>
      <c r="L1150" s="73">
        <f>Month!L1150</f>
        <v>0</v>
      </c>
      <c r="M1150" s="73">
        <f>Month!M1150</f>
        <v>0</v>
      </c>
      <c r="N1150" s="74">
        <f>Month!N1150</f>
        <v>32.97</v>
      </c>
      <c r="O1150" s="74">
        <f>Month!O1150</f>
        <v>32.97</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Spain</v>
      </c>
      <c r="D1152" s="73">
        <f>Month!D1152</f>
        <v>71.27</v>
      </c>
      <c r="E1152" s="73">
        <f>Month!E1152</f>
        <v>20.67</v>
      </c>
      <c r="F1152" s="74">
        <f>Month!F1152</f>
        <v>91.94</v>
      </c>
      <c r="G1152" s="73">
        <f>Month!G1152</f>
        <v>0</v>
      </c>
      <c r="H1152" s="73">
        <f>Month!H1152</f>
        <v>0</v>
      </c>
      <c r="I1152" s="73">
        <f>Month!I1152</f>
        <v>0</v>
      </c>
      <c r="J1152" s="73">
        <f>Month!J1152</f>
        <v>0</v>
      </c>
      <c r="K1152" s="73">
        <f>Month!K1152</f>
        <v>0</v>
      </c>
      <c r="L1152" s="73">
        <f>Month!L1152</f>
        <v>0</v>
      </c>
      <c r="M1152" s="73">
        <f>Month!M1152</f>
        <v>2.76</v>
      </c>
      <c r="N1152" s="74">
        <f>Month!N1152</f>
        <v>2.76</v>
      </c>
      <c r="O1152" s="74">
        <f>Month!O1152</f>
        <v>94.7</v>
      </c>
      <c r="P1152" s="15">
        <v>2</v>
      </c>
      <c r="Q1152" s="15"/>
    </row>
    <row r="1153" spans="1:17" ht="15.5">
      <c r="A1153" s="15">
        <f>Month!A1153</f>
        <v>2023</v>
      </c>
      <c r="B1153" s="63" t="str">
        <f>Month!B1153</f>
        <v>April</v>
      </c>
      <c r="C1153" s="63" t="str">
        <f>Month!C1153</f>
        <v>Sweden</v>
      </c>
      <c r="D1153" s="73">
        <f>Month!D1153</f>
        <v>182.13</v>
      </c>
      <c r="E1153" s="73">
        <f>Month!E1153</f>
        <v>0</v>
      </c>
      <c r="F1153" s="74">
        <f>Month!F1153</f>
        <v>182.13</v>
      </c>
      <c r="G1153" s="73">
        <f>Month!G1153</f>
        <v>0</v>
      </c>
      <c r="H1153" s="73">
        <f>Month!H1153</f>
        <v>0</v>
      </c>
      <c r="I1153" s="73">
        <f>Month!I1153</f>
        <v>0</v>
      </c>
      <c r="J1153" s="73">
        <f>Month!J1153</f>
        <v>0</v>
      </c>
      <c r="K1153" s="73">
        <f>Month!K1153</f>
        <v>0</v>
      </c>
      <c r="L1153" s="73">
        <f>Month!L1153</f>
        <v>0</v>
      </c>
      <c r="M1153" s="73">
        <f>Month!M1153</f>
        <v>0.03</v>
      </c>
      <c r="N1153" s="74">
        <f>Month!N1153</f>
        <v>0.03</v>
      </c>
      <c r="O1153" s="74">
        <f>Month!O1153</f>
        <v>182.16</v>
      </c>
      <c r="P1153" s="15">
        <v>2</v>
      </c>
      <c r="Q1153" s="15"/>
    </row>
    <row r="1154" spans="1:17" ht="15.5">
      <c r="A1154" s="15">
        <f>Month!A1154</f>
        <v>2023</v>
      </c>
      <c r="B1154" s="63" t="str">
        <f>Month!B1154</f>
        <v>April</v>
      </c>
      <c r="C1154" s="63" t="str">
        <f>Month!C1154</f>
        <v>United States</v>
      </c>
      <c r="D1154" s="73">
        <f>Month!D1154</f>
        <v>0</v>
      </c>
      <c r="E1154" s="73">
        <f>Month!E1154</f>
        <v>0</v>
      </c>
      <c r="F1154" s="74">
        <f>Month!F1154</f>
        <v>0</v>
      </c>
      <c r="G1154" s="73">
        <f>Month!G1154</f>
        <v>0</v>
      </c>
      <c r="H1154" s="73">
        <f>Month!H1154</f>
        <v>203.34</v>
      </c>
      <c r="I1154" s="73">
        <f>Month!I1154</f>
        <v>0</v>
      </c>
      <c r="J1154" s="73">
        <f>Month!J1154</f>
        <v>0</v>
      </c>
      <c r="K1154" s="73">
        <f>Month!K1154</f>
        <v>0.12</v>
      </c>
      <c r="L1154" s="73">
        <f>Month!L1154</f>
        <v>0</v>
      </c>
      <c r="M1154" s="73">
        <f>Month!M1154</f>
        <v>1.65</v>
      </c>
      <c r="N1154" s="74">
        <f>Month!N1154</f>
        <v>205.11</v>
      </c>
      <c r="O1154" s="74">
        <f>Month!O1154</f>
        <v>205.11</v>
      </c>
      <c r="P1154" s="15">
        <v>2</v>
      </c>
      <c r="Q1154" s="15"/>
    </row>
    <row r="1155" spans="1:17" ht="15.5">
      <c r="A1155" s="15">
        <f>Month!A1155</f>
        <v>2023</v>
      </c>
      <c r="B1155" s="63" t="str">
        <f>Month!B1155</f>
        <v>April</v>
      </c>
      <c r="C1155" s="63" t="str">
        <f>Month!C1155</f>
        <v>Russian Federation</v>
      </c>
      <c r="D1155" s="73">
        <f>Month!D1155</f>
        <v>0</v>
      </c>
      <c r="E1155" s="73">
        <f>Month!E1155</f>
        <v>0</v>
      </c>
      <c r="F1155" s="74">
        <f>Month!F1155</f>
        <v>0</v>
      </c>
      <c r="G1155" s="73">
        <f>Month!G1155</f>
        <v>0</v>
      </c>
      <c r="H1155" s="73">
        <f>Month!H1155</f>
        <v>0</v>
      </c>
      <c r="I1155" s="73">
        <f>Month!I1155</f>
        <v>0</v>
      </c>
      <c r="J1155" s="73">
        <f>Month!J1155</f>
        <v>0</v>
      </c>
      <c r="K1155" s="73">
        <f>Month!K1155</f>
        <v>0</v>
      </c>
      <c r="L1155" s="73">
        <f>Month!L1155</f>
        <v>0</v>
      </c>
      <c r="M1155" s="73">
        <f>Month!M1155</f>
        <v>0</v>
      </c>
      <c r="N1155" s="74">
        <f>Month!N1155</f>
        <v>0</v>
      </c>
      <c r="O1155" s="74">
        <f>Month!O1155</f>
        <v>0</v>
      </c>
      <c r="P1155" s="15">
        <v>2</v>
      </c>
      <c r="Q1155" s="15"/>
    </row>
    <row r="1156" spans="1:17" ht="15.5">
      <c r="A1156" s="15">
        <f>Month!A1156</f>
        <v>2023</v>
      </c>
      <c r="B1156" s="63" t="str">
        <f>Month!B1156</f>
        <v>April</v>
      </c>
      <c r="C1156" s="63" t="str">
        <f>Month!C1156</f>
        <v>Other</v>
      </c>
      <c r="D1156" s="73">
        <f>Month!D1156</f>
        <v>528.85</v>
      </c>
      <c r="E1156" s="73">
        <f>Month!E1156</f>
        <v>0</v>
      </c>
      <c r="F1156" s="74">
        <f>Month!F1156</f>
        <v>528.85</v>
      </c>
      <c r="G1156" s="73">
        <f>Month!G1156</f>
        <v>22.98</v>
      </c>
      <c r="H1156" s="73">
        <f>Month!H1156</f>
        <v>10.27</v>
      </c>
      <c r="I1156" s="73">
        <f>Month!I1156</f>
        <v>0</v>
      </c>
      <c r="J1156" s="73">
        <f>Month!J1156</f>
        <v>0</v>
      </c>
      <c r="K1156" s="73">
        <f>Month!K1156</f>
        <v>0</v>
      </c>
      <c r="L1156" s="73">
        <f>Month!L1156</f>
        <v>126.49</v>
      </c>
      <c r="M1156" s="73">
        <f>Month!M1156</f>
        <v>56.07</v>
      </c>
      <c r="N1156" s="74">
        <f>Month!N1156</f>
        <v>116.03</v>
      </c>
      <c r="O1156" s="74">
        <f>Month!O1156</f>
        <v>644.88</v>
      </c>
      <c r="P1156" s="15">
        <v>2</v>
      </c>
      <c r="Q1156" s="15"/>
    </row>
    <row r="1157" spans="1:17" ht="15.5">
      <c r="A1157" s="15">
        <f>Month!A1157</f>
        <v>2023</v>
      </c>
      <c r="B1157" s="66" t="str">
        <f>Month!B1157</f>
        <v>April</v>
      </c>
      <c r="C1157" s="64" t="str">
        <f>Month!C1157</f>
        <v>Total exports</v>
      </c>
      <c r="D1157" s="76">
        <f>Month!D1157</f>
        <v>1832.78</v>
      </c>
      <c r="E1157" s="76">
        <f>Month!E1157</f>
        <v>202.87</v>
      </c>
      <c r="F1157" s="75">
        <f>Month!F1157</f>
        <v>2035.65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383.89</v>
      </c>
      <c r="N1157" s="75">
        <f>Month!N1157</f>
        <v>1515.25</v>
      </c>
      <c r="O1157" s="96">
        <f>Month!O1157</f>
        <v>3550.9</v>
      </c>
      <c r="P1157" s="15">
        <v>2</v>
      </c>
      <c r="Q1157" s="15"/>
    </row>
    <row r="1158" spans="1:17" ht="15.5">
      <c r="A1158" s="15">
        <f>Month!A1158</f>
        <v>2023</v>
      </c>
      <c r="B1158" s="63" t="str">
        <f>Month!B1158</f>
        <v>May</v>
      </c>
      <c r="C1158" s="62" t="str">
        <f>Month!C1158</f>
        <v>Belgium</v>
      </c>
      <c r="D1158" s="70">
        <f>Month!D1158</f>
        <v>0</v>
      </c>
      <c r="E1158" s="70">
        <f>Month!E1158</f>
        <v>21.37</v>
      </c>
      <c r="F1158" s="71">
        <f>Month!F1158</f>
        <v>21.37</v>
      </c>
      <c r="G1158" s="70">
        <f>Month!G1158</f>
        <v>0</v>
      </c>
      <c r="H1158" s="70">
        <f>Month!H1158</f>
        <v>93.13</v>
      </c>
      <c r="I1158" s="70">
        <f>Month!I1158</f>
        <v>0</v>
      </c>
      <c r="J1158" s="70">
        <f>Month!J1158</f>
        <v>0</v>
      </c>
      <c r="K1158" s="70">
        <f>Month!K1158</f>
        <v>0</v>
      </c>
      <c r="L1158" s="70">
        <f>Month!L1158</f>
        <v>6.34</v>
      </c>
      <c r="M1158" s="70">
        <f>Month!M1158</f>
        <v>76.260000000000005</v>
      </c>
      <c r="N1158" s="71">
        <f>Month!N1158</f>
        <v>192.55</v>
      </c>
      <c r="O1158" s="71">
        <f>Month!O1158</f>
        <v>213.92</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France</v>
      </c>
      <c r="D1162" s="73">
        <f>Month!D1162</f>
        <v>159.41999999999999</v>
      </c>
      <c r="E1162" s="73">
        <f>Month!E1162</f>
        <v>0</v>
      </c>
      <c r="F1162" s="74">
        <f>Month!F1162</f>
        <v>159.41999999999999</v>
      </c>
      <c r="G1162" s="73">
        <f>Month!G1162</f>
        <v>25.19</v>
      </c>
      <c r="H1162" s="73">
        <f>Month!H1162</f>
        <v>5.12</v>
      </c>
      <c r="I1162" s="73">
        <f>Month!I1162</f>
        <v>0</v>
      </c>
      <c r="J1162" s="73">
        <f>Month!J1162</f>
        <v>0</v>
      </c>
      <c r="K1162" s="73">
        <f>Month!K1162</f>
        <v>0</v>
      </c>
      <c r="L1162" s="73">
        <f>Month!L1162</f>
        <v>0</v>
      </c>
      <c r="M1162" s="73">
        <f>Month!M1162</f>
        <v>4.01</v>
      </c>
      <c r="N1162" s="74">
        <f>Month!N1162</f>
        <v>46.02</v>
      </c>
      <c r="O1162" s="74">
        <f>Month!O1162</f>
        <v>205.44</v>
      </c>
      <c r="P1162" s="15">
        <v>2</v>
      </c>
      <c r="Q1162" s="15"/>
    </row>
    <row r="1163" spans="1:17" ht="15.5">
      <c r="A1163" s="15">
        <f>Month!A1163</f>
        <v>2023</v>
      </c>
      <c r="B1163" s="63" t="str">
        <f>Month!B1163</f>
        <v>May</v>
      </c>
      <c r="C1163" s="63" t="str">
        <f>Month!C1163</f>
        <v>Germany</v>
      </c>
      <c r="D1163" s="73">
        <f>Month!D1163</f>
        <v>258.01</v>
      </c>
      <c r="E1163" s="73">
        <f>Month!E1163</f>
        <v>0</v>
      </c>
      <c r="F1163" s="74">
        <f>Month!F1163</f>
        <v>258.01</v>
      </c>
      <c r="G1163" s="73">
        <f>Month!G1163</f>
        <v>0</v>
      </c>
      <c r="H1163" s="73">
        <f>Month!H1163</f>
        <v>0</v>
      </c>
      <c r="I1163" s="73">
        <f>Month!I1163</f>
        <v>0</v>
      </c>
      <c r="J1163" s="73">
        <f>Month!J1163</f>
        <v>0</v>
      </c>
      <c r="K1163" s="73">
        <f>Month!K1163</f>
        <v>0</v>
      </c>
      <c r="L1163" s="73">
        <f>Month!L1163</f>
        <v>0</v>
      </c>
      <c r="M1163" s="73">
        <f>Month!M1163</f>
        <v>1.2</v>
      </c>
      <c r="N1163" s="74">
        <f>Month!N1163</f>
        <v>1.2</v>
      </c>
      <c r="O1163" s="74">
        <f>Month!O1163</f>
        <v>259.20999999999998</v>
      </c>
      <c r="P1163" s="15">
        <v>2</v>
      </c>
      <c r="Q1163" s="15"/>
    </row>
    <row r="1164" spans="1:17" ht="15.5">
      <c r="A1164" s="15">
        <f>Month!A1164</f>
        <v>2023</v>
      </c>
      <c r="B1164" s="63" t="str">
        <f>Month!B1164</f>
        <v>May</v>
      </c>
      <c r="C1164" s="63" t="str">
        <f>Month!C1164</f>
        <v>Ireland</v>
      </c>
      <c r="D1164" s="73">
        <f>Month!D1164</f>
        <v>0</v>
      </c>
      <c r="E1164" s="73">
        <f>Month!E1164</f>
        <v>0</v>
      </c>
      <c r="F1164" s="74">
        <f>Month!F1164</f>
        <v>0</v>
      </c>
      <c r="G1164" s="73">
        <f>Month!G1164</f>
        <v>0</v>
      </c>
      <c r="H1164" s="73">
        <f>Month!H1164</f>
        <v>17.89</v>
      </c>
      <c r="I1164" s="73">
        <f>Month!I1164</f>
        <v>125.68</v>
      </c>
      <c r="J1164" s="73">
        <f>Month!J1164</f>
        <v>0</v>
      </c>
      <c r="K1164" s="73">
        <f>Month!K1164</f>
        <v>80.44</v>
      </c>
      <c r="L1164" s="73">
        <f>Month!L1164</f>
        <v>12.05</v>
      </c>
      <c r="M1164" s="73">
        <f>Month!M1164</f>
        <v>18.45</v>
      </c>
      <c r="N1164" s="74">
        <f>Month!N1164</f>
        <v>254.51</v>
      </c>
      <c r="O1164" s="74">
        <f>Month!O1164</f>
        <v>254.51</v>
      </c>
      <c r="P1164" s="15">
        <v>2</v>
      </c>
      <c r="Q1164" s="15"/>
    </row>
    <row r="1165" spans="1:17" ht="15.5">
      <c r="A1165" s="15">
        <f>Month!A1165</f>
        <v>2023</v>
      </c>
      <c r="B1165" s="63" t="str">
        <f>Month!B1165</f>
        <v>May</v>
      </c>
      <c r="C1165" s="63" t="str">
        <f>Month!C1165</f>
        <v>Italy</v>
      </c>
      <c r="D1165" s="73">
        <f>Month!D1165</f>
        <v>0</v>
      </c>
      <c r="E1165" s="73">
        <f>Month!E1165</f>
        <v>11.01</v>
      </c>
      <c r="F1165" s="74">
        <f>Month!F1165</f>
        <v>11.01</v>
      </c>
      <c r="G1165" s="73">
        <f>Month!G1165</f>
        <v>0</v>
      </c>
      <c r="H1165" s="73">
        <f>Month!H1165</f>
        <v>0</v>
      </c>
      <c r="I1165" s="73">
        <f>Month!I1165</f>
        <v>0</v>
      </c>
      <c r="J1165" s="73">
        <f>Month!J1165</f>
        <v>0</v>
      </c>
      <c r="K1165" s="73">
        <f>Month!K1165</f>
        <v>0</v>
      </c>
      <c r="L1165" s="73">
        <f>Month!L1165</f>
        <v>0</v>
      </c>
      <c r="M1165" s="73">
        <f>Month!M1165</f>
        <v>1.29</v>
      </c>
      <c r="N1165" s="74">
        <f>Month!N1165</f>
        <v>1.29</v>
      </c>
      <c r="O1165" s="74">
        <f>Month!O1165</f>
        <v>12.3</v>
      </c>
      <c r="P1165" s="15">
        <v>2</v>
      </c>
      <c r="Q1165" s="15"/>
    </row>
    <row r="1166" spans="1:17" ht="15.5">
      <c r="A1166" s="15">
        <f>Month!A1166</f>
        <v>2023</v>
      </c>
      <c r="B1166" s="63" t="str">
        <f>Month!B1166</f>
        <v>May</v>
      </c>
      <c r="C1166" s="63" t="str">
        <f>Month!C1166</f>
        <v>Korea</v>
      </c>
      <c r="D1166" s="73">
        <f>Month!D1166</f>
        <v>0</v>
      </c>
      <c r="E1166" s="73">
        <f>Month!E1166</f>
        <v>0</v>
      </c>
      <c r="F1166" s="74">
        <f>Month!F1166</f>
        <v>0</v>
      </c>
      <c r="G1166" s="73">
        <f>Month!G1166</f>
        <v>0</v>
      </c>
      <c r="H1166" s="73">
        <f>Month!H1166</f>
        <v>0</v>
      </c>
      <c r="I1166" s="73">
        <f>Month!I1166</f>
        <v>0</v>
      </c>
      <c r="J1166" s="73">
        <f>Month!J1166</f>
        <v>0</v>
      </c>
      <c r="K1166" s="73">
        <f>Month!K1166</f>
        <v>0</v>
      </c>
      <c r="L1166" s="73">
        <f>Month!L1166</f>
        <v>0</v>
      </c>
      <c r="M1166" s="73">
        <f>Month!M1166</f>
        <v>0</v>
      </c>
      <c r="N1166" s="74">
        <f>Month!N1166</f>
        <v>0</v>
      </c>
      <c r="O1166" s="74">
        <f>Month!O1166</f>
        <v>0</v>
      </c>
      <c r="P1166" s="15">
        <v>2</v>
      </c>
      <c r="Q1166" s="15"/>
    </row>
    <row r="1167" spans="1:17" ht="15.5">
      <c r="A1167" s="15">
        <f>Month!A1167</f>
        <v>2023</v>
      </c>
      <c r="B1167" s="63" t="str">
        <f>Month!B1167</f>
        <v>May</v>
      </c>
      <c r="C1167" s="63" t="str">
        <f>Month!C1167</f>
        <v>Netherlands</v>
      </c>
      <c r="D1167" s="73">
        <f>Month!D1167</f>
        <v>995.51</v>
      </c>
      <c r="E1167" s="73">
        <f>Month!E1167</f>
        <v>201.32</v>
      </c>
      <c r="F1167" s="74">
        <f>Month!F1167</f>
        <v>1196.83</v>
      </c>
      <c r="G1167" s="73">
        <f>Month!G1167</f>
        <v>15.65</v>
      </c>
      <c r="H1167" s="73">
        <f>Month!H1167</f>
        <v>272</v>
      </c>
      <c r="I1167" s="73">
        <f>Month!I1167</f>
        <v>0</v>
      </c>
      <c r="J1167" s="73">
        <f>Month!J1167</f>
        <v>0</v>
      </c>
      <c r="K1167" s="73">
        <f>Month!K1167</f>
        <v>48.83</v>
      </c>
      <c r="L1167" s="73">
        <f>Month!L1167</f>
        <v>5.46</v>
      </c>
      <c r="M1167" s="73">
        <f>Month!M1167</f>
        <v>241.51</v>
      </c>
      <c r="N1167" s="74">
        <f>Month!N1167</f>
        <v>597.19000000000005</v>
      </c>
      <c r="O1167" s="74">
        <f>Month!O1167</f>
        <v>1794.02</v>
      </c>
      <c r="P1167" s="15">
        <v>2</v>
      </c>
      <c r="Q1167" s="15"/>
    </row>
    <row r="1168" spans="1:17" ht="15.5">
      <c r="A1168" s="15">
        <f>Month!A1168</f>
        <v>2023</v>
      </c>
      <c r="B1168" s="63" t="str">
        <f>Month!B1168</f>
        <v>May</v>
      </c>
      <c r="C1168" s="63" t="str">
        <f>Month!C1168</f>
        <v>Norway</v>
      </c>
      <c r="D1168" s="73">
        <f>Month!D1168</f>
        <v>73.64</v>
      </c>
      <c r="E1168" s="73">
        <f>Month!E1168</f>
        <v>0</v>
      </c>
      <c r="F1168" s="74">
        <f>Month!F1168</f>
        <v>73.64</v>
      </c>
      <c r="G1168" s="73">
        <f>Month!G1168</f>
        <v>0</v>
      </c>
      <c r="H1168" s="73">
        <f>Month!H1168</f>
        <v>0</v>
      </c>
      <c r="I1168" s="73">
        <f>Month!I1168</f>
        <v>0</v>
      </c>
      <c r="J1168" s="73">
        <f>Month!J1168</f>
        <v>0</v>
      </c>
      <c r="K1168" s="73">
        <f>Month!K1168</f>
        <v>0</v>
      </c>
      <c r="L1168" s="73">
        <f>Month!L1168</f>
        <v>0</v>
      </c>
      <c r="M1168" s="73">
        <f>Month!M1168</f>
        <v>9</v>
      </c>
      <c r="N1168" s="74">
        <f>Month!N1168</f>
        <v>41.91</v>
      </c>
      <c r="O1168" s="74">
        <f>Month!O1168</f>
        <v>115.55</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Spain</v>
      </c>
      <c r="D1170" s="73">
        <f>Month!D1170</f>
        <v>0</v>
      </c>
      <c r="E1170" s="73">
        <f>Month!E1170</f>
        <v>12.43</v>
      </c>
      <c r="F1170" s="74">
        <f>Month!F1170</f>
        <v>12.43</v>
      </c>
      <c r="G1170" s="73">
        <f>Month!G1170</f>
        <v>1.66</v>
      </c>
      <c r="H1170" s="73">
        <f>Month!H1170</f>
        <v>0</v>
      </c>
      <c r="I1170" s="73">
        <f>Month!I1170</f>
        <v>0</v>
      </c>
      <c r="J1170" s="73">
        <f>Month!J1170</f>
        <v>0</v>
      </c>
      <c r="K1170" s="73">
        <f>Month!K1170</f>
        <v>0</v>
      </c>
      <c r="L1170" s="73">
        <f>Month!L1170</f>
        <v>0</v>
      </c>
      <c r="M1170" s="73">
        <f>Month!M1170</f>
        <v>58.73</v>
      </c>
      <c r="N1170" s="74">
        <f>Month!N1170</f>
        <v>60.39</v>
      </c>
      <c r="O1170" s="74">
        <f>Month!O1170</f>
        <v>72.819999999999993</v>
      </c>
      <c r="P1170" s="15">
        <v>2</v>
      </c>
      <c r="Q1170" s="15"/>
    </row>
    <row r="1171" spans="1:17" ht="15.5">
      <c r="A1171" s="15">
        <f>Month!A1171</f>
        <v>2023</v>
      </c>
      <c r="B1171" s="63" t="str">
        <f>Month!B1171</f>
        <v>May</v>
      </c>
      <c r="C1171" s="63" t="str">
        <f>Month!C1171</f>
        <v>Sweden</v>
      </c>
      <c r="D1171" s="73">
        <f>Month!D1171</f>
        <v>0</v>
      </c>
      <c r="E1171" s="73">
        <f>Month!E1171</f>
        <v>0</v>
      </c>
      <c r="F1171" s="74">
        <f>Month!F1171</f>
        <v>0</v>
      </c>
      <c r="G1171" s="73">
        <f>Month!G1171</f>
        <v>11.03</v>
      </c>
      <c r="H1171" s="73">
        <f>Month!H1171</f>
        <v>0</v>
      </c>
      <c r="I1171" s="73">
        <f>Month!I1171</f>
        <v>0</v>
      </c>
      <c r="J1171" s="73">
        <f>Month!J1171</f>
        <v>0</v>
      </c>
      <c r="K1171" s="73">
        <f>Month!K1171</f>
        <v>0</v>
      </c>
      <c r="L1171" s="73">
        <f>Month!L1171</f>
        <v>0</v>
      </c>
      <c r="M1171" s="73">
        <f>Month!M1171</f>
        <v>0.03</v>
      </c>
      <c r="N1171" s="74">
        <f>Month!N1171</f>
        <v>11.06</v>
      </c>
      <c r="O1171" s="74">
        <f>Month!O1171</f>
        <v>11.06</v>
      </c>
      <c r="P1171" s="15">
        <v>2</v>
      </c>
      <c r="Q1171" s="15"/>
    </row>
    <row r="1172" spans="1:17" ht="15.5">
      <c r="A1172" s="15">
        <f>Month!A1172</f>
        <v>2023</v>
      </c>
      <c r="B1172" s="63" t="str">
        <f>Month!B1172</f>
        <v>May</v>
      </c>
      <c r="C1172" s="63" t="str">
        <f>Month!C1172</f>
        <v>United States</v>
      </c>
      <c r="D1172" s="73">
        <f>Month!D1172</f>
        <v>84.33</v>
      </c>
      <c r="E1172" s="73">
        <f>Month!E1172</f>
        <v>0</v>
      </c>
      <c r="F1172" s="74">
        <f>Month!F1172</f>
        <v>84.33</v>
      </c>
      <c r="G1172" s="73">
        <f>Month!G1172</f>
        <v>0</v>
      </c>
      <c r="H1172" s="73">
        <f>Month!H1172</f>
        <v>264.97000000000003</v>
      </c>
      <c r="I1172" s="73">
        <f>Month!I1172</f>
        <v>0</v>
      </c>
      <c r="J1172" s="73">
        <f>Month!J1172</f>
        <v>0</v>
      </c>
      <c r="K1172" s="73">
        <f>Month!K1172</f>
        <v>0</v>
      </c>
      <c r="L1172" s="73">
        <f>Month!L1172</f>
        <v>0</v>
      </c>
      <c r="M1172" s="73">
        <f>Month!M1172</f>
        <v>0.19</v>
      </c>
      <c r="N1172" s="74">
        <f>Month!N1172</f>
        <v>265.16000000000003</v>
      </c>
      <c r="O1172" s="74">
        <f>Month!O1172</f>
        <v>349.49</v>
      </c>
      <c r="P1172" s="15">
        <v>2</v>
      </c>
      <c r="Q1172" s="15"/>
    </row>
    <row r="1173" spans="1:17" ht="15.5">
      <c r="A1173" s="15">
        <f>Month!A1173</f>
        <v>2023</v>
      </c>
      <c r="B1173" s="63" t="str">
        <f>Month!B1173</f>
        <v>May</v>
      </c>
      <c r="C1173" s="63" t="str">
        <f>Month!C1173</f>
        <v>Russian Federation</v>
      </c>
      <c r="D1173" s="73">
        <f>Month!D1173</f>
        <v>0</v>
      </c>
      <c r="E1173" s="73">
        <f>Month!E1173</f>
        <v>0</v>
      </c>
      <c r="F1173" s="74">
        <f>Month!F1173</f>
        <v>0</v>
      </c>
      <c r="G1173" s="73">
        <f>Month!G1173</f>
        <v>0</v>
      </c>
      <c r="H1173" s="73">
        <f>Month!H1173</f>
        <v>0</v>
      </c>
      <c r="I1173" s="73">
        <f>Month!I1173</f>
        <v>0</v>
      </c>
      <c r="J1173" s="73">
        <f>Month!J1173</f>
        <v>0</v>
      </c>
      <c r="K1173" s="73">
        <f>Month!K1173</f>
        <v>0</v>
      </c>
      <c r="L1173" s="73">
        <f>Month!L1173</f>
        <v>0</v>
      </c>
      <c r="M1173" s="73">
        <f>Month!M1173</f>
        <v>0</v>
      </c>
      <c r="N1173" s="74">
        <f>Month!N1173</f>
        <v>0</v>
      </c>
      <c r="O1173" s="74">
        <f>Month!O1173</f>
        <v>0</v>
      </c>
      <c r="P1173" s="15">
        <v>2</v>
      </c>
      <c r="Q1173" s="15"/>
    </row>
    <row r="1174" spans="1:17" ht="15.5">
      <c r="A1174" s="15">
        <f>Month!A1174</f>
        <v>2023</v>
      </c>
      <c r="B1174" s="63" t="str">
        <f>Month!B1174</f>
        <v>May</v>
      </c>
      <c r="C1174" s="63" t="str">
        <f>Month!C1174</f>
        <v>Other</v>
      </c>
      <c r="D1174" s="73">
        <f>Month!D1174</f>
        <v>474.86</v>
      </c>
      <c r="E1174" s="73">
        <f>Month!E1174</f>
        <v>0</v>
      </c>
      <c r="F1174" s="74">
        <f>Month!F1174</f>
        <v>474.86</v>
      </c>
      <c r="G1174" s="73">
        <f>Month!G1174</f>
        <v>9.6999999999999993</v>
      </c>
      <c r="H1174" s="73">
        <f>Month!H1174</f>
        <v>35</v>
      </c>
      <c r="I1174" s="73">
        <f>Month!I1174</f>
        <v>0</v>
      </c>
      <c r="J1174" s="73">
        <f>Month!J1174</f>
        <v>0</v>
      </c>
      <c r="K1174" s="73">
        <f>Month!K1174</f>
        <v>0</v>
      </c>
      <c r="L1174" s="73">
        <f>Month!L1174</f>
        <v>129.94</v>
      </c>
      <c r="M1174" s="73">
        <f>Month!M1174</f>
        <v>34.68</v>
      </c>
      <c r="N1174" s="74">
        <f>Month!N1174</f>
        <v>134.15</v>
      </c>
      <c r="O1174" s="74">
        <f>Month!O1174</f>
        <v>609.01</v>
      </c>
      <c r="P1174" s="15">
        <v>2</v>
      </c>
      <c r="Q1174" s="15"/>
    </row>
    <row r="1175" spans="1:17" ht="15.5">
      <c r="A1175" s="15">
        <f>Month!A1175</f>
        <v>2023</v>
      </c>
      <c r="B1175" s="66" t="str">
        <f>Month!B1175</f>
        <v>May</v>
      </c>
      <c r="C1175" s="64" t="str">
        <f>Month!C1175</f>
        <v>Total exports</v>
      </c>
      <c r="D1175" s="76">
        <f>Month!D1175</f>
        <v>2123.25</v>
      </c>
      <c r="E1175" s="76">
        <f>Month!E1175</f>
        <v>255.86</v>
      </c>
      <c r="F1175" s="75">
        <f>Month!F1175</f>
        <v>2379.11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4088.3</v>
      </c>
      <c r="P1175" s="15">
        <v>2</v>
      </c>
      <c r="Q1175" s="15"/>
    </row>
    <row r="1176" spans="1:17" ht="15.5">
      <c r="A1176" s="15">
        <f>Month!A1176</f>
        <v>2023</v>
      </c>
      <c r="B1176" s="63" t="str">
        <f>Month!B1176</f>
        <v>June</v>
      </c>
      <c r="C1176" s="62" t="str">
        <f>Month!C1176</f>
        <v>Belgium</v>
      </c>
      <c r="D1176" s="70">
        <f>Month!D1176</f>
        <v>0</v>
      </c>
      <c r="E1176" s="70">
        <f>Month!E1176</f>
        <v>44.51</v>
      </c>
      <c r="F1176" s="71">
        <f>Month!F1176</f>
        <v>44.51</v>
      </c>
      <c r="G1176" s="70">
        <f>Month!G1176</f>
        <v>2.39</v>
      </c>
      <c r="H1176" s="70">
        <f>Month!H1176</f>
        <v>89.41</v>
      </c>
      <c r="I1176" s="70">
        <f>Month!I1176</f>
        <v>0</v>
      </c>
      <c r="J1176" s="70">
        <f>Month!J1176</f>
        <v>0</v>
      </c>
      <c r="K1176" s="70">
        <f>Month!K1176</f>
        <v>0</v>
      </c>
      <c r="L1176" s="70">
        <f>Month!L1176</f>
        <v>13.04</v>
      </c>
      <c r="M1176" s="70">
        <f>Month!M1176</f>
        <v>83.89</v>
      </c>
      <c r="N1176" s="71">
        <f>Month!N1176</f>
        <v>202.91</v>
      </c>
      <c r="O1176" s="71">
        <f>Month!O1176</f>
        <v>247.42</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France</v>
      </c>
      <c r="D1180" s="73">
        <f>Month!D1180</f>
        <v>69.73</v>
      </c>
      <c r="E1180" s="73">
        <f>Month!E1180</f>
        <v>0</v>
      </c>
      <c r="F1180" s="74">
        <f>Month!F1180</f>
        <v>69.73</v>
      </c>
      <c r="G1180" s="73">
        <f>Month!G1180</f>
        <v>23.8</v>
      </c>
      <c r="H1180" s="73">
        <f>Month!H1180</f>
        <v>9.9600000000000009</v>
      </c>
      <c r="I1180" s="73">
        <f>Month!I1180</f>
        <v>0</v>
      </c>
      <c r="J1180" s="73">
        <f>Month!J1180</f>
        <v>0</v>
      </c>
      <c r="K1180" s="73">
        <f>Month!K1180</f>
        <v>0</v>
      </c>
      <c r="L1180" s="73">
        <f>Month!L1180</f>
        <v>0</v>
      </c>
      <c r="M1180" s="73">
        <f>Month!M1180</f>
        <v>4.42</v>
      </c>
      <c r="N1180" s="74">
        <f>Month!N1180</f>
        <v>39.36</v>
      </c>
      <c r="O1180" s="74">
        <f>Month!O1180</f>
        <v>109.09</v>
      </c>
      <c r="P1180" s="15">
        <v>2</v>
      </c>
      <c r="Q1180" s="15"/>
    </row>
    <row r="1181" spans="1:17" ht="15.5">
      <c r="A1181" s="15">
        <f>Month!A1181</f>
        <v>2023</v>
      </c>
      <c r="B1181" s="63" t="str">
        <f>Month!B1181</f>
        <v>June</v>
      </c>
      <c r="C1181" s="63" t="str">
        <f>Month!C1181</f>
        <v>Germany</v>
      </c>
      <c r="D1181" s="73">
        <f>Month!D1181</f>
        <v>110.86</v>
      </c>
      <c r="E1181" s="73">
        <f>Month!E1181</f>
        <v>0</v>
      </c>
      <c r="F1181" s="74">
        <f>Month!F1181</f>
        <v>110.86</v>
      </c>
      <c r="G1181" s="73">
        <f>Month!G1181</f>
        <v>0</v>
      </c>
      <c r="H1181" s="73">
        <f>Month!H1181</f>
        <v>0</v>
      </c>
      <c r="I1181" s="73">
        <f>Month!I1181</f>
        <v>0</v>
      </c>
      <c r="J1181" s="73">
        <f>Month!J1181</f>
        <v>0</v>
      </c>
      <c r="K1181" s="73">
        <f>Month!K1181</f>
        <v>0</v>
      </c>
      <c r="L1181" s="73">
        <f>Month!L1181</f>
        <v>0</v>
      </c>
      <c r="M1181" s="73">
        <f>Month!M1181</f>
        <v>9.52</v>
      </c>
      <c r="N1181" s="74">
        <f>Month!N1181</f>
        <v>9.52</v>
      </c>
      <c r="O1181" s="74">
        <f>Month!O1181</f>
        <v>120.38</v>
      </c>
      <c r="P1181" s="15">
        <v>2</v>
      </c>
      <c r="Q1181" s="15"/>
    </row>
    <row r="1182" spans="1:17" ht="15.5">
      <c r="A1182" s="15">
        <f>Month!A1182</f>
        <v>2023</v>
      </c>
      <c r="B1182" s="63" t="str">
        <f>Month!B1182</f>
        <v>June</v>
      </c>
      <c r="C1182" s="63" t="str">
        <f>Month!C1182</f>
        <v>Ireland</v>
      </c>
      <c r="D1182" s="73">
        <f>Month!D1182</f>
        <v>0</v>
      </c>
      <c r="E1182" s="73">
        <f>Month!E1182</f>
        <v>0</v>
      </c>
      <c r="F1182" s="74">
        <f>Month!F1182</f>
        <v>0</v>
      </c>
      <c r="G1182" s="73">
        <f>Month!G1182</f>
        <v>0</v>
      </c>
      <c r="H1182" s="73">
        <f>Month!H1182</f>
        <v>13.76</v>
      </c>
      <c r="I1182" s="73">
        <f>Month!I1182</f>
        <v>107.4</v>
      </c>
      <c r="J1182" s="73">
        <f>Month!J1182</f>
        <v>0</v>
      </c>
      <c r="K1182" s="73">
        <f>Month!K1182</f>
        <v>96.83</v>
      </c>
      <c r="L1182" s="73">
        <f>Month!L1182</f>
        <v>14.09</v>
      </c>
      <c r="M1182" s="73">
        <f>Month!M1182</f>
        <v>4.99</v>
      </c>
      <c r="N1182" s="74">
        <f>Month!N1182</f>
        <v>237.07</v>
      </c>
      <c r="O1182" s="74">
        <f>Month!O1182</f>
        <v>237.07</v>
      </c>
      <c r="P1182" s="15">
        <v>2</v>
      </c>
      <c r="Q1182" s="15"/>
    </row>
    <row r="1183" spans="1:17" ht="15.5">
      <c r="A1183" s="15">
        <f>Month!A1183</f>
        <v>2023</v>
      </c>
      <c r="B1183" s="63" t="str">
        <f>Month!B1183</f>
        <v>June</v>
      </c>
      <c r="C1183" s="63" t="str">
        <f>Month!C1183</f>
        <v>Italy</v>
      </c>
      <c r="D1183" s="73">
        <f>Month!D1183</f>
        <v>0</v>
      </c>
      <c r="E1183" s="73">
        <f>Month!E1183</f>
        <v>10.97</v>
      </c>
      <c r="F1183" s="74">
        <f>Month!F1183</f>
        <v>10.97</v>
      </c>
      <c r="G1183" s="73">
        <f>Month!G1183</f>
        <v>0</v>
      </c>
      <c r="H1183" s="73">
        <f>Month!H1183</f>
        <v>0</v>
      </c>
      <c r="I1183" s="73">
        <f>Month!I1183</f>
        <v>0</v>
      </c>
      <c r="J1183" s="73">
        <f>Month!J1183</f>
        <v>0</v>
      </c>
      <c r="K1183" s="73">
        <f>Month!K1183</f>
        <v>0</v>
      </c>
      <c r="L1183" s="73">
        <f>Month!L1183</f>
        <v>0</v>
      </c>
      <c r="M1183" s="73">
        <f>Month!M1183</f>
        <v>0.1</v>
      </c>
      <c r="N1183" s="74">
        <f>Month!N1183</f>
        <v>0.1</v>
      </c>
      <c r="O1183" s="74">
        <f>Month!O1183</f>
        <v>11.07</v>
      </c>
      <c r="P1183" s="15">
        <v>2</v>
      </c>
      <c r="Q1183" s="15"/>
    </row>
    <row r="1184" spans="1:17" ht="15.5">
      <c r="A1184" s="15">
        <f>Month!A1184</f>
        <v>2023</v>
      </c>
      <c r="B1184" s="63" t="str">
        <f>Month!B1184</f>
        <v>June</v>
      </c>
      <c r="C1184" s="63" t="str">
        <f>Month!C1184</f>
        <v>Korea</v>
      </c>
      <c r="D1184" s="73">
        <f>Month!D1184</f>
        <v>0</v>
      </c>
      <c r="E1184" s="73">
        <f>Month!E1184</f>
        <v>0</v>
      </c>
      <c r="F1184" s="74">
        <f>Month!F1184</f>
        <v>0</v>
      </c>
      <c r="G1184" s="73">
        <f>Month!G1184</f>
        <v>0</v>
      </c>
      <c r="H1184" s="73">
        <f>Month!H1184</f>
        <v>0</v>
      </c>
      <c r="I1184" s="73">
        <f>Month!I1184</f>
        <v>0</v>
      </c>
      <c r="J1184" s="73">
        <f>Month!J1184</f>
        <v>0</v>
      </c>
      <c r="K1184" s="73">
        <f>Month!K1184</f>
        <v>0</v>
      </c>
      <c r="L1184" s="73">
        <f>Month!L1184</f>
        <v>0</v>
      </c>
      <c r="M1184" s="73">
        <f>Month!M1184</f>
        <v>0</v>
      </c>
      <c r="N1184" s="74">
        <f>Month!N1184</f>
        <v>0</v>
      </c>
      <c r="O1184" s="74">
        <f>Month!O1184</f>
        <v>0</v>
      </c>
      <c r="P1184" s="15">
        <v>2</v>
      </c>
      <c r="Q1184" s="15"/>
    </row>
    <row r="1185" spans="1:17" ht="15.5">
      <c r="A1185" s="15">
        <f>Month!A1185</f>
        <v>2023</v>
      </c>
      <c r="B1185" s="63" t="str">
        <f>Month!B1185</f>
        <v>June</v>
      </c>
      <c r="C1185" s="63" t="str">
        <f>Month!C1185</f>
        <v>Netherlands</v>
      </c>
      <c r="D1185" s="73">
        <f>Month!D1185</f>
        <v>783.57</v>
      </c>
      <c r="E1185" s="73">
        <f>Month!E1185</f>
        <v>158.46</v>
      </c>
      <c r="F1185" s="74">
        <f>Month!F1185</f>
        <v>942.03</v>
      </c>
      <c r="G1185" s="73">
        <f>Month!G1185</f>
        <v>15.49</v>
      </c>
      <c r="H1185" s="73">
        <f>Month!H1185</f>
        <v>138</v>
      </c>
      <c r="I1185" s="73">
        <f>Month!I1185</f>
        <v>0</v>
      </c>
      <c r="J1185" s="73">
        <f>Month!J1185</f>
        <v>2.04</v>
      </c>
      <c r="K1185" s="73">
        <f>Month!K1185</f>
        <v>4.95</v>
      </c>
      <c r="L1185" s="73">
        <f>Month!L1185</f>
        <v>0</v>
      </c>
      <c r="M1185" s="73">
        <f>Month!M1185</f>
        <v>174.24</v>
      </c>
      <c r="N1185" s="74">
        <f>Month!N1185</f>
        <v>336.63</v>
      </c>
      <c r="O1185" s="74">
        <f>Month!O1185</f>
        <v>1278.6600000000001</v>
      </c>
      <c r="P1185" s="15">
        <v>2</v>
      </c>
      <c r="Q1185" s="15"/>
    </row>
    <row r="1186" spans="1:17" ht="15.5">
      <c r="A1186" s="15">
        <f>Month!A1186</f>
        <v>2023</v>
      </c>
      <c r="B1186" s="63" t="str">
        <f>Month!B1186</f>
        <v>June</v>
      </c>
      <c r="C1186" s="63" t="str">
        <f>Month!C1186</f>
        <v>Norway</v>
      </c>
      <c r="D1186" s="73">
        <f>Month!D1186</f>
        <v>0</v>
      </c>
      <c r="E1186" s="73">
        <f>Month!E1186</f>
        <v>0</v>
      </c>
      <c r="F1186" s="74">
        <f>Month!F1186</f>
        <v>0</v>
      </c>
      <c r="G1186" s="73">
        <f>Month!G1186</f>
        <v>0</v>
      </c>
      <c r="H1186" s="73">
        <f>Month!H1186</f>
        <v>0</v>
      </c>
      <c r="I1186" s="73">
        <f>Month!I1186</f>
        <v>0</v>
      </c>
      <c r="J1186" s="73">
        <f>Month!J1186</f>
        <v>0</v>
      </c>
      <c r="K1186" s="73">
        <f>Month!K1186</f>
        <v>0</v>
      </c>
      <c r="L1186" s="73">
        <f>Month!L1186</f>
        <v>0</v>
      </c>
      <c r="M1186" s="73">
        <f>Month!M1186</f>
        <v>4.0999999999999996</v>
      </c>
      <c r="N1186" s="74">
        <f>Month!N1186</f>
        <v>33.5</v>
      </c>
      <c r="O1186" s="74">
        <f>Month!O1186</f>
        <v>33.5</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Spain</v>
      </c>
      <c r="D1188" s="73">
        <f>Month!D1188</f>
        <v>0</v>
      </c>
      <c r="E1188" s="73">
        <f>Month!E1188</f>
        <v>0</v>
      </c>
      <c r="F1188" s="74">
        <f>Month!F1188</f>
        <v>0</v>
      </c>
      <c r="G1188" s="73">
        <f>Month!G1188</f>
        <v>0</v>
      </c>
      <c r="H1188" s="73">
        <f>Month!H1188</f>
        <v>25.83</v>
      </c>
      <c r="I1188" s="73">
        <f>Month!I1188</f>
        <v>0</v>
      </c>
      <c r="J1188" s="73">
        <f>Month!J1188</f>
        <v>0</v>
      </c>
      <c r="K1188" s="73">
        <f>Month!K1188</f>
        <v>0</v>
      </c>
      <c r="L1188" s="73">
        <f>Month!L1188</f>
        <v>0</v>
      </c>
      <c r="M1188" s="73">
        <f>Month!M1188</f>
        <v>5.92</v>
      </c>
      <c r="N1188" s="74">
        <f>Month!N1188</f>
        <v>52.73</v>
      </c>
      <c r="O1188" s="74">
        <f>Month!O1188</f>
        <v>52.73</v>
      </c>
      <c r="P1188" s="15">
        <v>2</v>
      </c>
      <c r="Q1188" s="15"/>
    </row>
    <row r="1189" spans="1:17" ht="15.5">
      <c r="A1189" s="15">
        <f>Month!A1189</f>
        <v>2023</v>
      </c>
      <c r="B1189" s="63" t="str">
        <f>Month!B1189</f>
        <v>June</v>
      </c>
      <c r="C1189" s="63" t="str">
        <f>Month!C1189</f>
        <v>Sweden</v>
      </c>
      <c r="D1189" s="73">
        <f>Month!D1189</f>
        <v>240.89</v>
      </c>
      <c r="E1189" s="73">
        <f>Month!E1189</f>
        <v>0</v>
      </c>
      <c r="F1189" s="74">
        <f>Month!F1189</f>
        <v>240.89</v>
      </c>
      <c r="G1189" s="73">
        <f>Month!G1189</f>
        <v>0</v>
      </c>
      <c r="H1189" s="73">
        <f>Month!H1189</f>
        <v>0</v>
      </c>
      <c r="I1189" s="73">
        <f>Month!I1189</f>
        <v>0</v>
      </c>
      <c r="J1189" s="73">
        <f>Month!J1189</f>
        <v>0</v>
      </c>
      <c r="K1189" s="73">
        <f>Month!K1189</f>
        <v>0</v>
      </c>
      <c r="L1189" s="73">
        <f>Month!L1189</f>
        <v>0</v>
      </c>
      <c r="M1189" s="73">
        <f>Month!M1189</f>
        <v>2</v>
      </c>
      <c r="N1189" s="74">
        <f>Month!N1189</f>
        <v>2</v>
      </c>
      <c r="O1189" s="74">
        <f>Month!O1189</f>
        <v>242.89</v>
      </c>
      <c r="P1189" s="15">
        <v>2</v>
      </c>
      <c r="Q1189" s="15"/>
    </row>
    <row r="1190" spans="1:17" ht="15.5">
      <c r="A1190" s="15">
        <f>Month!A1190</f>
        <v>2023</v>
      </c>
      <c r="B1190" s="63" t="str">
        <f>Month!B1190</f>
        <v>June</v>
      </c>
      <c r="C1190" s="63" t="str">
        <f>Month!C1190</f>
        <v>United States</v>
      </c>
      <c r="D1190" s="73">
        <f>Month!D1190</f>
        <v>0</v>
      </c>
      <c r="E1190" s="73">
        <f>Month!E1190</f>
        <v>0</v>
      </c>
      <c r="F1190" s="74">
        <f>Month!F1190</f>
        <v>0</v>
      </c>
      <c r="G1190" s="73">
        <f>Month!G1190</f>
        <v>0</v>
      </c>
      <c r="H1190" s="73">
        <f>Month!H1190</f>
        <v>244.75</v>
      </c>
      <c r="I1190" s="73">
        <f>Month!I1190</f>
        <v>0</v>
      </c>
      <c r="J1190" s="73">
        <f>Month!J1190</f>
        <v>0</v>
      </c>
      <c r="K1190" s="73">
        <f>Month!K1190</f>
        <v>0</v>
      </c>
      <c r="L1190" s="73">
        <f>Month!L1190</f>
        <v>0</v>
      </c>
      <c r="M1190" s="73">
        <f>Month!M1190</f>
        <v>0.31</v>
      </c>
      <c r="N1190" s="74">
        <f>Month!N1190</f>
        <v>245.06</v>
      </c>
      <c r="O1190" s="74">
        <f>Month!O1190</f>
        <v>245.06</v>
      </c>
      <c r="P1190" s="15">
        <v>2</v>
      </c>
      <c r="Q1190" s="15"/>
    </row>
    <row r="1191" spans="1:17" ht="15.5">
      <c r="A1191" s="15">
        <f>Month!A1191</f>
        <v>2023</v>
      </c>
      <c r="B1191" s="63" t="str">
        <f>Month!B1191</f>
        <v>June</v>
      </c>
      <c r="C1191" s="63" t="str">
        <f>Month!C1191</f>
        <v>Russian Federation</v>
      </c>
      <c r="D1191" s="73">
        <f>Month!D1191</f>
        <v>0</v>
      </c>
      <c r="E1191" s="73">
        <f>Month!E1191</f>
        <v>0</v>
      </c>
      <c r="F1191" s="74">
        <f>Month!F1191</f>
        <v>0</v>
      </c>
      <c r="G1191" s="73">
        <f>Month!G1191</f>
        <v>0</v>
      </c>
      <c r="H1191" s="73">
        <f>Month!H1191</f>
        <v>0</v>
      </c>
      <c r="I1191" s="73">
        <f>Month!I1191</f>
        <v>0</v>
      </c>
      <c r="J1191" s="73">
        <f>Month!J1191</f>
        <v>0</v>
      </c>
      <c r="K1191" s="73">
        <f>Month!K1191</f>
        <v>0</v>
      </c>
      <c r="L1191" s="73">
        <f>Month!L1191</f>
        <v>0</v>
      </c>
      <c r="M1191" s="73">
        <f>Month!M1191</f>
        <v>0</v>
      </c>
      <c r="N1191" s="74">
        <f>Month!N1191</f>
        <v>0</v>
      </c>
      <c r="O1191" s="74">
        <f>Month!O1191</f>
        <v>0</v>
      </c>
      <c r="P1191" s="15">
        <v>2</v>
      </c>
      <c r="Q1191" s="15"/>
    </row>
    <row r="1192" spans="1:17" ht="15.5">
      <c r="A1192" s="15">
        <f>Month!A1192</f>
        <v>2023</v>
      </c>
      <c r="B1192" s="63" t="str">
        <f>Month!B1192</f>
        <v>June</v>
      </c>
      <c r="C1192" s="63" t="str">
        <f>Month!C1192</f>
        <v>Other</v>
      </c>
      <c r="D1192" s="73">
        <f>Month!D1192</f>
        <v>291.61</v>
      </c>
      <c r="E1192" s="73">
        <f>Month!E1192</f>
        <v>0</v>
      </c>
      <c r="F1192" s="74">
        <f>Month!F1192</f>
        <v>291.61</v>
      </c>
      <c r="G1192" s="73">
        <f>Month!G1192</f>
        <v>14.58</v>
      </c>
      <c r="H1192" s="73">
        <f>Month!H1192</f>
        <v>1.77</v>
      </c>
      <c r="I1192" s="73">
        <f>Month!I1192</f>
        <v>0</v>
      </c>
      <c r="J1192" s="73">
        <f>Month!J1192</f>
        <v>0</v>
      </c>
      <c r="K1192" s="73">
        <f>Month!K1192</f>
        <v>0</v>
      </c>
      <c r="L1192" s="73">
        <f>Month!L1192</f>
        <v>89.27</v>
      </c>
      <c r="M1192" s="73">
        <f>Month!M1192</f>
        <v>33.36</v>
      </c>
      <c r="N1192" s="74">
        <f>Month!N1192</f>
        <v>71.33</v>
      </c>
      <c r="O1192" s="74">
        <f>Month!O1192</f>
        <v>362.94</v>
      </c>
      <c r="P1192" s="15">
        <v>2</v>
      </c>
      <c r="Q1192" s="15"/>
    </row>
    <row r="1193" spans="1:17" ht="15.5">
      <c r="A1193" s="15">
        <f>Month!A1193</f>
        <v>2023</v>
      </c>
      <c r="B1193" s="66" t="str">
        <f>Month!B1193</f>
        <v>June</v>
      </c>
      <c r="C1193" s="64" t="str">
        <f>Month!C1193</f>
        <v>Total exports</v>
      </c>
      <c r="D1193" s="76">
        <f>Month!D1193</f>
        <v>2034.43</v>
      </c>
      <c r="E1193" s="76">
        <f>Month!E1193</f>
        <v>213.94</v>
      </c>
      <c r="F1193" s="75">
        <f>Month!F1193</f>
        <v>2248.37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3565.7</v>
      </c>
      <c r="P1193" s="15">
        <v>2</v>
      </c>
      <c r="Q1193" s="15"/>
    </row>
    <row r="1194" spans="1:17" ht="15.5">
      <c r="A1194" s="15">
        <f>Month!A1194</f>
        <v>2023</v>
      </c>
      <c r="B1194" s="63" t="str">
        <f>Month!B1194</f>
        <v>July</v>
      </c>
      <c r="C1194" s="62" t="str">
        <f>Month!C1194</f>
        <v>Belgium</v>
      </c>
      <c r="D1194" s="70">
        <f>Month!D1194</f>
        <v>0</v>
      </c>
      <c r="E1194" s="70">
        <f>Month!E1194</f>
        <v>111.25</v>
      </c>
      <c r="F1194" s="71">
        <f>Month!F1194</f>
        <v>111.25</v>
      </c>
      <c r="G1194" s="70">
        <f>Month!G1194</f>
        <v>1.9</v>
      </c>
      <c r="H1194" s="70">
        <f>Month!H1194</f>
        <v>202.61</v>
      </c>
      <c r="I1194" s="70">
        <f>Month!I1194</f>
        <v>0</v>
      </c>
      <c r="J1194" s="70">
        <f>Month!J1194</f>
        <v>0</v>
      </c>
      <c r="K1194" s="70">
        <f>Month!K1194</f>
        <v>0</v>
      </c>
      <c r="L1194" s="70">
        <f>Month!L1194</f>
        <v>13.89</v>
      </c>
      <c r="M1194" s="70">
        <f>Month!M1194</f>
        <v>125.13</v>
      </c>
      <c r="N1194" s="71">
        <f>Month!N1194</f>
        <v>430.58</v>
      </c>
      <c r="O1194" s="71">
        <f>Month!O1194</f>
        <v>541.83000000000004</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France</v>
      </c>
      <c r="D1198" s="73">
        <f>Month!D1198</f>
        <v>0.19</v>
      </c>
      <c r="E1198" s="73">
        <f>Month!E1198</f>
        <v>0</v>
      </c>
      <c r="F1198" s="74">
        <f>Month!F1198</f>
        <v>0.19</v>
      </c>
      <c r="G1198" s="73">
        <f>Month!G1198</f>
        <v>12.9</v>
      </c>
      <c r="H1198" s="73">
        <f>Month!H1198</f>
        <v>3.41</v>
      </c>
      <c r="I1198" s="73">
        <f>Month!I1198</f>
        <v>0</v>
      </c>
      <c r="J1198" s="73">
        <f>Month!J1198</f>
        <v>0</v>
      </c>
      <c r="K1198" s="73">
        <f>Month!K1198</f>
        <v>0</v>
      </c>
      <c r="L1198" s="73">
        <f>Month!L1198</f>
        <v>0</v>
      </c>
      <c r="M1198" s="73">
        <f>Month!M1198</f>
        <v>4.79</v>
      </c>
      <c r="N1198" s="74">
        <f>Month!N1198</f>
        <v>21.1</v>
      </c>
      <c r="O1198" s="74">
        <f>Month!O1198</f>
        <v>21.29</v>
      </c>
      <c r="P1198" s="15">
        <v>3</v>
      </c>
      <c r="Q1198" s="15"/>
    </row>
    <row r="1199" spans="1:17" ht="15.5">
      <c r="A1199" s="15">
        <f>Month!A1199</f>
        <v>2023</v>
      </c>
      <c r="B1199" s="63" t="str">
        <f>Month!B1199</f>
        <v>July</v>
      </c>
      <c r="C1199" s="63" t="str">
        <f>Month!C1199</f>
        <v>Germany</v>
      </c>
      <c r="D1199" s="73">
        <f>Month!D1199</f>
        <v>241.54</v>
      </c>
      <c r="E1199" s="73">
        <f>Month!E1199</f>
        <v>0</v>
      </c>
      <c r="F1199" s="74">
        <f>Month!F1199</f>
        <v>241.54</v>
      </c>
      <c r="G1199" s="73">
        <f>Month!G1199</f>
        <v>0</v>
      </c>
      <c r="H1199" s="73">
        <f>Month!H1199</f>
        <v>0</v>
      </c>
      <c r="I1199" s="73">
        <f>Month!I1199</f>
        <v>0</v>
      </c>
      <c r="J1199" s="73">
        <f>Month!J1199</f>
        <v>0</v>
      </c>
      <c r="K1199" s="73">
        <f>Month!K1199</f>
        <v>0</v>
      </c>
      <c r="L1199" s="73">
        <f>Month!L1199</f>
        <v>0</v>
      </c>
      <c r="M1199" s="73">
        <f>Month!M1199</f>
        <v>1.1399999999999999</v>
      </c>
      <c r="N1199" s="74">
        <f>Month!N1199</f>
        <v>1.1399999999999999</v>
      </c>
      <c r="O1199" s="74">
        <f>Month!O1199</f>
        <v>242.68</v>
      </c>
      <c r="P1199" s="15">
        <v>3</v>
      </c>
      <c r="Q1199" s="15"/>
    </row>
    <row r="1200" spans="1:17" ht="15.5">
      <c r="A1200" s="15">
        <f>Month!A1200</f>
        <v>2023</v>
      </c>
      <c r="B1200" s="63" t="str">
        <f>Month!B1200</f>
        <v>July</v>
      </c>
      <c r="C1200" s="63" t="str">
        <f>Month!C1200</f>
        <v>Ireland</v>
      </c>
      <c r="D1200" s="73">
        <f>Month!D1200</f>
        <v>0</v>
      </c>
      <c r="E1200" s="73">
        <f>Month!E1200</f>
        <v>0</v>
      </c>
      <c r="F1200" s="74">
        <f>Month!F1200</f>
        <v>0</v>
      </c>
      <c r="G1200" s="73">
        <f>Month!G1200</f>
        <v>0</v>
      </c>
      <c r="H1200" s="73">
        <f>Month!H1200</f>
        <v>28.75</v>
      </c>
      <c r="I1200" s="73">
        <f>Month!I1200</f>
        <v>103.37</v>
      </c>
      <c r="J1200" s="73">
        <f>Month!J1200</f>
        <v>0</v>
      </c>
      <c r="K1200" s="73">
        <f>Month!K1200</f>
        <v>103.75</v>
      </c>
      <c r="L1200" s="73">
        <f>Month!L1200</f>
        <v>11.2</v>
      </c>
      <c r="M1200" s="73">
        <f>Month!M1200</f>
        <v>17.5</v>
      </c>
      <c r="N1200" s="74">
        <f>Month!N1200</f>
        <v>267.51</v>
      </c>
      <c r="O1200" s="74">
        <f>Month!O1200</f>
        <v>267.51</v>
      </c>
      <c r="P1200" s="15">
        <v>3</v>
      </c>
      <c r="Q1200" s="15"/>
    </row>
    <row r="1201" spans="1:17" ht="15.5">
      <c r="A1201" s="15">
        <f>Month!A1201</f>
        <v>2023</v>
      </c>
      <c r="B1201" s="63" t="str">
        <f>Month!B1201</f>
        <v>July</v>
      </c>
      <c r="C1201" s="63" t="str">
        <f>Month!C1201</f>
        <v>Italy</v>
      </c>
      <c r="D1201" s="73">
        <f>Month!D1201</f>
        <v>0</v>
      </c>
      <c r="E1201" s="73">
        <f>Month!E1201</f>
        <v>0</v>
      </c>
      <c r="F1201" s="74">
        <f>Month!F1201</f>
        <v>0</v>
      </c>
      <c r="G1201" s="73">
        <f>Month!G1201</f>
        <v>0</v>
      </c>
      <c r="H1201" s="73">
        <f>Month!H1201</f>
        <v>0</v>
      </c>
      <c r="I1201" s="73">
        <f>Month!I1201</f>
        <v>0</v>
      </c>
      <c r="J1201" s="73">
        <f>Month!J1201</f>
        <v>0</v>
      </c>
      <c r="K1201" s="73">
        <f>Month!K1201</f>
        <v>0</v>
      </c>
      <c r="L1201" s="73">
        <f>Month!L1201</f>
        <v>0</v>
      </c>
      <c r="M1201" s="73">
        <f>Month!M1201</f>
        <v>0.05</v>
      </c>
      <c r="N1201" s="74">
        <f>Month!N1201</f>
        <v>0.05</v>
      </c>
      <c r="O1201" s="74">
        <f>Month!O1201</f>
        <v>0.05</v>
      </c>
      <c r="P1201" s="15">
        <v>3</v>
      </c>
      <c r="Q1201" s="15"/>
    </row>
    <row r="1202" spans="1:17" ht="15.5">
      <c r="A1202" s="15">
        <f>Month!A1202</f>
        <v>2023</v>
      </c>
      <c r="B1202" s="63" t="str">
        <f>Month!B1202</f>
        <v>July</v>
      </c>
      <c r="C1202" s="63" t="str">
        <f>Month!C1202</f>
        <v>Korea</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v>
      </c>
      <c r="N1202" s="74">
        <f>Month!N1202</f>
        <v>0</v>
      </c>
      <c r="O1202" s="74">
        <f>Month!O1202</f>
        <v>0</v>
      </c>
      <c r="P1202" s="15">
        <v>3</v>
      </c>
      <c r="Q1202" s="15"/>
    </row>
    <row r="1203" spans="1:17" ht="15.5">
      <c r="A1203" s="15">
        <f>Month!A1203</f>
        <v>2023</v>
      </c>
      <c r="B1203" s="63" t="str">
        <f>Month!B1203</f>
        <v>July</v>
      </c>
      <c r="C1203" s="63" t="str">
        <f>Month!C1203</f>
        <v>Netherlands</v>
      </c>
      <c r="D1203" s="73">
        <f>Month!D1203</f>
        <v>1355.56</v>
      </c>
      <c r="E1203" s="73">
        <f>Month!E1203</f>
        <v>55.49</v>
      </c>
      <c r="F1203" s="74">
        <f>Month!F1203</f>
        <v>1411.05</v>
      </c>
      <c r="G1203" s="73">
        <f>Month!G1203</f>
        <v>5.37</v>
      </c>
      <c r="H1203" s="73">
        <f>Month!H1203</f>
        <v>233</v>
      </c>
      <c r="I1203" s="73">
        <f>Month!I1203</f>
        <v>0</v>
      </c>
      <c r="J1203" s="73">
        <f>Month!J1203</f>
        <v>0</v>
      </c>
      <c r="K1203" s="73">
        <f>Month!K1203</f>
        <v>0</v>
      </c>
      <c r="L1203" s="73">
        <f>Month!L1203</f>
        <v>0</v>
      </c>
      <c r="M1203" s="73">
        <f>Month!M1203</f>
        <v>157.13999999999999</v>
      </c>
      <c r="N1203" s="74">
        <f>Month!N1203</f>
        <v>397.59</v>
      </c>
      <c r="O1203" s="74">
        <f>Month!O1203</f>
        <v>1808.64</v>
      </c>
      <c r="P1203" s="15">
        <v>3</v>
      </c>
      <c r="Q1203" s="15"/>
    </row>
    <row r="1204" spans="1:17" ht="15.5">
      <c r="A1204" s="15">
        <f>Month!A1204</f>
        <v>2023</v>
      </c>
      <c r="B1204" s="63" t="str">
        <f>Month!B1204</f>
        <v>July</v>
      </c>
      <c r="C1204" s="63" t="str">
        <f>Month!C1204</f>
        <v>Norway</v>
      </c>
      <c r="D1204" s="73">
        <f>Month!D1204</f>
        <v>0</v>
      </c>
      <c r="E1204" s="73">
        <f>Month!E1204</f>
        <v>0</v>
      </c>
      <c r="F1204" s="74">
        <f>Month!F1204</f>
        <v>0</v>
      </c>
      <c r="G1204" s="73">
        <f>Month!G1204</f>
        <v>0</v>
      </c>
      <c r="H1204" s="73">
        <f>Month!H1204</f>
        <v>0</v>
      </c>
      <c r="I1204" s="73">
        <f>Month!I1204</f>
        <v>0</v>
      </c>
      <c r="J1204" s="73">
        <f>Month!J1204</f>
        <v>0</v>
      </c>
      <c r="K1204" s="73">
        <f>Month!K1204</f>
        <v>0</v>
      </c>
      <c r="L1204" s="73">
        <f>Month!L1204</f>
        <v>0</v>
      </c>
      <c r="M1204" s="73">
        <f>Month!M1204</f>
        <v>3.38</v>
      </c>
      <c r="N1204" s="74">
        <f>Month!N1204</f>
        <v>36.43</v>
      </c>
      <c r="O1204" s="74">
        <f>Month!O1204</f>
        <v>36.43</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Spain</v>
      </c>
      <c r="D1206" s="73">
        <f>Month!D1206</f>
        <v>0</v>
      </c>
      <c r="E1206" s="73">
        <f>Month!E1206</f>
        <v>0</v>
      </c>
      <c r="F1206" s="74">
        <f>Month!F1206</f>
        <v>0</v>
      </c>
      <c r="G1206" s="73">
        <f>Month!G1206</f>
        <v>2.68</v>
      </c>
      <c r="H1206" s="73">
        <f>Month!H1206</f>
        <v>0</v>
      </c>
      <c r="I1206" s="73">
        <f>Month!I1206</f>
        <v>0</v>
      </c>
      <c r="J1206" s="73">
        <f>Month!J1206</f>
        <v>0</v>
      </c>
      <c r="K1206" s="73">
        <f>Month!K1206</f>
        <v>0</v>
      </c>
      <c r="L1206" s="73">
        <f>Month!L1206</f>
        <v>0</v>
      </c>
      <c r="M1206" s="73">
        <f>Month!M1206</f>
        <v>42.72</v>
      </c>
      <c r="N1206" s="74">
        <f>Month!N1206</f>
        <v>45.4</v>
      </c>
      <c r="O1206" s="74">
        <f>Month!O1206</f>
        <v>45.4</v>
      </c>
      <c r="P1206" s="15">
        <v>3</v>
      </c>
      <c r="Q1206" s="15"/>
    </row>
    <row r="1207" spans="1:17" ht="15.5">
      <c r="A1207" s="15">
        <f>Month!A1207</f>
        <v>2023</v>
      </c>
      <c r="B1207" s="63" t="str">
        <f>Month!B1207</f>
        <v>July</v>
      </c>
      <c r="C1207" s="63" t="str">
        <f>Month!C1207</f>
        <v>Sweden</v>
      </c>
      <c r="D1207" s="73">
        <f>Month!D1207</f>
        <v>89.91</v>
      </c>
      <c r="E1207" s="73">
        <f>Month!E1207</f>
        <v>0</v>
      </c>
      <c r="F1207" s="74">
        <f>Month!F1207</f>
        <v>89.91</v>
      </c>
      <c r="G1207" s="73">
        <f>Month!G1207</f>
        <v>0</v>
      </c>
      <c r="H1207" s="73">
        <f>Month!H1207</f>
        <v>0</v>
      </c>
      <c r="I1207" s="73">
        <f>Month!I1207</f>
        <v>0</v>
      </c>
      <c r="J1207" s="73">
        <f>Month!J1207</f>
        <v>0</v>
      </c>
      <c r="K1207" s="73">
        <f>Month!K1207</f>
        <v>0</v>
      </c>
      <c r="L1207" s="73">
        <f>Month!L1207</f>
        <v>0</v>
      </c>
      <c r="M1207" s="73">
        <f>Month!M1207</f>
        <v>0</v>
      </c>
      <c r="N1207" s="74">
        <f>Month!N1207</f>
        <v>0</v>
      </c>
      <c r="O1207" s="74">
        <f>Month!O1207</f>
        <v>89.91</v>
      </c>
      <c r="P1207" s="15">
        <v>3</v>
      </c>
      <c r="Q1207" s="15"/>
    </row>
    <row r="1208" spans="1:17" ht="15.5">
      <c r="A1208" s="15">
        <f>Month!A1208</f>
        <v>2023</v>
      </c>
      <c r="B1208" s="63" t="str">
        <f>Month!B1208</f>
        <v>July</v>
      </c>
      <c r="C1208" s="63" t="str">
        <f>Month!C1208</f>
        <v>United States</v>
      </c>
      <c r="D1208" s="73">
        <f>Month!D1208</f>
        <v>0</v>
      </c>
      <c r="E1208" s="73">
        <f>Month!E1208</f>
        <v>0</v>
      </c>
      <c r="F1208" s="74">
        <f>Month!F1208</f>
        <v>0</v>
      </c>
      <c r="G1208" s="73">
        <f>Month!G1208</f>
        <v>0</v>
      </c>
      <c r="H1208" s="73">
        <f>Month!H1208</f>
        <v>245.02</v>
      </c>
      <c r="I1208" s="73">
        <f>Month!I1208</f>
        <v>0</v>
      </c>
      <c r="J1208" s="73">
        <f>Month!J1208</f>
        <v>7.43</v>
      </c>
      <c r="K1208" s="73">
        <f>Month!K1208</f>
        <v>35.26</v>
      </c>
      <c r="L1208" s="73">
        <f>Month!L1208</f>
        <v>0</v>
      </c>
      <c r="M1208" s="73">
        <f>Month!M1208</f>
        <v>2.0099999999999998</v>
      </c>
      <c r="N1208" s="74">
        <f>Month!N1208</f>
        <v>289.72000000000003</v>
      </c>
      <c r="O1208" s="74">
        <f>Month!O1208</f>
        <v>289.72000000000003</v>
      </c>
      <c r="P1208" s="15">
        <v>3</v>
      </c>
      <c r="Q1208" s="15"/>
    </row>
    <row r="1209" spans="1:17" ht="15.5">
      <c r="A1209" s="15">
        <f>Month!A1209</f>
        <v>2023</v>
      </c>
      <c r="B1209" s="63" t="str">
        <f>Month!B1209</f>
        <v>July</v>
      </c>
      <c r="C1209" s="63" t="str">
        <f>Month!C1209</f>
        <v>Russian Federation</v>
      </c>
      <c r="D1209" s="73">
        <f>Month!D1209</f>
        <v>0</v>
      </c>
      <c r="E1209" s="73">
        <f>Month!E1209</f>
        <v>0</v>
      </c>
      <c r="F1209" s="74">
        <f>Month!F1209</f>
        <v>0</v>
      </c>
      <c r="G1209" s="73">
        <f>Month!G1209</f>
        <v>0</v>
      </c>
      <c r="H1209" s="73">
        <f>Month!H1209</f>
        <v>0</v>
      </c>
      <c r="I1209" s="73">
        <f>Month!I1209</f>
        <v>0</v>
      </c>
      <c r="J1209" s="73">
        <f>Month!J1209</f>
        <v>0</v>
      </c>
      <c r="K1209" s="73">
        <f>Month!K1209</f>
        <v>0</v>
      </c>
      <c r="L1209" s="73">
        <f>Month!L1209</f>
        <v>0</v>
      </c>
      <c r="M1209" s="73">
        <f>Month!M1209</f>
        <v>0</v>
      </c>
      <c r="N1209" s="74">
        <f>Month!N1209</f>
        <v>0</v>
      </c>
      <c r="O1209" s="74">
        <f>Month!O1209</f>
        <v>0</v>
      </c>
      <c r="P1209" s="15">
        <v>3</v>
      </c>
      <c r="Q1209" s="15"/>
    </row>
    <row r="1210" spans="1:17" ht="15.5">
      <c r="A1210" s="15">
        <f>Month!A1210</f>
        <v>2023</v>
      </c>
      <c r="B1210" s="63" t="str">
        <f>Month!B1210</f>
        <v>July</v>
      </c>
      <c r="C1210" s="63" t="str">
        <f>Month!C1210</f>
        <v>Other</v>
      </c>
      <c r="D1210" s="73">
        <f>Month!D1210</f>
        <v>460.8</v>
      </c>
      <c r="E1210" s="73">
        <f>Month!E1210</f>
        <v>0</v>
      </c>
      <c r="F1210" s="74">
        <f>Month!F1210</f>
        <v>460.8</v>
      </c>
      <c r="G1210" s="73">
        <f>Month!G1210</f>
        <v>17.45</v>
      </c>
      <c r="H1210" s="73">
        <f>Month!H1210</f>
        <v>2.94</v>
      </c>
      <c r="I1210" s="73">
        <f>Month!I1210</f>
        <v>0</v>
      </c>
      <c r="J1210" s="73">
        <f>Month!J1210</f>
        <v>0</v>
      </c>
      <c r="K1210" s="73">
        <f>Month!K1210</f>
        <v>0</v>
      </c>
      <c r="L1210" s="73">
        <f>Month!L1210</f>
        <v>148.91999999999999</v>
      </c>
      <c r="M1210" s="73">
        <f>Month!M1210</f>
        <v>31.34</v>
      </c>
      <c r="N1210" s="74">
        <f>Month!N1210</f>
        <v>75.53</v>
      </c>
      <c r="O1210" s="74">
        <f>Month!O1210</f>
        <v>536.33000000000004</v>
      </c>
      <c r="P1210" s="15">
        <v>3</v>
      </c>
      <c r="Q1210" s="15"/>
    </row>
    <row r="1211" spans="1:17" ht="15.5">
      <c r="A1211" s="15">
        <f>Month!A1211</f>
        <v>2023</v>
      </c>
      <c r="B1211" s="66" t="str">
        <f>Month!B1211</f>
        <v>July</v>
      </c>
      <c r="C1211" s="64" t="str">
        <f>Month!C1211</f>
        <v>Total exports</v>
      </c>
      <c r="D1211" s="76">
        <f>Month!D1211</f>
        <v>2403.06</v>
      </c>
      <c r="E1211" s="76">
        <f>Month!E1211</f>
        <v>166.74</v>
      </c>
      <c r="F1211" s="75">
        <f>Month!F1211</f>
        <v>2569.8000000000002</v>
      </c>
      <c r="G1211" s="76">
        <f>Month!G1211</f>
        <v>44.32</v>
      </c>
      <c r="H1211" s="76">
        <f>Month!H1211</f>
        <v>895.25</v>
      </c>
      <c r="I1211" s="76">
        <f>Month!I1211</f>
        <v>103.37</v>
      </c>
      <c r="J1211" s="76">
        <f>Month!J1211</f>
        <v>7.43</v>
      </c>
      <c r="K1211" s="76">
        <f>Month!K1211</f>
        <v>139.01</v>
      </c>
      <c r="L1211" s="76">
        <f>Month!L1211</f>
        <v>174.01</v>
      </c>
      <c r="M1211" s="76">
        <f>Month!M1211</f>
        <v>400.58</v>
      </c>
      <c r="N1211" s="75">
        <f>Month!N1211</f>
        <v>1763.97</v>
      </c>
      <c r="O1211" s="96">
        <f>Month!O1211</f>
        <v>4333.7700000000004</v>
      </c>
      <c r="P1211" s="15">
        <v>3</v>
      </c>
      <c r="Q1211" s="15"/>
    </row>
    <row r="1212" spans="1:17" ht="15.5">
      <c r="A1212" s="15">
        <f>Month!A1212</f>
        <v>2023</v>
      </c>
      <c r="B1212" s="63" t="str">
        <f>Month!B1212</f>
        <v>August</v>
      </c>
      <c r="C1212" s="62" t="str">
        <f>Month!C1212</f>
        <v>Belgium</v>
      </c>
      <c r="D1212" s="70">
        <f>Month!D1212</f>
        <v>0</v>
      </c>
      <c r="E1212" s="70">
        <f>Month!E1212</f>
        <v>18.79</v>
      </c>
      <c r="F1212" s="71">
        <f>Month!F1212</f>
        <v>18.79</v>
      </c>
      <c r="G1212" s="70">
        <f>Month!G1212</f>
        <v>0</v>
      </c>
      <c r="H1212" s="70">
        <f>Month!H1212</f>
        <v>264.51</v>
      </c>
      <c r="I1212" s="70">
        <f>Month!I1212</f>
        <v>0</v>
      </c>
      <c r="J1212" s="70">
        <f>Month!J1212</f>
        <v>0</v>
      </c>
      <c r="K1212" s="70">
        <f>Month!K1212</f>
        <v>0</v>
      </c>
      <c r="L1212" s="70">
        <f>Month!L1212</f>
        <v>15.23</v>
      </c>
      <c r="M1212" s="70">
        <f>Month!M1212</f>
        <v>170.98</v>
      </c>
      <c r="N1212" s="71">
        <f>Month!N1212</f>
        <v>510.12</v>
      </c>
      <c r="O1212" s="71">
        <f>Month!O1212</f>
        <v>528.91</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France</v>
      </c>
      <c r="D1216" s="73">
        <f>Month!D1216</f>
        <v>0</v>
      </c>
      <c r="E1216" s="73">
        <f>Month!E1216</f>
        <v>0</v>
      </c>
      <c r="F1216" s="74">
        <f>Month!F1216</f>
        <v>0</v>
      </c>
      <c r="G1216" s="73">
        <f>Month!G1216</f>
        <v>25.12</v>
      </c>
      <c r="H1216" s="73">
        <f>Month!H1216</f>
        <v>4.71</v>
      </c>
      <c r="I1216" s="73">
        <f>Month!I1216</f>
        <v>0</v>
      </c>
      <c r="J1216" s="73">
        <f>Month!J1216</f>
        <v>0</v>
      </c>
      <c r="K1216" s="73">
        <f>Month!K1216</f>
        <v>0</v>
      </c>
      <c r="L1216" s="73">
        <f>Month!L1216</f>
        <v>0</v>
      </c>
      <c r="M1216" s="73">
        <f>Month!M1216</f>
        <v>1.55</v>
      </c>
      <c r="N1216" s="74">
        <f>Month!N1216</f>
        <v>31.38</v>
      </c>
      <c r="O1216" s="74">
        <f>Month!O1216</f>
        <v>31.38</v>
      </c>
      <c r="P1216" s="15">
        <v>3</v>
      </c>
      <c r="Q1216" s="15"/>
    </row>
    <row r="1217" spans="1:17" ht="15.5">
      <c r="A1217" s="15">
        <f>Month!A1217</f>
        <v>2023</v>
      </c>
      <c r="B1217" s="63" t="str">
        <f>Month!B1217</f>
        <v>August</v>
      </c>
      <c r="C1217" s="63" t="str">
        <f>Month!C1217</f>
        <v>Germany</v>
      </c>
      <c r="D1217" s="73">
        <f>Month!D1217</f>
        <v>393.73</v>
      </c>
      <c r="E1217" s="73">
        <f>Month!E1217</f>
        <v>0</v>
      </c>
      <c r="F1217" s="74">
        <f>Month!F1217</f>
        <v>393.73</v>
      </c>
      <c r="G1217" s="73">
        <f>Month!G1217</f>
        <v>0</v>
      </c>
      <c r="H1217" s="73">
        <f>Month!H1217</f>
        <v>0</v>
      </c>
      <c r="I1217" s="73">
        <f>Month!I1217</f>
        <v>0</v>
      </c>
      <c r="J1217" s="73">
        <f>Month!J1217</f>
        <v>0</v>
      </c>
      <c r="K1217" s="73">
        <f>Month!K1217</f>
        <v>0</v>
      </c>
      <c r="L1217" s="73">
        <f>Month!L1217</f>
        <v>0</v>
      </c>
      <c r="M1217" s="73">
        <f>Month!M1217</f>
        <v>2</v>
      </c>
      <c r="N1217" s="74">
        <f>Month!N1217</f>
        <v>2</v>
      </c>
      <c r="O1217" s="74">
        <f>Month!O1217</f>
        <v>395.73</v>
      </c>
      <c r="P1217" s="15">
        <v>3</v>
      </c>
      <c r="Q1217" s="15"/>
    </row>
    <row r="1218" spans="1:17" ht="15.5">
      <c r="A1218" s="15">
        <f>Month!A1218</f>
        <v>2023</v>
      </c>
      <c r="B1218" s="63" t="str">
        <f>Month!B1218</f>
        <v>August</v>
      </c>
      <c r="C1218" s="63" t="str">
        <f>Month!C1218</f>
        <v>Ireland</v>
      </c>
      <c r="D1218" s="73">
        <f>Month!D1218</f>
        <v>0</v>
      </c>
      <c r="E1218" s="73">
        <f>Month!E1218</f>
        <v>0</v>
      </c>
      <c r="F1218" s="74">
        <f>Month!F1218</f>
        <v>0</v>
      </c>
      <c r="G1218" s="73">
        <f>Month!G1218</f>
        <v>0</v>
      </c>
      <c r="H1218" s="73">
        <f>Month!H1218</f>
        <v>12.44</v>
      </c>
      <c r="I1218" s="73">
        <f>Month!I1218</f>
        <v>113.95</v>
      </c>
      <c r="J1218" s="73">
        <f>Month!J1218</f>
        <v>0</v>
      </c>
      <c r="K1218" s="73">
        <f>Month!K1218</f>
        <v>79.81</v>
      </c>
      <c r="L1218" s="73">
        <f>Month!L1218</f>
        <v>13.07</v>
      </c>
      <c r="M1218" s="73">
        <f>Month!M1218</f>
        <v>9.99</v>
      </c>
      <c r="N1218" s="74">
        <f>Month!N1218</f>
        <v>229.26</v>
      </c>
      <c r="O1218" s="74">
        <f>Month!O1218</f>
        <v>229.26</v>
      </c>
      <c r="P1218" s="15">
        <v>3</v>
      </c>
      <c r="Q1218" s="15"/>
    </row>
    <row r="1219" spans="1:17" ht="15.5">
      <c r="A1219" s="15">
        <f>Month!A1219</f>
        <v>2023</v>
      </c>
      <c r="B1219" s="63" t="str">
        <f>Month!B1219</f>
        <v>August</v>
      </c>
      <c r="C1219" s="63" t="str">
        <f>Month!C1219</f>
        <v>Italy</v>
      </c>
      <c r="D1219" s="73">
        <f>Month!D1219</f>
        <v>91.94</v>
      </c>
      <c r="E1219" s="73">
        <f>Month!E1219</f>
        <v>0</v>
      </c>
      <c r="F1219" s="74">
        <f>Month!F1219</f>
        <v>91.94</v>
      </c>
      <c r="G1219" s="73">
        <f>Month!G1219</f>
        <v>0</v>
      </c>
      <c r="H1219" s="73">
        <f>Month!H1219</f>
        <v>0</v>
      </c>
      <c r="I1219" s="73">
        <f>Month!I1219</f>
        <v>0</v>
      </c>
      <c r="J1219" s="73">
        <f>Month!J1219</f>
        <v>0</v>
      </c>
      <c r="K1219" s="73">
        <f>Month!K1219</f>
        <v>0</v>
      </c>
      <c r="L1219" s="73">
        <f>Month!L1219</f>
        <v>0</v>
      </c>
      <c r="M1219" s="73">
        <f>Month!M1219</f>
        <v>4.6900000000000004</v>
      </c>
      <c r="N1219" s="74">
        <f>Month!N1219</f>
        <v>4.6900000000000004</v>
      </c>
      <c r="O1219" s="74">
        <f>Month!O1219</f>
        <v>96.63</v>
      </c>
      <c r="P1219" s="15">
        <v>3</v>
      </c>
      <c r="Q1219" s="15"/>
    </row>
    <row r="1220" spans="1:17" ht="15.5">
      <c r="A1220" s="15">
        <f>Month!A1220</f>
        <v>2023</v>
      </c>
      <c r="B1220" s="63" t="str">
        <f>Month!B1220</f>
        <v>August</v>
      </c>
      <c r="C1220" s="63" t="str">
        <f>Month!C1220</f>
        <v>Korea</v>
      </c>
      <c r="D1220" s="73">
        <f>Month!D1220</f>
        <v>0</v>
      </c>
      <c r="E1220" s="73">
        <f>Month!E1220</f>
        <v>0</v>
      </c>
      <c r="F1220" s="74">
        <f>Month!F1220</f>
        <v>0</v>
      </c>
      <c r="G1220" s="73">
        <f>Month!G1220</f>
        <v>0</v>
      </c>
      <c r="H1220" s="73">
        <f>Month!H1220</f>
        <v>0</v>
      </c>
      <c r="I1220" s="73">
        <f>Month!I1220</f>
        <v>0</v>
      </c>
      <c r="J1220" s="73">
        <f>Month!J1220</f>
        <v>0</v>
      </c>
      <c r="K1220" s="73">
        <f>Month!K1220</f>
        <v>0</v>
      </c>
      <c r="L1220" s="73">
        <f>Month!L1220</f>
        <v>0</v>
      </c>
      <c r="M1220" s="73">
        <f>Month!M1220</f>
        <v>0</v>
      </c>
      <c r="N1220" s="74">
        <f>Month!N1220</f>
        <v>0</v>
      </c>
      <c r="O1220" s="74">
        <f>Month!O1220</f>
        <v>0</v>
      </c>
      <c r="P1220" s="15">
        <v>3</v>
      </c>
      <c r="Q1220" s="15"/>
    </row>
    <row r="1221" spans="1:17" ht="15.5">
      <c r="A1221" s="15">
        <f>Month!A1221</f>
        <v>2023</v>
      </c>
      <c r="B1221" s="63" t="str">
        <f>Month!B1221</f>
        <v>August</v>
      </c>
      <c r="C1221" s="63" t="str">
        <f>Month!C1221</f>
        <v>Netherlands</v>
      </c>
      <c r="D1221" s="73">
        <f>Month!D1221</f>
        <v>939.81</v>
      </c>
      <c r="E1221" s="73">
        <f>Month!E1221</f>
        <v>201.33</v>
      </c>
      <c r="F1221" s="74">
        <f>Month!F1221</f>
        <v>1141.1400000000001</v>
      </c>
      <c r="G1221" s="73">
        <f>Month!G1221</f>
        <v>4.2300000000000004</v>
      </c>
      <c r="H1221" s="73">
        <f>Month!H1221</f>
        <v>134</v>
      </c>
      <c r="I1221" s="73">
        <f>Month!I1221</f>
        <v>0</v>
      </c>
      <c r="J1221" s="73">
        <f>Month!J1221</f>
        <v>4</v>
      </c>
      <c r="K1221" s="73">
        <f>Month!K1221</f>
        <v>0</v>
      </c>
      <c r="L1221" s="73">
        <f>Month!L1221</f>
        <v>8.86</v>
      </c>
      <c r="M1221" s="73">
        <f>Month!M1221</f>
        <v>151.19999999999999</v>
      </c>
      <c r="N1221" s="74">
        <f>Month!N1221</f>
        <v>316.37</v>
      </c>
      <c r="O1221" s="74">
        <f>Month!O1221</f>
        <v>1457.51</v>
      </c>
      <c r="P1221" s="15">
        <v>3</v>
      </c>
      <c r="Q1221" s="15"/>
    </row>
    <row r="1222" spans="1:17" ht="15.5">
      <c r="A1222" s="15">
        <f>Month!A1222</f>
        <v>2023</v>
      </c>
      <c r="B1222" s="63" t="str">
        <f>Month!B1222</f>
        <v>August</v>
      </c>
      <c r="C1222" s="63" t="str">
        <f>Month!C1222</f>
        <v>Norway</v>
      </c>
      <c r="D1222" s="73">
        <f>Month!D1222</f>
        <v>0</v>
      </c>
      <c r="E1222" s="73">
        <f>Month!E1222</f>
        <v>0</v>
      </c>
      <c r="F1222" s="74">
        <f>Month!F1222</f>
        <v>0</v>
      </c>
      <c r="G1222" s="73">
        <f>Month!G1222</f>
        <v>0</v>
      </c>
      <c r="H1222" s="73">
        <f>Month!H1222</f>
        <v>0</v>
      </c>
      <c r="I1222" s="73">
        <f>Month!I1222</f>
        <v>0</v>
      </c>
      <c r="J1222" s="73">
        <f>Month!J1222</f>
        <v>0</v>
      </c>
      <c r="K1222" s="73">
        <f>Month!K1222</f>
        <v>0</v>
      </c>
      <c r="L1222" s="73">
        <f>Month!L1222</f>
        <v>0</v>
      </c>
      <c r="M1222" s="73">
        <f>Month!M1222</f>
        <v>0</v>
      </c>
      <c r="N1222" s="74">
        <f>Month!N1222</f>
        <v>33.130000000000003</v>
      </c>
      <c r="O1222" s="74">
        <f>Month!O1222</f>
        <v>33.130000000000003</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Spain</v>
      </c>
      <c r="D1224" s="73">
        <f>Month!D1224</f>
        <v>0</v>
      </c>
      <c r="E1224" s="73">
        <f>Month!E1224</f>
        <v>0</v>
      </c>
      <c r="F1224" s="74">
        <f>Month!F1224</f>
        <v>0</v>
      </c>
      <c r="G1224" s="73">
        <f>Month!G1224</f>
        <v>0</v>
      </c>
      <c r="H1224" s="73">
        <f>Month!H1224</f>
        <v>0</v>
      </c>
      <c r="I1224" s="73">
        <f>Month!I1224</f>
        <v>0</v>
      </c>
      <c r="J1224" s="73">
        <f>Month!J1224</f>
        <v>0</v>
      </c>
      <c r="K1224" s="73">
        <f>Month!K1224</f>
        <v>0</v>
      </c>
      <c r="L1224" s="73">
        <f>Month!L1224</f>
        <v>0</v>
      </c>
      <c r="M1224" s="73">
        <f>Month!M1224</f>
        <v>0.15</v>
      </c>
      <c r="N1224" s="74">
        <f>Month!N1224</f>
        <v>0.15</v>
      </c>
      <c r="O1224" s="74">
        <f>Month!O1224</f>
        <v>0.15</v>
      </c>
      <c r="P1224" s="15">
        <v>3</v>
      </c>
      <c r="Q1224" s="15"/>
    </row>
    <row r="1225" spans="1:17" ht="15.5">
      <c r="A1225" s="15">
        <f>Month!A1225</f>
        <v>2023</v>
      </c>
      <c r="B1225" s="63" t="str">
        <f>Month!B1225</f>
        <v>August</v>
      </c>
      <c r="C1225" s="63" t="str">
        <f>Month!C1225</f>
        <v>Sweden</v>
      </c>
      <c r="D1225" s="73">
        <f>Month!D1225</f>
        <v>161.22999999999999</v>
      </c>
      <c r="E1225" s="73">
        <f>Month!E1225</f>
        <v>0</v>
      </c>
      <c r="F1225" s="74">
        <f>Month!F1225</f>
        <v>161.22999999999999</v>
      </c>
      <c r="G1225" s="73">
        <f>Month!G1225</f>
        <v>0</v>
      </c>
      <c r="H1225" s="73">
        <f>Month!H1225</f>
        <v>0</v>
      </c>
      <c r="I1225" s="73">
        <f>Month!I1225</f>
        <v>0</v>
      </c>
      <c r="J1225" s="73">
        <f>Month!J1225</f>
        <v>0</v>
      </c>
      <c r="K1225" s="73">
        <f>Month!K1225</f>
        <v>0</v>
      </c>
      <c r="L1225" s="73">
        <f>Month!L1225</f>
        <v>0</v>
      </c>
      <c r="M1225" s="73">
        <f>Month!M1225</f>
        <v>11.93</v>
      </c>
      <c r="N1225" s="74">
        <f>Month!N1225</f>
        <v>11.93</v>
      </c>
      <c r="O1225" s="74">
        <f>Month!O1225</f>
        <v>173.16</v>
      </c>
      <c r="P1225" s="15">
        <v>3</v>
      </c>
      <c r="Q1225" s="15"/>
    </row>
    <row r="1226" spans="1:17" ht="15.5">
      <c r="A1226" s="15">
        <f>Month!A1226</f>
        <v>2023</v>
      </c>
      <c r="B1226" s="63" t="str">
        <f>Month!B1226</f>
        <v>August</v>
      </c>
      <c r="C1226" s="63" t="str">
        <f>Month!C1226</f>
        <v>United States</v>
      </c>
      <c r="D1226" s="73">
        <f>Month!D1226</f>
        <v>0</v>
      </c>
      <c r="E1226" s="73">
        <f>Month!E1226</f>
        <v>0</v>
      </c>
      <c r="F1226" s="74">
        <f>Month!F1226</f>
        <v>0</v>
      </c>
      <c r="G1226" s="73">
        <f>Month!G1226</f>
        <v>0</v>
      </c>
      <c r="H1226" s="73">
        <f>Month!H1226</f>
        <v>225.66</v>
      </c>
      <c r="I1226" s="73">
        <f>Month!I1226</f>
        <v>0</v>
      </c>
      <c r="J1226" s="73">
        <f>Month!J1226</f>
        <v>0</v>
      </c>
      <c r="K1226" s="73">
        <f>Month!K1226</f>
        <v>0</v>
      </c>
      <c r="L1226" s="73">
        <f>Month!L1226</f>
        <v>0</v>
      </c>
      <c r="M1226" s="73">
        <f>Month!M1226</f>
        <v>0.17</v>
      </c>
      <c r="N1226" s="74">
        <f>Month!N1226</f>
        <v>225.83</v>
      </c>
      <c r="O1226" s="74">
        <f>Month!O1226</f>
        <v>225.83</v>
      </c>
      <c r="P1226" s="15">
        <v>3</v>
      </c>
      <c r="Q1226" s="15"/>
    </row>
    <row r="1227" spans="1:17" ht="15.5">
      <c r="A1227" s="15">
        <f>Month!A1227</f>
        <v>2023</v>
      </c>
      <c r="B1227" s="63" t="str">
        <f>Month!B1227</f>
        <v>August</v>
      </c>
      <c r="C1227" s="63" t="str">
        <f>Month!C1227</f>
        <v>Russian Federation</v>
      </c>
      <c r="D1227" s="73">
        <f>Month!D1227</f>
        <v>0</v>
      </c>
      <c r="E1227" s="73">
        <f>Month!E1227</f>
        <v>0</v>
      </c>
      <c r="F1227" s="74">
        <f>Month!F1227</f>
        <v>0</v>
      </c>
      <c r="G1227" s="73">
        <f>Month!G1227</f>
        <v>0</v>
      </c>
      <c r="H1227" s="73">
        <f>Month!H1227</f>
        <v>0</v>
      </c>
      <c r="I1227" s="73">
        <f>Month!I1227</f>
        <v>0</v>
      </c>
      <c r="J1227" s="73">
        <f>Month!J1227</f>
        <v>0</v>
      </c>
      <c r="K1227" s="73">
        <f>Month!K1227</f>
        <v>0</v>
      </c>
      <c r="L1227" s="73">
        <f>Month!L1227</f>
        <v>0</v>
      </c>
      <c r="M1227" s="73">
        <f>Month!M1227</f>
        <v>0</v>
      </c>
      <c r="N1227" s="74">
        <f>Month!N1227</f>
        <v>0</v>
      </c>
      <c r="O1227" s="74">
        <f>Month!O1227</f>
        <v>0</v>
      </c>
      <c r="P1227" s="15">
        <v>3</v>
      </c>
      <c r="Q1227" s="15"/>
    </row>
    <row r="1228" spans="1:17" ht="15.5">
      <c r="A1228" s="15">
        <f>Month!A1228</f>
        <v>2023</v>
      </c>
      <c r="B1228" s="63" t="str">
        <f>Month!B1228</f>
        <v>August</v>
      </c>
      <c r="C1228" s="63" t="str">
        <f>Month!C1228</f>
        <v>Other</v>
      </c>
      <c r="D1228" s="73">
        <f>Month!D1228</f>
        <v>336.73</v>
      </c>
      <c r="E1228" s="73">
        <f>Month!E1228</f>
        <v>0</v>
      </c>
      <c r="F1228" s="74">
        <f>Month!F1228</f>
        <v>336.73</v>
      </c>
      <c r="G1228" s="73">
        <f>Month!G1228</f>
        <v>10.02</v>
      </c>
      <c r="H1228" s="73">
        <f>Month!H1228</f>
        <v>0.06</v>
      </c>
      <c r="I1228" s="73">
        <f>Month!I1228</f>
        <v>0</v>
      </c>
      <c r="J1228" s="73">
        <f>Month!J1228</f>
        <v>0</v>
      </c>
      <c r="K1228" s="73">
        <f>Month!K1228</f>
        <v>0</v>
      </c>
      <c r="L1228" s="73">
        <f>Month!L1228</f>
        <v>132.22999999999999</v>
      </c>
      <c r="M1228" s="73">
        <f>Month!M1228</f>
        <v>83.81</v>
      </c>
      <c r="N1228" s="74">
        <f>Month!N1228</f>
        <v>119.51</v>
      </c>
      <c r="O1228" s="74">
        <f>Month!O1228</f>
        <v>456.24</v>
      </c>
      <c r="P1228" s="15">
        <v>3</v>
      </c>
      <c r="Q1228" s="15"/>
    </row>
    <row r="1229" spans="1:17" ht="15.5">
      <c r="A1229" s="15">
        <f>Month!A1229</f>
        <v>2023</v>
      </c>
      <c r="B1229" s="66" t="str">
        <f>Month!B1229</f>
        <v>August</v>
      </c>
      <c r="C1229" s="64" t="str">
        <f>Month!C1229</f>
        <v>Total exports</v>
      </c>
      <c r="D1229" s="76">
        <f>Month!D1229</f>
        <v>1923.44</v>
      </c>
      <c r="E1229" s="76">
        <f>Month!E1229</f>
        <v>220.12</v>
      </c>
      <c r="F1229" s="75">
        <f>Month!F1229</f>
        <v>2143.56</v>
      </c>
      <c r="G1229" s="76">
        <f>Month!G1229</f>
        <v>39.369999999999997</v>
      </c>
      <c r="H1229" s="76">
        <f>Month!H1229</f>
        <v>686.63</v>
      </c>
      <c r="I1229" s="76">
        <f>Month!I1229</f>
        <v>113.95</v>
      </c>
      <c r="J1229" s="76">
        <f>Month!J1229</f>
        <v>4</v>
      </c>
      <c r="K1229" s="76">
        <f>Month!K1229</f>
        <v>79.81</v>
      </c>
      <c r="L1229" s="76">
        <f>Month!L1229</f>
        <v>169.39</v>
      </c>
      <c r="M1229" s="76">
        <f>Month!M1229</f>
        <v>454.23</v>
      </c>
      <c r="N1229" s="75">
        <f>Month!N1229</f>
        <v>1547.38</v>
      </c>
      <c r="O1229" s="96">
        <f>Month!O1229</f>
        <v>3690.94</v>
      </c>
      <c r="P1229" s="15">
        <v>3</v>
      </c>
      <c r="Q1229" s="15"/>
    </row>
    <row r="1230" spans="1:17" ht="15.5">
      <c r="A1230" s="15">
        <f>Month!A1230</f>
        <v>2023</v>
      </c>
      <c r="B1230" s="63" t="str">
        <f>Month!B1230</f>
        <v>September</v>
      </c>
      <c r="C1230" s="62" t="str">
        <f>Month!C1230</f>
        <v>Belgium</v>
      </c>
      <c r="D1230" s="70">
        <f>Month!D1230</f>
        <v>0</v>
      </c>
      <c r="E1230" s="70">
        <f>Month!E1230</f>
        <v>162.65</v>
      </c>
      <c r="F1230" s="71">
        <f>Month!F1230</f>
        <v>162.65</v>
      </c>
      <c r="G1230" s="70">
        <f>Month!G1230</f>
        <v>0</v>
      </c>
      <c r="H1230" s="70">
        <f>Month!H1230</f>
        <v>151.81</v>
      </c>
      <c r="I1230" s="70">
        <f>Month!I1230</f>
        <v>0</v>
      </c>
      <c r="J1230" s="70">
        <f>Month!J1230</f>
        <v>0</v>
      </c>
      <c r="K1230" s="70">
        <f>Month!K1230</f>
        <v>0</v>
      </c>
      <c r="L1230" s="70">
        <f>Month!L1230</f>
        <v>6.7</v>
      </c>
      <c r="M1230" s="70">
        <f>Month!M1230</f>
        <v>112.44</v>
      </c>
      <c r="N1230" s="71">
        <f>Month!N1230</f>
        <v>331.87</v>
      </c>
      <c r="O1230" s="71">
        <f>Month!O1230</f>
        <v>494.52</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France</v>
      </c>
      <c r="D1234" s="73">
        <f>Month!D1234</f>
        <v>0</v>
      </c>
      <c r="E1234" s="73">
        <f>Month!E1234</f>
        <v>0</v>
      </c>
      <c r="F1234" s="74">
        <f>Month!F1234</f>
        <v>0</v>
      </c>
      <c r="G1234" s="73">
        <f>Month!G1234</f>
        <v>19.03</v>
      </c>
      <c r="H1234" s="73">
        <f>Month!H1234</f>
        <v>3.68</v>
      </c>
      <c r="I1234" s="73">
        <f>Month!I1234</f>
        <v>0</v>
      </c>
      <c r="J1234" s="73">
        <f>Month!J1234</f>
        <v>0</v>
      </c>
      <c r="K1234" s="73">
        <f>Month!K1234</f>
        <v>0</v>
      </c>
      <c r="L1234" s="73">
        <f>Month!L1234</f>
        <v>0</v>
      </c>
      <c r="M1234" s="73">
        <f>Month!M1234</f>
        <v>4.4000000000000004</v>
      </c>
      <c r="N1234" s="74">
        <f>Month!N1234</f>
        <v>27.11</v>
      </c>
      <c r="O1234" s="74">
        <f>Month!O1234</f>
        <v>27.11</v>
      </c>
      <c r="P1234" s="15">
        <v>3</v>
      </c>
      <c r="Q1234" s="15"/>
    </row>
    <row r="1235" spans="1:17" ht="15.5">
      <c r="A1235" s="15">
        <f>Month!A1235</f>
        <v>2023</v>
      </c>
      <c r="B1235" s="63" t="str">
        <f>Month!B1235</f>
        <v>September</v>
      </c>
      <c r="C1235" s="63" t="str">
        <f>Month!C1235</f>
        <v>Germany</v>
      </c>
      <c r="D1235" s="73">
        <f>Month!D1235</f>
        <v>207.92</v>
      </c>
      <c r="E1235" s="73">
        <f>Month!E1235</f>
        <v>0</v>
      </c>
      <c r="F1235" s="74">
        <f>Month!F1235</f>
        <v>207.92</v>
      </c>
      <c r="G1235" s="73">
        <f>Month!G1235</f>
        <v>0</v>
      </c>
      <c r="H1235" s="73">
        <f>Month!H1235</f>
        <v>0</v>
      </c>
      <c r="I1235" s="73">
        <f>Month!I1235</f>
        <v>0</v>
      </c>
      <c r="J1235" s="73">
        <f>Month!J1235</f>
        <v>0</v>
      </c>
      <c r="K1235" s="73">
        <f>Month!K1235</f>
        <v>0</v>
      </c>
      <c r="L1235" s="73">
        <f>Month!L1235</f>
        <v>0</v>
      </c>
      <c r="M1235" s="73">
        <f>Month!M1235</f>
        <v>0.91</v>
      </c>
      <c r="N1235" s="74">
        <f>Month!N1235</f>
        <v>0.91</v>
      </c>
      <c r="O1235" s="74">
        <f>Month!O1235</f>
        <v>208.83</v>
      </c>
      <c r="P1235" s="15">
        <v>3</v>
      </c>
      <c r="Q1235" s="15"/>
    </row>
    <row r="1236" spans="1:17" ht="15.5">
      <c r="A1236" s="15">
        <f>Month!A1236</f>
        <v>2023</v>
      </c>
      <c r="B1236" s="63" t="str">
        <f>Month!B1236</f>
        <v>September</v>
      </c>
      <c r="C1236" s="63" t="str">
        <f>Month!C1236</f>
        <v>Ireland</v>
      </c>
      <c r="D1236" s="73">
        <f>Month!D1236</f>
        <v>0</v>
      </c>
      <c r="E1236" s="73">
        <f>Month!E1236</f>
        <v>0</v>
      </c>
      <c r="F1236" s="74">
        <f>Month!F1236</f>
        <v>0</v>
      </c>
      <c r="G1236" s="73">
        <f>Month!G1236</f>
        <v>0</v>
      </c>
      <c r="H1236" s="73">
        <f>Month!H1236</f>
        <v>11.61</v>
      </c>
      <c r="I1236" s="73">
        <f>Month!I1236</f>
        <v>148.69</v>
      </c>
      <c r="J1236" s="73">
        <f>Month!J1236</f>
        <v>6.02</v>
      </c>
      <c r="K1236" s="73">
        <f>Month!K1236</f>
        <v>72.34</v>
      </c>
      <c r="L1236" s="73">
        <f>Month!L1236</f>
        <v>11.74</v>
      </c>
      <c r="M1236" s="73">
        <f>Month!M1236</f>
        <v>16.010000000000002</v>
      </c>
      <c r="N1236" s="74">
        <f>Month!N1236</f>
        <v>266.41000000000003</v>
      </c>
      <c r="O1236" s="74">
        <f>Month!O1236</f>
        <v>266.41000000000003</v>
      </c>
      <c r="P1236" s="15">
        <v>3</v>
      </c>
      <c r="Q1236" s="15"/>
    </row>
    <row r="1237" spans="1:17" ht="15.5">
      <c r="A1237" s="15">
        <f>Month!A1237</f>
        <v>2023</v>
      </c>
      <c r="B1237" s="63" t="str">
        <f>Month!B1237</f>
        <v>September</v>
      </c>
      <c r="C1237" s="63" t="str">
        <f>Month!C1237</f>
        <v>Italy</v>
      </c>
      <c r="D1237" s="73">
        <f>Month!D1237</f>
        <v>89.34</v>
      </c>
      <c r="E1237" s="73">
        <f>Month!E1237</f>
        <v>0</v>
      </c>
      <c r="F1237" s="74">
        <f>Month!F1237</f>
        <v>89.34</v>
      </c>
      <c r="G1237" s="73">
        <f>Month!G1237</f>
        <v>0</v>
      </c>
      <c r="H1237" s="73">
        <f>Month!H1237</f>
        <v>0</v>
      </c>
      <c r="I1237" s="73">
        <f>Month!I1237</f>
        <v>0</v>
      </c>
      <c r="J1237" s="73">
        <f>Month!J1237</f>
        <v>0</v>
      </c>
      <c r="K1237" s="73">
        <f>Month!K1237</f>
        <v>0</v>
      </c>
      <c r="L1237" s="73">
        <f>Month!L1237</f>
        <v>0</v>
      </c>
      <c r="M1237" s="73">
        <f>Month!M1237</f>
        <v>4.05</v>
      </c>
      <c r="N1237" s="74">
        <f>Month!N1237</f>
        <v>4.05</v>
      </c>
      <c r="O1237" s="74">
        <f>Month!O1237</f>
        <v>93.39</v>
      </c>
      <c r="P1237" s="15">
        <v>3</v>
      </c>
      <c r="Q1237" s="15"/>
    </row>
    <row r="1238" spans="1:17" ht="15.5">
      <c r="A1238" s="15">
        <f>Month!A1238</f>
        <v>2023</v>
      </c>
      <c r="B1238" s="63" t="str">
        <f>Month!B1238</f>
        <v>September</v>
      </c>
      <c r="C1238" s="63" t="str">
        <f>Month!C1238</f>
        <v>Korea</v>
      </c>
      <c r="D1238" s="73">
        <f>Month!D1238</f>
        <v>279.68</v>
      </c>
      <c r="E1238" s="73">
        <f>Month!E1238</f>
        <v>0</v>
      </c>
      <c r="F1238" s="74">
        <f>Month!F1238</f>
        <v>279.68</v>
      </c>
      <c r="G1238" s="73">
        <f>Month!G1238</f>
        <v>0</v>
      </c>
      <c r="H1238" s="73">
        <f>Month!H1238</f>
        <v>0</v>
      </c>
      <c r="I1238" s="73">
        <f>Month!I1238</f>
        <v>0</v>
      </c>
      <c r="J1238" s="73">
        <f>Month!J1238</f>
        <v>0</v>
      </c>
      <c r="K1238" s="73">
        <f>Month!K1238</f>
        <v>0</v>
      </c>
      <c r="L1238" s="73">
        <f>Month!L1238</f>
        <v>0</v>
      </c>
      <c r="M1238" s="73">
        <f>Month!M1238</f>
        <v>0</v>
      </c>
      <c r="N1238" s="74">
        <f>Month!N1238</f>
        <v>0</v>
      </c>
      <c r="O1238" s="74">
        <f>Month!O1238</f>
        <v>279.68</v>
      </c>
      <c r="P1238" s="15">
        <v>3</v>
      </c>
      <c r="Q1238" s="15"/>
    </row>
    <row r="1239" spans="1:17" ht="15.5">
      <c r="A1239" s="15">
        <f>Month!A1239</f>
        <v>2023</v>
      </c>
      <c r="B1239" s="63" t="str">
        <f>Month!B1239</f>
        <v>September</v>
      </c>
      <c r="C1239" s="63" t="str">
        <f>Month!C1239</f>
        <v>Netherlands</v>
      </c>
      <c r="D1239" s="73">
        <f>Month!D1239</f>
        <v>807.19</v>
      </c>
      <c r="E1239" s="73">
        <f>Month!E1239</f>
        <v>126.79</v>
      </c>
      <c r="F1239" s="74">
        <f>Month!F1239</f>
        <v>933.98</v>
      </c>
      <c r="G1239" s="73">
        <f>Month!G1239</f>
        <v>0</v>
      </c>
      <c r="H1239" s="73">
        <f>Month!H1239</f>
        <v>137</v>
      </c>
      <c r="I1239" s="73">
        <f>Month!I1239</f>
        <v>0</v>
      </c>
      <c r="J1239" s="73">
        <f>Month!J1239</f>
        <v>0</v>
      </c>
      <c r="K1239" s="73">
        <f>Month!K1239</f>
        <v>0</v>
      </c>
      <c r="L1239" s="73">
        <f>Month!L1239</f>
        <v>0</v>
      </c>
      <c r="M1239" s="73">
        <f>Month!M1239</f>
        <v>115.05</v>
      </c>
      <c r="N1239" s="74">
        <f>Month!N1239</f>
        <v>253.73</v>
      </c>
      <c r="O1239" s="74">
        <f>Month!O1239</f>
        <v>1187.71</v>
      </c>
      <c r="P1239" s="15">
        <v>3</v>
      </c>
      <c r="Q1239" s="15"/>
    </row>
    <row r="1240" spans="1:17" ht="15.5">
      <c r="A1240" s="15">
        <f>Month!A1240</f>
        <v>2023</v>
      </c>
      <c r="B1240" s="63" t="str">
        <f>Month!B1240</f>
        <v>September</v>
      </c>
      <c r="C1240" s="63" t="str">
        <f>Month!C1240</f>
        <v>Norway</v>
      </c>
      <c r="D1240" s="73">
        <f>Month!D1240</f>
        <v>0</v>
      </c>
      <c r="E1240" s="73">
        <f>Month!E1240</f>
        <v>0</v>
      </c>
      <c r="F1240" s="74">
        <f>Month!F1240</f>
        <v>0</v>
      </c>
      <c r="G1240" s="73">
        <f>Month!G1240</f>
        <v>0</v>
      </c>
      <c r="H1240" s="73">
        <f>Month!H1240</f>
        <v>13.68</v>
      </c>
      <c r="I1240" s="73">
        <f>Month!I1240</f>
        <v>0</v>
      </c>
      <c r="J1240" s="73">
        <f>Month!J1240</f>
        <v>0</v>
      </c>
      <c r="K1240" s="73">
        <f>Month!K1240</f>
        <v>0</v>
      </c>
      <c r="L1240" s="73">
        <f>Month!L1240</f>
        <v>0</v>
      </c>
      <c r="M1240" s="73">
        <f>Month!M1240</f>
        <v>6.55</v>
      </c>
      <c r="N1240" s="74">
        <f>Month!N1240</f>
        <v>53.23</v>
      </c>
      <c r="O1240" s="74">
        <f>Month!O1240</f>
        <v>53.23</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Spain</v>
      </c>
      <c r="D1242" s="73">
        <f>Month!D1242</f>
        <v>0</v>
      </c>
      <c r="E1242" s="73">
        <f>Month!E1242</f>
        <v>0</v>
      </c>
      <c r="F1242" s="74">
        <f>Month!F1242</f>
        <v>0</v>
      </c>
      <c r="G1242" s="73">
        <f>Month!G1242</f>
        <v>0</v>
      </c>
      <c r="H1242" s="73">
        <f>Month!H1242</f>
        <v>0</v>
      </c>
      <c r="I1242" s="73">
        <f>Month!I1242</f>
        <v>0</v>
      </c>
      <c r="J1242" s="73">
        <f>Month!J1242</f>
        <v>0</v>
      </c>
      <c r="K1242" s="73">
        <f>Month!K1242</f>
        <v>0</v>
      </c>
      <c r="L1242" s="73">
        <f>Month!L1242</f>
        <v>20.329999999999998</v>
      </c>
      <c r="M1242" s="73">
        <f>Month!M1242</f>
        <v>4.4000000000000004</v>
      </c>
      <c r="N1242" s="74">
        <f>Month!N1242</f>
        <v>24.73</v>
      </c>
      <c r="O1242" s="74">
        <f>Month!O1242</f>
        <v>24.73</v>
      </c>
      <c r="P1242" s="15">
        <v>3</v>
      </c>
      <c r="Q1242" s="15"/>
    </row>
    <row r="1243" spans="1:17" ht="15.5">
      <c r="A1243" s="15">
        <f>Month!A1243</f>
        <v>2023</v>
      </c>
      <c r="B1243" s="63" t="str">
        <f>Month!B1243</f>
        <v>September</v>
      </c>
      <c r="C1243" s="63" t="str">
        <f>Month!C1243</f>
        <v>Sweden</v>
      </c>
      <c r="D1243" s="73">
        <f>Month!D1243</f>
        <v>79.12</v>
      </c>
      <c r="E1243" s="73">
        <f>Month!E1243</f>
        <v>0</v>
      </c>
      <c r="F1243" s="74">
        <f>Month!F1243</f>
        <v>79.12</v>
      </c>
      <c r="G1243" s="73">
        <f>Month!G1243</f>
        <v>0</v>
      </c>
      <c r="H1243" s="73">
        <f>Month!H1243</f>
        <v>0</v>
      </c>
      <c r="I1243" s="73">
        <f>Month!I1243</f>
        <v>0</v>
      </c>
      <c r="J1243" s="73">
        <f>Month!J1243</f>
        <v>0</v>
      </c>
      <c r="K1243" s="73">
        <f>Month!K1243</f>
        <v>0</v>
      </c>
      <c r="L1243" s="73">
        <f>Month!L1243</f>
        <v>0</v>
      </c>
      <c r="M1243" s="73">
        <f>Month!M1243</f>
        <v>3.37</v>
      </c>
      <c r="N1243" s="74">
        <f>Month!N1243</f>
        <v>3.37</v>
      </c>
      <c r="O1243" s="74">
        <f>Month!O1243</f>
        <v>82.49</v>
      </c>
      <c r="P1243" s="15">
        <v>3</v>
      </c>
      <c r="Q1243" s="15"/>
    </row>
    <row r="1244" spans="1:17" ht="15.5">
      <c r="A1244" s="15">
        <f>Month!A1244</f>
        <v>2023</v>
      </c>
      <c r="B1244" s="63" t="str">
        <f>Month!B1244</f>
        <v>September</v>
      </c>
      <c r="C1244" s="63" t="str">
        <f>Month!C1244</f>
        <v>United States</v>
      </c>
      <c r="D1244" s="73">
        <f>Month!D1244</f>
        <v>0</v>
      </c>
      <c r="E1244" s="73">
        <f>Month!E1244</f>
        <v>0</v>
      </c>
      <c r="F1244" s="74">
        <f>Month!F1244</f>
        <v>0</v>
      </c>
      <c r="G1244" s="73">
        <f>Month!G1244</f>
        <v>0</v>
      </c>
      <c r="H1244" s="73">
        <f>Month!H1244</f>
        <v>243.85</v>
      </c>
      <c r="I1244" s="73">
        <f>Month!I1244</f>
        <v>0</v>
      </c>
      <c r="J1244" s="73">
        <f>Month!J1244</f>
        <v>0</v>
      </c>
      <c r="K1244" s="73">
        <f>Month!K1244</f>
        <v>0.18</v>
      </c>
      <c r="L1244" s="73">
        <f>Month!L1244</f>
        <v>0</v>
      </c>
      <c r="M1244" s="73">
        <f>Month!M1244</f>
        <v>0.34</v>
      </c>
      <c r="N1244" s="74">
        <f>Month!N1244</f>
        <v>244.37</v>
      </c>
      <c r="O1244" s="74">
        <f>Month!O1244</f>
        <v>244.37</v>
      </c>
      <c r="P1244" s="15">
        <v>3</v>
      </c>
      <c r="Q1244" s="15"/>
    </row>
    <row r="1245" spans="1:17" ht="15.5">
      <c r="A1245" s="15">
        <f>Month!A1245</f>
        <v>2023</v>
      </c>
      <c r="B1245" s="63" t="str">
        <f>Month!B1245</f>
        <v>September</v>
      </c>
      <c r="C1245" s="63" t="str">
        <f>Month!C1245</f>
        <v>Russian Federation</v>
      </c>
      <c r="D1245" s="73">
        <f>Month!D1245</f>
        <v>0</v>
      </c>
      <c r="E1245" s="73">
        <f>Month!E1245</f>
        <v>0</v>
      </c>
      <c r="F1245" s="74">
        <f>Month!F1245</f>
        <v>0</v>
      </c>
      <c r="G1245" s="73">
        <f>Month!G1245</f>
        <v>0</v>
      </c>
      <c r="H1245" s="73">
        <f>Month!H1245</f>
        <v>0</v>
      </c>
      <c r="I1245" s="73">
        <f>Month!I1245</f>
        <v>0</v>
      </c>
      <c r="J1245" s="73">
        <f>Month!J1245</f>
        <v>0</v>
      </c>
      <c r="K1245" s="73">
        <f>Month!K1245</f>
        <v>0</v>
      </c>
      <c r="L1245" s="73">
        <f>Month!L1245</f>
        <v>0</v>
      </c>
      <c r="M1245" s="73">
        <f>Month!M1245</f>
        <v>0</v>
      </c>
      <c r="N1245" s="74">
        <f>Month!N1245</f>
        <v>0</v>
      </c>
      <c r="O1245" s="74">
        <f>Month!O1245</f>
        <v>0</v>
      </c>
      <c r="P1245" s="15">
        <v>3</v>
      </c>
      <c r="Q1245" s="15"/>
    </row>
    <row r="1246" spans="1:17" ht="15.5">
      <c r="A1246" s="15">
        <f>Month!A1246</f>
        <v>2023</v>
      </c>
      <c r="B1246" s="63" t="str">
        <f>Month!B1246</f>
        <v>September</v>
      </c>
      <c r="C1246" s="63" t="str">
        <f>Month!C1246</f>
        <v>Other</v>
      </c>
      <c r="D1246" s="73">
        <f>Month!D1246</f>
        <v>337.31</v>
      </c>
      <c r="E1246" s="73">
        <f>Month!E1246</f>
        <v>0</v>
      </c>
      <c r="F1246" s="74">
        <f>Month!F1246</f>
        <v>337.31</v>
      </c>
      <c r="G1246" s="73">
        <f>Month!G1246</f>
        <v>7.24</v>
      </c>
      <c r="H1246" s="73">
        <f>Month!H1246</f>
        <v>0</v>
      </c>
      <c r="I1246" s="73">
        <f>Month!I1246</f>
        <v>0</v>
      </c>
      <c r="J1246" s="73">
        <f>Month!J1246</f>
        <v>0</v>
      </c>
      <c r="K1246" s="73">
        <f>Month!K1246</f>
        <v>0</v>
      </c>
      <c r="L1246" s="73">
        <f>Month!L1246</f>
        <v>148.78</v>
      </c>
      <c r="M1246" s="73">
        <f>Month!M1246</f>
        <v>15.43</v>
      </c>
      <c r="N1246" s="74">
        <f>Month!N1246</f>
        <v>75.849999999999994</v>
      </c>
      <c r="O1246" s="74">
        <f>Month!O1246</f>
        <v>413.16</v>
      </c>
      <c r="P1246" s="15">
        <v>3</v>
      </c>
      <c r="Q1246" s="15"/>
    </row>
    <row r="1247" spans="1:17" ht="15.5">
      <c r="A1247" s="15">
        <f>Month!A1247</f>
        <v>2023</v>
      </c>
      <c r="B1247" s="66" t="str">
        <f>Month!B1247</f>
        <v>September</v>
      </c>
      <c r="C1247" s="64" t="str">
        <f>Month!C1247</f>
        <v>Total exports</v>
      </c>
      <c r="D1247" s="76">
        <f>Month!D1247</f>
        <v>1800.56</v>
      </c>
      <c r="E1247" s="76">
        <f>Month!E1247</f>
        <v>289.44</v>
      </c>
      <c r="F1247" s="75">
        <f>Month!F1247</f>
        <v>2090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3513.57</v>
      </c>
      <c r="P1247" s="15">
        <v>3</v>
      </c>
      <c r="Q1247" s="15"/>
    </row>
    <row r="1248" spans="1:17" ht="15.5">
      <c r="A1248" s="15">
        <f>Month!A1248</f>
        <v>2023</v>
      </c>
      <c r="B1248" s="63" t="str">
        <f>Month!B1248</f>
        <v>October</v>
      </c>
      <c r="C1248" s="62" t="str">
        <f>Month!C1248</f>
        <v>Belgium</v>
      </c>
      <c r="D1248" s="70">
        <f>Month!D1248</f>
        <v>0</v>
      </c>
      <c r="E1248" s="70">
        <f>Month!E1248</f>
        <v>171.3</v>
      </c>
      <c r="F1248" s="71">
        <f>Month!F1248</f>
        <v>171.3</v>
      </c>
      <c r="G1248" s="70">
        <f>Month!G1248</f>
        <v>0</v>
      </c>
      <c r="H1248" s="70">
        <f>Month!H1248</f>
        <v>100.46</v>
      </c>
      <c r="I1248" s="70">
        <f>Month!I1248</f>
        <v>0</v>
      </c>
      <c r="J1248" s="70">
        <f>Month!J1248</f>
        <v>0</v>
      </c>
      <c r="K1248" s="70">
        <f>Month!K1248</f>
        <v>0</v>
      </c>
      <c r="L1248" s="70">
        <f>Month!L1248</f>
        <v>22.53</v>
      </c>
      <c r="M1248" s="70">
        <f>Month!M1248</f>
        <v>59.12</v>
      </c>
      <c r="N1248" s="71">
        <f>Month!N1248</f>
        <v>216.04</v>
      </c>
      <c r="O1248" s="71">
        <f>Month!O1248</f>
        <v>387.34</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France</v>
      </c>
      <c r="D1252" s="73">
        <f>Month!D1252</f>
        <v>82.44</v>
      </c>
      <c r="E1252" s="73">
        <f>Month!E1252</f>
        <v>0</v>
      </c>
      <c r="F1252" s="74">
        <f>Month!F1252</f>
        <v>82.44</v>
      </c>
      <c r="G1252" s="73">
        <f>Month!G1252</f>
        <v>8.2100000000000009</v>
      </c>
      <c r="H1252" s="73">
        <f>Month!H1252</f>
        <v>4.92</v>
      </c>
      <c r="I1252" s="73">
        <f>Month!I1252</f>
        <v>0</v>
      </c>
      <c r="J1252" s="73">
        <f>Month!J1252</f>
        <v>0</v>
      </c>
      <c r="K1252" s="73">
        <f>Month!K1252</f>
        <v>0</v>
      </c>
      <c r="L1252" s="73">
        <f>Month!L1252</f>
        <v>0</v>
      </c>
      <c r="M1252" s="73">
        <f>Month!M1252</f>
        <v>5.0999999999999996</v>
      </c>
      <c r="N1252" s="74">
        <f>Month!N1252</f>
        <v>33.93</v>
      </c>
      <c r="O1252" s="74">
        <f>Month!O1252</f>
        <v>116.37</v>
      </c>
      <c r="P1252" s="15">
        <v>4</v>
      </c>
      <c r="Q1252" s="15"/>
    </row>
    <row r="1253" spans="1:17" ht="15.5">
      <c r="A1253" s="15">
        <f>Month!A1253</f>
        <v>2023</v>
      </c>
      <c r="B1253" s="63" t="str">
        <f>Month!B1253</f>
        <v>October</v>
      </c>
      <c r="C1253" s="63" t="str">
        <f>Month!C1253</f>
        <v>Germany</v>
      </c>
      <c r="D1253" s="73">
        <f>Month!D1253</f>
        <v>31.07</v>
      </c>
      <c r="E1253" s="73">
        <f>Month!E1253</f>
        <v>0</v>
      </c>
      <c r="F1253" s="74">
        <f>Month!F1253</f>
        <v>31.07</v>
      </c>
      <c r="G1253" s="73">
        <f>Month!G1253</f>
        <v>0</v>
      </c>
      <c r="H1253" s="73">
        <f>Month!H1253</f>
        <v>0</v>
      </c>
      <c r="I1253" s="73">
        <f>Month!I1253</f>
        <v>0</v>
      </c>
      <c r="J1253" s="73">
        <f>Month!J1253</f>
        <v>0</v>
      </c>
      <c r="K1253" s="73">
        <f>Month!K1253</f>
        <v>0</v>
      </c>
      <c r="L1253" s="73">
        <f>Month!L1253</f>
        <v>0</v>
      </c>
      <c r="M1253" s="73">
        <f>Month!M1253</f>
        <v>3.99</v>
      </c>
      <c r="N1253" s="74">
        <f>Month!N1253</f>
        <v>3.99</v>
      </c>
      <c r="O1253" s="74">
        <f>Month!O1253</f>
        <v>35.06</v>
      </c>
      <c r="P1253" s="15">
        <v>4</v>
      </c>
      <c r="Q1253" s="15"/>
    </row>
    <row r="1254" spans="1:17" ht="15.5">
      <c r="A1254" s="15">
        <f>Month!A1254</f>
        <v>2023</v>
      </c>
      <c r="B1254" s="63" t="str">
        <f>Month!B1254</f>
        <v>October</v>
      </c>
      <c r="C1254" s="63" t="str">
        <f>Month!C1254</f>
        <v>Ireland</v>
      </c>
      <c r="D1254" s="73">
        <f>Month!D1254</f>
        <v>0</v>
      </c>
      <c r="E1254" s="73">
        <f>Month!E1254</f>
        <v>0</v>
      </c>
      <c r="F1254" s="74">
        <f>Month!F1254</f>
        <v>0</v>
      </c>
      <c r="G1254" s="73">
        <f>Month!G1254</f>
        <v>0</v>
      </c>
      <c r="H1254" s="73">
        <f>Month!H1254</f>
        <v>11.52</v>
      </c>
      <c r="I1254" s="73">
        <f>Month!I1254</f>
        <v>121.58</v>
      </c>
      <c r="J1254" s="73">
        <f>Month!J1254</f>
        <v>6.11</v>
      </c>
      <c r="K1254" s="73">
        <f>Month!K1254</f>
        <v>68.16</v>
      </c>
      <c r="L1254" s="73">
        <f>Month!L1254</f>
        <v>10.66</v>
      </c>
      <c r="M1254" s="73">
        <f>Month!M1254</f>
        <v>5.1100000000000003</v>
      </c>
      <c r="N1254" s="74">
        <f>Month!N1254</f>
        <v>223.14</v>
      </c>
      <c r="O1254" s="74">
        <f>Month!O1254</f>
        <v>223.14</v>
      </c>
      <c r="P1254" s="15">
        <v>4</v>
      </c>
      <c r="Q1254" s="15"/>
    </row>
    <row r="1255" spans="1:17" ht="15.5">
      <c r="A1255" s="15">
        <f>Month!A1255</f>
        <v>2023</v>
      </c>
      <c r="B1255" s="63" t="str">
        <f>Month!B1255</f>
        <v>October</v>
      </c>
      <c r="C1255" s="63" t="str">
        <f>Month!C1255</f>
        <v>Italy</v>
      </c>
      <c r="D1255" s="73">
        <f>Month!D1255</f>
        <v>91.07</v>
      </c>
      <c r="E1255" s="73">
        <f>Month!E1255</f>
        <v>0</v>
      </c>
      <c r="F1255" s="74">
        <f>Month!F1255</f>
        <v>91.07</v>
      </c>
      <c r="G1255" s="73">
        <f>Month!G1255</f>
        <v>0</v>
      </c>
      <c r="H1255" s="73">
        <f>Month!H1255</f>
        <v>0</v>
      </c>
      <c r="I1255" s="73">
        <f>Month!I1255</f>
        <v>0</v>
      </c>
      <c r="J1255" s="73">
        <f>Month!J1255</f>
        <v>0</v>
      </c>
      <c r="K1255" s="73">
        <f>Month!K1255</f>
        <v>0</v>
      </c>
      <c r="L1255" s="73">
        <f>Month!L1255</f>
        <v>0</v>
      </c>
      <c r="M1255" s="73">
        <f>Month!M1255</f>
        <v>0.13</v>
      </c>
      <c r="N1255" s="74">
        <f>Month!N1255</f>
        <v>0.13</v>
      </c>
      <c r="O1255" s="74">
        <f>Month!O1255</f>
        <v>91.2</v>
      </c>
      <c r="P1255" s="15">
        <v>4</v>
      </c>
      <c r="Q1255" s="15"/>
    </row>
    <row r="1256" spans="1:17" ht="15.5">
      <c r="A1256" s="15">
        <f>Month!A1256</f>
        <v>2023</v>
      </c>
      <c r="B1256" s="63" t="str">
        <f>Month!B1256</f>
        <v>October</v>
      </c>
      <c r="C1256" s="63" t="str">
        <f>Month!C1256</f>
        <v>Korea</v>
      </c>
      <c r="D1256" s="73">
        <f>Month!D1256</f>
        <v>267.86</v>
      </c>
      <c r="E1256" s="73">
        <f>Month!E1256</f>
        <v>0</v>
      </c>
      <c r="F1256" s="74">
        <f>Month!F1256</f>
        <v>267.86</v>
      </c>
      <c r="G1256" s="73">
        <f>Month!G1256</f>
        <v>0</v>
      </c>
      <c r="H1256" s="73">
        <f>Month!H1256</f>
        <v>0</v>
      </c>
      <c r="I1256" s="73">
        <f>Month!I1256</f>
        <v>0</v>
      </c>
      <c r="J1256" s="73">
        <f>Month!J1256</f>
        <v>0</v>
      </c>
      <c r="K1256" s="73">
        <f>Month!K1256</f>
        <v>0</v>
      </c>
      <c r="L1256" s="73">
        <f>Month!L1256</f>
        <v>0</v>
      </c>
      <c r="M1256" s="73">
        <f>Month!M1256</f>
        <v>0</v>
      </c>
      <c r="N1256" s="74">
        <f>Month!N1256</f>
        <v>0</v>
      </c>
      <c r="O1256" s="74">
        <f>Month!O1256</f>
        <v>267.86</v>
      </c>
      <c r="P1256" s="15">
        <v>4</v>
      </c>
      <c r="Q1256" s="15"/>
    </row>
    <row r="1257" spans="1:17" ht="15.5">
      <c r="A1257" s="15">
        <f>Month!A1257</f>
        <v>2023</v>
      </c>
      <c r="B1257" s="63" t="str">
        <f>Month!B1257</f>
        <v>October</v>
      </c>
      <c r="C1257" s="63" t="str">
        <f>Month!C1257</f>
        <v>Netherlands</v>
      </c>
      <c r="D1257" s="73">
        <f>Month!D1257</f>
        <v>656.41</v>
      </c>
      <c r="E1257" s="73">
        <f>Month!E1257</f>
        <v>84.51</v>
      </c>
      <c r="F1257" s="74">
        <f>Month!F1257</f>
        <v>740.92</v>
      </c>
      <c r="G1257" s="73">
        <f>Month!G1257</f>
        <v>4.03</v>
      </c>
      <c r="H1257" s="73">
        <f>Month!H1257</f>
        <v>118</v>
      </c>
      <c r="I1257" s="73">
        <f>Month!I1257</f>
        <v>0</v>
      </c>
      <c r="J1257" s="73">
        <f>Month!J1257</f>
        <v>0</v>
      </c>
      <c r="K1257" s="73">
        <f>Month!K1257</f>
        <v>0</v>
      </c>
      <c r="L1257" s="73">
        <f>Month!L1257</f>
        <v>0</v>
      </c>
      <c r="M1257" s="73">
        <f>Month!M1257</f>
        <v>111.41</v>
      </c>
      <c r="N1257" s="74">
        <f>Month!N1257</f>
        <v>249.59</v>
      </c>
      <c r="O1257" s="74">
        <f>Month!O1257</f>
        <v>990.51</v>
      </c>
      <c r="P1257" s="15">
        <v>4</v>
      </c>
      <c r="Q1257" s="15"/>
    </row>
    <row r="1258" spans="1:17" ht="15.5">
      <c r="A1258" s="15">
        <f>Month!A1258</f>
        <v>2023</v>
      </c>
      <c r="B1258" s="63" t="str">
        <f>Month!B1258</f>
        <v>October</v>
      </c>
      <c r="C1258" s="63" t="str">
        <f>Month!C1258</f>
        <v>Norway</v>
      </c>
      <c r="D1258" s="73">
        <f>Month!D1258</f>
        <v>0</v>
      </c>
      <c r="E1258" s="73">
        <f>Month!E1258</f>
        <v>0</v>
      </c>
      <c r="F1258" s="74">
        <f>Month!F1258</f>
        <v>0</v>
      </c>
      <c r="G1258" s="73">
        <f>Month!G1258</f>
        <v>0</v>
      </c>
      <c r="H1258" s="73">
        <f>Month!H1258</f>
        <v>15.71</v>
      </c>
      <c r="I1258" s="73">
        <f>Month!I1258</f>
        <v>0</v>
      </c>
      <c r="J1258" s="73">
        <f>Month!J1258</f>
        <v>0</v>
      </c>
      <c r="K1258" s="73">
        <f>Month!K1258</f>
        <v>0</v>
      </c>
      <c r="L1258" s="73">
        <f>Month!L1258</f>
        <v>0</v>
      </c>
      <c r="M1258" s="73">
        <f>Month!M1258</f>
        <v>0</v>
      </c>
      <c r="N1258" s="74">
        <f>Month!N1258</f>
        <v>15.71</v>
      </c>
      <c r="O1258" s="74">
        <f>Month!O1258</f>
        <v>15.71</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Spain</v>
      </c>
      <c r="D1260" s="73">
        <f>Month!D1260</f>
        <v>91.03</v>
      </c>
      <c r="E1260" s="73">
        <f>Month!E1260</f>
        <v>0</v>
      </c>
      <c r="F1260" s="74">
        <f>Month!F1260</f>
        <v>91.03</v>
      </c>
      <c r="G1260" s="73">
        <f>Month!G1260</f>
        <v>0</v>
      </c>
      <c r="H1260" s="73">
        <f>Month!H1260</f>
        <v>0</v>
      </c>
      <c r="I1260" s="73">
        <f>Month!I1260</f>
        <v>0</v>
      </c>
      <c r="J1260" s="73">
        <f>Month!J1260</f>
        <v>0</v>
      </c>
      <c r="K1260" s="73">
        <f>Month!K1260</f>
        <v>0</v>
      </c>
      <c r="L1260" s="73">
        <f>Month!L1260</f>
        <v>0</v>
      </c>
      <c r="M1260" s="73">
        <f>Month!M1260</f>
        <v>0.15</v>
      </c>
      <c r="N1260" s="74">
        <f>Month!N1260</f>
        <v>0.15</v>
      </c>
      <c r="O1260" s="74">
        <f>Month!O1260</f>
        <v>91.18</v>
      </c>
      <c r="P1260" s="15">
        <v>4</v>
      </c>
      <c r="Q1260" s="15"/>
    </row>
    <row r="1261" spans="1:17" ht="15.5">
      <c r="A1261" s="15">
        <f>Month!A1261</f>
        <v>2023</v>
      </c>
      <c r="B1261" s="63" t="str">
        <f>Month!B1261</f>
        <v>October</v>
      </c>
      <c r="C1261" s="63" t="str">
        <f>Month!C1261</f>
        <v>Sweden</v>
      </c>
      <c r="D1261" s="73">
        <f>Month!D1261</f>
        <v>277.17</v>
      </c>
      <c r="E1261" s="73">
        <f>Month!E1261</f>
        <v>0</v>
      </c>
      <c r="F1261" s="74">
        <f>Month!F1261</f>
        <v>277.17</v>
      </c>
      <c r="G1261" s="73">
        <f>Month!G1261</f>
        <v>0</v>
      </c>
      <c r="H1261" s="73">
        <f>Month!H1261</f>
        <v>0</v>
      </c>
      <c r="I1261" s="73">
        <f>Month!I1261</f>
        <v>0</v>
      </c>
      <c r="J1261" s="73">
        <f>Month!J1261</f>
        <v>0</v>
      </c>
      <c r="K1261" s="73">
        <f>Month!K1261</f>
        <v>0</v>
      </c>
      <c r="L1261" s="73">
        <f>Month!L1261</f>
        <v>0</v>
      </c>
      <c r="M1261" s="73">
        <f>Month!M1261</f>
        <v>0</v>
      </c>
      <c r="N1261" s="74">
        <f>Month!N1261</f>
        <v>0</v>
      </c>
      <c r="O1261" s="74">
        <f>Month!O1261</f>
        <v>277.17</v>
      </c>
      <c r="P1261" s="15">
        <v>4</v>
      </c>
      <c r="Q1261" s="15"/>
    </row>
    <row r="1262" spans="1:17" ht="15.5">
      <c r="A1262" s="15">
        <f>Month!A1262</f>
        <v>2023</v>
      </c>
      <c r="B1262" s="63" t="str">
        <f>Month!B1262</f>
        <v>October</v>
      </c>
      <c r="C1262" s="63" t="str">
        <f>Month!C1262</f>
        <v>United States</v>
      </c>
      <c r="D1262" s="73">
        <f>Month!D1262</f>
        <v>0</v>
      </c>
      <c r="E1262" s="73">
        <f>Month!E1262</f>
        <v>0</v>
      </c>
      <c r="F1262" s="74">
        <f>Month!F1262</f>
        <v>0</v>
      </c>
      <c r="G1262" s="73">
        <f>Month!G1262</f>
        <v>0</v>
      </c>
      <c r="H1262" s="73">
        <f>Month!H1262</f>
        <v>254.35</v>
      </c>
      <c r="I1262" s="73">
        <f>Month!I1262</f>
        <v>0</v>
      </c>
      <c r="J1262" s="73">
        <f>Month!J1262</f>
        <v>0</v>
      </c>
      <c r="K1262" s="73">
        <f>Month!K1262</f>
        <v>0</v>
      </c>
      <c r="L1262" s="73">
        <f>Month!L1262</f>
        <v>0</v>
      </c>
      <c r="M1262" s="73">
        <f>Month!M1262</f>
        <v>1.1399999999999999</v>
      </c>
      <c r="N1262" s="74">
        <f>Month!N1262</f>
        <v>255.49</v>
      </c>
      <c r="O1262" s="74">
        <f>Month!O1262</f>
        <v>255.49</v>
      </c>
      <c r="P1262" s="15">
        <v>4</v>
      </c>
      <c r="Q1262" s="15"/>
    </row>
    <row r="1263" spans="1:17" ht="15.5">
      <c r="A1263" s="15">
        <f>Month!A1263</f>
        <v>2023</v>
      </c>
      <c r="B1263" s="63" t="str">
        <f>Month!B1263</f>
        <v>October</v>
      </c>
      <c r="C1263" s="63" t="str">
        <f>Month!C1263</f>
        <v>Russian Federation</v>
      </c>
      <c r="D1263" s="73">
        <f>Month!D1263</f>
        <v>0</v>
      </c>
      <c r="E1263" s="73">
        <f>Month!E1263</f>
        <v>0</v>
      </c>
      <c r="F1263" s="74">
        <f>Month!F1263</f>
        <v>0</v>
      </c>
      <c r="G1263" s="73">
        <f>Month!G1263</f>
        <v>0</v>
      </c>
      <c r="H1263" s="73">
        <f>Month!H1263</f>
        <v>0</v>
      </c>
      <c r="I1263" s="73">
        <f>Month!I1263</f>
        <v>0</v>
      </c>
      <c r="J1263" s="73">
        <f>Month!J1263</f>
        <v>0</v>
      </c>
      <c r="K1263" s="73">
        <f>Month!K1263</f>
        <v>0</v>
      </c>
      <c r="L1263" s="73">
        <f>Month!L1263</f>
        <v>0</v>
      </c>
      <c r="M1263" s="73">
        <f>Month!M1263</f>
        <v>0</v>
      </c>
      <c r="N1263" s="74">
        <f>Month!N1263</f>
        <v>0</v>
      </c>
      <c r="O1263" s="74">
        <f>Month!O1263</f>
        <v>0</v>
      </c>
      <c r="P1263" s="15">
        <v>4</v>
      </c>
    </row>
    <row r="1264" spans="1:17" ht="15.5">
      <c r="A1264" s="15">
        <f>Month!A1264</f>
        <v>2023</v>
      </c>
      <c r="B1264" s="63" t="str">
        <f>Month!B1264</f>
        <v>October</v>
      </c>
      <c r="C1264" s="63" t="str">
        <f>Month!C1264</f>
        <v>Other</v>
      </c>
      <c r="D1264" s="73">
        <f>Month!D1264</f>
        <v>282.01</v>
      </c>
      <c r="E1264" s="73">
        <f>Month!E1264</f>
        <v>0</v>
      </c>
      <c r="F1264" s="74">
        <f>Month!F1264</f>
        <v>282.01</v>
      </c>
      <c r="G1264" s="73">
        <f>Month!G1264</f>
        <v>18.440000000000001</v>
      </c>
      <c r="H1264" s="73">
        <f>Month!H1264</f>
        <v>79.64</v>
      </c>
      <c r="I1264" s="73">
        <f>Month!I1264</f>
        <v>0</v>
      </c>
      <c r="J1264" s="73">
        <f>Month!J1264</f>
        <v>0</v>
      </c>
      <c r="K1264" s="73">
        <f>Month!K1264</f>
        <v>0</v>
      </c>
      <c r="L1264" s="73">
        <f>Month!L1264</f>
        <v>130.13999999999999</v>
      </c>
      <c r="M1264" s="73">
        <f>Month!M1264</f>
        <v>31.03</v>
      </c>
      <c r="N1264" s="74">
        <f>Month!N1264</f>
        <v>193.47</v>
      </c>
      <c r="O1264" s="74">
        <f>Month!O1264</f>
        <v>475.48</v>
      </c>
      <c r="P1264" s="15">
        <v>4</v>
      </c>
    </row>
    <row r="1265" spans="1:16" ht="15.5">
      <c r="A1265" s="15">
        <f>Month!A1265</f>
        <v>2023</v>
      </c>
      <c r="B1265" s="66" t="str">
        <f>Month!B1265</f>
        <v>October</v>
      </c>
      <c r="C1265" s="64" t="str">
        <f>Month!C1265</f>
        <v>Total exports</v>
      </c>
      <c r="D1265" s="76">
        <f>Month!D1265</f>
        <v>2263.5500000000002</v>
      </c>
      <c r="E1265" s="76">
        <f>Month!E1265</f>
        <v>255.81</v>
      </c>
      <c r="F1265" s="75">
        <f>Month!F1265</f>
        <v>2519.36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3752.78</v>
      </c>
      <c r="P1265" s="15">
        <v>4</v>
      </c>
    </row>
    <row r="1266" spans="1:16" ht="15.5">
      <c r="A1266" s="15">
        <f>Month!A1266</f>
        <v>2023</v>
      </c>
      <c r="B1266" s="63" t="str">
        <f>Month!B1266</f>
        <v>November</v>
      </c>
      <c r="C1266" s="62" t="str">
        <f>Month!C1266</f>
        <v>Belgium</v>
      </c>
      <c r="D1266" s="70">
        <f>Month!D1266</f>
        <v>0</v>
      </c>
      <c r="E1266" s="70">
        <f>Month!E1266</f>
        <v>47.3</v>
      </c>
      <c r="F1266" s="71">
        <f>Month!F1266</f>
        <v>47.3</v>
      </c>
      <c r="G1266" s="70">
        <f>Month!G1266</f>
        <v>1.52</v>
      </c>
      <c r="H1266" s="70">
        <f>Month!H1266</f>
        <v>82.71</v>
      </c>
      <c r="I1266" s="70">
        <f>Month!I1266</f>
        <v>0</v>
      </c>
      <c r="J1266" s="70">
        <f>Month!J1266</f>
        <v>0</v>
      </c>
      <c r="K1266" s="70">
        <f>Month!K1266</f>
        <v>0</v>
      </c>
      <c r="L1266" s="70">
        <f>Month!L1266</f>
        <v>0</v>
      </c>
      <c r="M1266" s="70">
        <f>Month!M1266</f>
        <v>223.53</v>
      </c>
      <c r="N1266" s="71">
        <f>Month!N1266</f>
        <v>398.09</v>
      </c>
      <c r="O1266" s="71">
        <f>Month!O1266</f>
        <v>445.39</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France</v>
      </c>
      <c r="D1270" s="73">
        <f>Month!D1270</f>
        <v>0</v>
      </c>
      <c r="E1270" s="73">
        <f>Month!E1270</f>
        <v>0</v>
      </c>
      <c r="F1270" s="74">
        <f>Month!F1270</f>
        <v>0</v>
      </c>
      <c r="G1270" s="73">
        <f>Month!G1270</f>
        <v>5.59</v>
      </c>
      <c r="H1270" s="73">
        <f>Month!H1270</f>
        <v>5.93</v>
      </c>
      <c r="I1270" s="73">
        <f>Month!I1270</f>
        <v>0</v>
      </c>
      <c r="J1270" s="73">
        <f>Month!J1270</f>
        <v>0</v>
      </c>
      <c r="K1270" s="73">
        <f>Month!K1270</f>
        <v>0</v>
      </c>
      <c r="L1270" s="73">
        <f>Month!L1270</f>
        <v>0</v>
      </c>
      <c r="M1270" s="73">
        <f>Month!M1270</f>
        <v>5.6</v>
      </c>
      <c r="N1270" s="74">
        <f>Month!N1270</f>
        <v>17.12</v>
      </c>
      <c r="O1270" s="74">
        <f>Month!O1270</f>
        <v>17.12</v>
      </c>
      <c r="P1270" s="15">
        <v>4</v>
      </c>
    </row>
    <row r="1271" spans="1:16" ht="15.5">
      <c r="A1271" s="15">
        <f>Month!A1271</f>
        <v>2023</v>
      </c>
      <c r="B1271" s="63" t="str">
        <f>Month!B1271</f>
        <v>November</v>
      </c>
      <c r="C1271" s="63" t="str">
        <f>Month!C1271</f>
        <v>Germany</v>
      </c>
      <c r="D1271" s="73">
        <f>Month!D1271</f>
        <v>42.77</v>
      </c>
      <c r="E1271" s="73">
        <f>Month!E1271</f>
        <v>0</v>
      </c>
      <c r="F1271" s="74">
        <f>Month!F1271</f>
        <v>42.77</v>
      </c>
      <c r="G1271" s="73">
        <f>Month!G1271</f>
        <v>0</v>
      </c>
      <c r="H1271" s="73">
        <f>Month!H1271</f>
        <v>0</v>
      </c>
      <c r="I1271" s="73">
        <f>Month!I1271</f>
        <v>0</v>
      </c>
      <c r="J1271" s="73">
        <f>Month!J1271</f>
        <v>0</v>
      </c>
      <c r="K1271" s="73">
        <f>Month!K1271</f>
        <v>0</v>
      </c>
      <c r="L1271" s="73">
        <f>Month!L1271</f>
        <v>0</v>
      </c>
      <c r="M1271" s="73">
        <f>Month!M1271</f>
        <v>1.33</v>
      </c>
      <c r="N1271" s="74">
        <f>Month!N1271</f>
        <v>1.33</v>
      </c>
      <c r="O1271" s="74">
        <f>Month!O1271</f>
        <v>44.1</v>
      </c>
      <c r="P1271" s="15">
        <v>4</v>
      </c>
    </row>
    <row r="1272" spans="1:16" ht="15.5">
      <c r="A1272" s="15">
        <f>Month!A1272</f>
        <v>2023</v>
      </c>
      <c r="B1272" s="63" t="str">
        <f>Month!B1272</f>
        <v>November</v>
      </c>
      <c r="C1272" s="63" t="str">
        <f>Month!C1272</f>
        <v>Ireland</v>
      </c>
      <c r="D1272" s="73">
        <f>Month!D1272</f>
        <v>0</v>
      </c>
      <c r="E1272" s="73">
        <f>Month!E1272</f>
        <v>0</v>
      </c>
      <c r="F1272" s="74">
        <f>Month!F1272</f>
        <v>0</v>
      </c>
      <c r="G1272" s="73">
        <f>Month!G1272</f>
        <v>0</v>
      </c>
      <c r="H1272" s="73">
        <f>Month!H1272</f>
        <v>13.5</v>
      </c>
      <c r="I1272" s="73">
        <f>Month!I1272</f>
        <v>130.13999999999999</v>
      </c>
      <c r="J1272" s="73">
        <f>Month!J1272</f>
        <v>6.01</v>
      </c>
      <c r="K1272" s="73">
        <f>Month!K1272</f>
        <v>117.86</v>
      </c>
      <c r="L1272" s="73">
        <f>Month!L1272</f>
        <v>7.27</v>
      </c>
      <c r="M1272" s="73">
        <f>Month!M1272</f>
        <v>8.5</v>
      </c>
      <c r="N1272" s="74">
        <f>Month!N1272</f>
        <v>285</v>
      </c>
      <c r="O1272" s="74">
        <f>Month!O1272</f>
        <v>285</v>
      </c>
      <c r="P1272" s="15">
        <v>4</v>
      </c>
    </row>
    <row r="1273" spans="1:16" ht="15.5">
      <c r="A1273" s="15">
        <f>Month!A1273</f>
        <v>2023</v>
      </c>
      <c r="B1273" s="63" t="str">
        <f>Month!B1273</f>
        <v>November</v>
      </c>
      <c r="C1273" s="63" t="str">
        <f>Month!C1273</f>
        <v>Italy</v>
      </c>
      <c r="D1273" s="73">
        <f>Month!D1273</f>
        <v>0</v>
      </c>
      <c r="E1273" s="73">
        <f>Month!E1273</f>
        <v>0</v>
      </c>
      <c r="F1273" s="74">
        <f>Month!F1273</f>
        <v>0</v>
      </c>
      <c r="G1273" s="73">
        <f>Month!G1273</f>
        <v>0</v>
      </c>
      <c r="H1273" s="73">
        <f>Month!H1273</f>
        <v>0</v>
      </c>
      <c r="I1273" s="73">
        <f>Month!I1273</f>
        <v>0</v>
      </c>
      <c r="J1273" s="73">
        <f>Month!J1273</f>
        <v>0</v>
      </c>
      <c r="K1273" s="73">
        <f>Month!K1273</f>
        <v>0</v>
      </c>
      <c r="L1273" s="73">
        <f>Month!L1273</f>
        <v>0</v>
      </c>
      <c r="M1273" s="73">
        <f>Month!M1273</f>
        <v>0</v>
      </c>
      <c r="N1273" s="74">
        <f>Month!N1273</f>
        <v>0</v>
      </c>
      <c r="O1273" s="74">
        <f>Month!O1273</f>
        <v>0</v>
      </c>
      <c r="P1273" s="15">
        <v>4</v>
      </c>
    </row>
    <row r="1274" spans="1:16" ht="15.5">
      <c r="A1274" s="15">
        <f>Month!A1274</f>
        <v>2023</v>
      </c>
      <c r="B1274" s="63" t="str">
        <f>Month!B1274</f>
        <v>November</v>
      </c>
      <c r="C1274" s="63" t="str">
        <f>Month!C1274</f>
        <v>Korea</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Netherlands</v>
      </c>
      <c r="D1275" s="73">
        <f>Month!D1275</f>
        <v>1293.8699999999999</v>
      </c>
      <c r="E1275" s="73">
        <f>Month!E1275</f>
        <v>61.48</v>
      </c>
      <c r="F1275" s="74">
        <f>Month!F1275</f>
        <v>1355.35</v>
      </c>
      <c r="G1275" s="73">
        <f>Month!G1275</f>
        <v>4.49</v>
      </c>
      <c r="H1275" s="73">
        <f>Month!H1275</f>
        <v>154</v>
      </c>
      <c r="I1275" s="73">
        <f>Month!I1275</f>
        <v>0</v>
      </c>
      <c r="J1275" s="73">
        <f>Month!J1275</f>
        <v>0</v>
      </c>
      <c r="K1275" s="73">
        <f>Month!K1275</f>
        <v>0</v>
      </c>
      <c r="L1275" s="73">
        <f>Month!L1275</f>
        <v>0</v>
      </c>
      <c r="M1275" s="73">
        <f>Month!M1275</f>
        <v>116.95</v>
      </c>
      <c r="N1275" s="74">
        <f>Month!N1275</f>
        <v>291.39999999999998</v>
      </c>
      <c r="O1275" s="74">
        <f>Month!O1275</f>
        <v>1646.75</v>
      </c>
      <c r="P1275" s="15">
        <v>4</v>
      </c>
    </row>
    <row r="1276" spans="1:16" ht="15.5">
      <c r="A1276" s="15">
        <f>Month!A1276</f>
        <v>2023</v>
      </c>
      <c r="B1276" s="63" t="str">
        <f>Month!B1276</f>
        <v>November</v>
      </c>
      <c r="C1276" s="63" t="str">
        <f>Month!C1276</f>
        <v>Norway</v>
      </c>
      <c r="D1276" s="73">
        <f>Month!D1276</f>
        <v>0</v>
      </c>
      <c r="E1276" s="73">
        <f>Month!E1276</f>
        <v>0</v>
      </c>
      <c r="F1276" s="74">
        <f>Month!F1276</f>
        <v>0</v>
      </c>
      <c r="G1276" s="73">
        <f>Month!G1276</f>
        <v>0</v>
      </c>
      <c r="H1276" s="73">
        <f>Month!H1276</f>
        <v>0</v>
      </c>
      <c r="I1276" s="73">
        <f>Month!I1276</f>
        <v>0</v>
      </c>
      <c r="J1276" s="73">
        <f>Month!J1276</f>
        <v>0</v>
      </c>
      <c r="K1276" s="73">
        <f>Month!K1276</f>
        <v>0</v>
      </c>
      <c r="L1276" s="73">
        <f>Month!L1276</f>
        <v>0</v>
      </c>
      <c r="M1276" s="73">
        <f>Month!M1276</f>
        <v>3.5</v>
      </c>
      <c r="N1276" s="74">
        <f>Month!N1276</f>
        <v>3.5</v>
      </c>
      <c r="O1276" s="74">
        <f>Month!O1276</f>
        <v>3.5</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Spain</v>
      </c>
      <c r="D1278" s="73">
        <f>Month!D1278</f>
        <v>0</v>
      </c>
      <c r="E1278" s="73">
        <f>Month!E1278</f>
        <v>0</v>
      </c>
      <c r="F1278" s="74">
        <f>Month!F1278</f>
        <v>0</v>
      </c>
      <c r="G1278" s="73">
        <f>Month!G1278</f>
        <v>0</v>
      </c>
      <c r="H1278" s="73">
        <f>Month!H1278</f>
        <v>0</v>
      </c>
      <c r="I1278" s="73">
        <f>Month!I1278</f>
        <v>0</v>
      </c>
      <c r="J1278" s="73">
        <f>Month!J1278</f>
        <v>0</v>
      </c>
      <c r="K1278" s="73">
        <f>Month!K1278</f>
        <v>0</v>
      </c>
      <c r="L1278" s="73">
        <f>Month!L1278</f>
        <v>0</v>
      </c>
      <c r="M1278" s="73">
        <f>Month!M1278</f>
        <v>1.1299999999999999</v>
      </c>
      <c r="N1278" s="74">
        <f>Month!N1278</f>
        <v>1.1299999999999999</v>
      </c>
      <c r="O1278" s="74">
        <f>Month!O1278</f>
        <v>1.1299999999999999</v>
      </c>
      <c r="P1278" s="15">
        <v>4</v>
      </c>
    </row>
    <row r="1279" spans="1:16" ht="15.5">
      <c r="A1279" s="15">
        <f>Month!A1279</f>
        <v>2023</v>
      </c>
      <c r="B1279" s="63" t="str">
        <f>Month!B1279</f>
        <v>November</v>
      </c>
      <c r="C1279" s="63" t="str">
        <f>Month!C1279</f>
        <v>Sweden</v>
      </c>
      <c r="D1279" s="73">
        <f>Month!D1279</f>
        <v>181</v>
      </c>
      <c r="E1279" s="73">
        <f>Month!E1279</f>
        <v>0</v>
      </c>
      <c r="F1279" s="74">
        <f>Month!F1279</f>
        <v>181</v>
      </c>
      <c r="G1279" s="73">
        <f>Month!G1279</f>
        <v>0</v>
      </c>
      <c r="H1279" s="73">
        <f>Month!H1279</f>
        <v>0</v>
      </c>
      <c r="I1279" s="73">
        <f>Month!I1279</f>
        <v>0</v>
      </c>
      <c r="J1279" s="73">
        <f>Month!J1279</f>
        <v>0</v>
      </c>
      <c r="K1279" s="73">
        <f>Month!K1279</f>
        <v>0</v>
      </c>
      <c r="L1279" s="73">
        <f>Month!L1279</f>
        <v>0</v>
      </c>
      <c r="M1279" s="73">
        <f>Month!M1279</f>
        <v>7.86</v>
      </c>
      <c r="N1279" s="74">
        <f>Month!N1279</f>
        <v>7.86</v>
      </c>
      <c r="O1279" s="74">
        <f>Month!O1279</f>
        <v>188.86</v>
      </c>
      <c r="P1279" s="15">
        <v>4</v>
      </c>
    </row>
    <row r="1280" spans="1:16" ht="15.5">
      <c r="A1280" s="15">
        <f>Month!A1280</f>
        <v>2023</v>
      </c>
      <c r="B1280" s="63" t="str">
        <f>Month!B1280</f>
        <v>November</v>
      </c>
      <c r="C1280" s="63" t="str">
        <f>Month!C1280</f>
        <v>United States</v>
      </c>
      <c r="D1280" s="73">
        <f>Month!D1280</f>
        <v>0</v>
      </c>
      <c r="E1280" s="73">
        <f>Month!E1280</f>
        <v>0</v>
      </c>
      <c r="F1280" s="74">
        <f>Month!F1280</f>
        <v>0</v>
      </c>
      <c r="G1280" s="73">
        <f>Month!G1280</f>
        <v>0</v>
      </c>
      <c r="H1280" s="73">
        <f>Month!H1280</f>
        <v>129.34</v>
      </c>
      <c r="I1280" s="73">
        <f>Month!I1280</f>
        <v>0</v>
      </c>
      <c r="J1280" s="73">
        <f>Month!J1280</f>
        <v>0</v>
      </c>
      <c r="K1280" s="73">
        <f>Month!K1280</f>
        <v>0.27</v>
      </c>
      <c r="L1280" s="73">
        <f>Month!L1280</f>
        <v>0</v>
      </c>
      <c r="M1280" s="73">
        <f>Month!M1280</f>
        <v>0.06</v>
      </c>
      <c r="N1280" s="74">
        <f>Month!N1280</f>
        <v>129.66999999999999</v>
      </c>
      <c r="O1280" s="74">
        <f>Month!O1280</f>
        <v>129.66999999999999</v>
      </c>
      <c r="P1280" s="15">
        <v>4</v>
      </c>
    </row>
    <row r="1281" spans="1:16" ht="15.5">
      <c r="A1281" s="15">
        <f>Month!A1281</f>
        <v>2023</v>
      </c>
      <c r="B1281" s="63" t="str">
        <f>Month!B1281</f>
        <v>November</v>
      </c>
      <c r="C1281" s="63" t="str">
        <f>Month!C1281</f>
        <v>Russian Federation</v>
      </c>
      <c r="D1281" s="73">
        <f>Month!D1281</f>
        <v>0</v>
      </c>
      <c r="E1281" s="73">
        <f>Month!E1281</f>
        <v>0</v>
      </c>
      <c r="F1281" s="74">
        <f>Month!F1281</f>
        <v>0</v>
      </c>
      <c r="G1281" s="73">
        <f>Month!G1281</f>
        <v>0</v>
      </c>
      <c r="H1281" s="73">
        <f>Month!H1281</f>
        <v>0</v>
      </c>
      <c r="I1281" s="73">
        <f>Month!I1281</f>
        <v>0</v>
      </c>
      <c r="J1281" s="73">
        <f>Month!J1281</f>
        <v>0</v>
      </c>
      <c r="K1281" s="73">
        <f>Month!K1281</f>
        <v>0</v>
      </c>
      <c r="L1281" s="73">
        <f>Month!L1281</f>
        <v>0</v>
      </c>
      <c r="M1281" s="73">
        <f>Month!M1281</f>
        <v>0</v>
      </c>
      <c r="N1281" s="74">
        <f>Month!N1281</f>
        <v>0</v>
      </c>
      <c r="O1281" s="74">
        <f>Month!O1281</f>
        <v>0</v>
      </c>
      <c r="P1281" s="15">
        <v>4</v>
      </c>
    </row>
    <row r="1282" spans="1:16" ht="15.5">
      <c r="A1282" s="15">
        <f>Month!A1282</f>
        <v>2023</v>
      </c>
      <c r="B1282" s="63" t="str">
        <f>Month!B1282</f>
        <v>November</v>
      </c>
      <c r="C1282" s="63" t="str">
        <f>Month!C1282</f>
        <v>Other</v>
      </c>
      <c r="D1282" s="73">
        <f>Month!D1282</f>
        <v>491.83</v>
      </c>
      <c r="E1282" s="73">
        <f>Month!E1282</f>
        <v>0</v>
      </c>
      <c r="F1282" s="74">
        <f>Month!F1282</f>
        <v>491.83</v>
      </c>
      <c r="G1282" s="73">
        <f>Month!G1282</f>
        <v>10.11</v>
      </c>
      <c r="H1282" s="73">
        <f>Month!H1282</f>
        <v>30.27</v>
      </c>
      <c r="I1282" s="73">
        <f>Month!I1282</f>
        <v>0</v>
      </c>
      <c r="J1282" s="73">
        <f>Month!J1282</f>
        <v>0</v>
      </c>
      <c r="K1282" s="73">
        <f>Month!K1282</f>
        <v>0</v>
      </c>
      <c r="L1282" s="73">
        <f>Month!L1282</f>
        <v>132.79</v>
      </c>
      <c r="M1282" s="73">
        <f>Month!M1282</f>
        <v>51.29</v>
      </c>
      <c r="N1282" s="74">
        <f>Month!N1282</f>
        <v>116.45</v>
      </c>
      <c r="O1282" s="74">
        <f>Month!O1282</f>
        <v>608.28</v>
      </c>
      <c r="P1282" s="15">
        <v>4</v>
      </c>
    </row>
    <row r="1283" spans="1:16" ht="15.5">
      <c r="A1283" s="15">
        <f>Month!A1283</f>
        <v>2023</v>
      </c>
      <c r="B1283" s="66" t="str">
        <f>Month!B1283</f>
        <v>November</v>
      </c>
      <c r="C1283" s="64" t="str">
        <f>Month!C1283</f>
        <v>Total exports</v>
      </c>
      <c r="D1283" s="76">
        <f>Month!D1283</f>
        <v>2009.47</v>
      </c>
      <c r="E1283" s="76">
        <f>Month!E1283</f>
        <v>118.9</v>
      </c>
      <c r="F1283" s="75">
        <f>Month!F1283</f>
        <v>2128.37</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3527.4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0</v>
      </c>
      <c r="H1284" s="70">
        <f>Month!H1284</f>
        <v>243</v>
      </c>
      <c r="I1284" s="70">
        <f>Month!I1284</f>
        <v>0</v>
      </c>
      <c r="J1284" s="70">
        <f>Month!J1284</f>
        <v>0</v>
      </c>
      <c r="K1284" s="70">
        <f>Month!K1284</f>
        <v>0</v>
      </c>
      <c r="L1284" s="70">
        <f>Month!L1284</f>
        <v>0</v>
      </c>
      <c r="M1284" s="70">
        <f>Month!M1284</f>
        <v>161.12</v>
      </c>
      <c r="N1284" s="71">
        <f>Month!N1284</f>
        <v>557.42999999999995</v>
      </c>
      <c r="O1284" s="71">
        <f>Month!O1284</f>
        <v>633.98</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France</v>
      </c>
      <c r="D1288" s="73">
        <f>Month!D1288</f>
        <v>172.02</v>
      </c>
      <c r="E1288" s="73">
        <f>Month!E1288</f>
        <v>0</v>
      </c>
      <c r="F1288" s="74">
        <f>Month!F1288</f>
        <v>172.02</v>
      </c>
      <c r="G1288" s="73">
        <f>Month!G1288</f>
        <v>13.98</v>
      </c>
      <c r="H1288" s="73">
        <f>Month!H1288</f>
        <v>6.9</v>
      </c>
      <c r="I1288" s="73">
        <f>Month!I1288</f>
        <v>0</v>
      </c>
      <c r="J1288" s="73">
        <f>Month!J1288</f>
        <v>0</v>
      </c>
      <c r="K1288" s="73">
        <f>Month!K1288</f>
        <v>10.63</v>
      </c>
      <c r="L1288" s="73">
        <f>Month!L1288</f>
        <v>0</v>
      </c>
      <c r="M1288" s="73">
        <f>Month!M1288</f>
        <v>3.92</v>
      </c>
      <c r="N1288" s="74">
        <f>Month!N1288</f>
        <v>35.43</v>
      </c>
      <c r="O1288" s="74">
        <f>Month!O1288</f>
        <v>207.45</v>
      </c>
      <c r="P1288" s="15">
        <v>4</v>
      </c>
    </row>
    <row r="1289" spans="1:16" ht="15.5">
      <c r="A1289" s="15">
        <f>Month!A1289</f>
        <v>2023</v>
      </c>
      <c r="B1289" s="63" t="str">
        <f>Month!B1289</f>
        <v>December</v>
      </c>
      <c r="C1289" s="63" t="str">
        <f>Month!C1289</f>
        <v>Germany</v>
      </c>
      <c r="D1289" s="73">
        <f>Month!D1289</f>
        <v>192.54</v>
      </c>
      <c r="E1289" s="73">
        <f>Month!E1289</f>
        <v>0</v>
      </c>
      <c r="F1289" s="74">
        <f>Month!F1289</f>
        <v>192.54</v>
      </c>
      <c r="G1289" s="73">
        <f>Month!G1289</f>
        <v>0</v>
      </c>
      <c r="H1289" s="73">
        <f>Month!H1289</f>
        <v>2.4500000000000002</v>
      </c>
      <c r="I1289" s="73">
        <f>Month!I1289</f>
        <v>0</v>
      </c>
      <c r="J1289" s="73">
        <f>Month!J1289</f>
        <v>0</v>
      </c>
      <c r="K1289" s="73">
        <f>Month!K1289</f>
        <v>0</v>
      </c>
      <c r="L1289" s="73">
        <f>Month!L1289</f>
        <v>0</v>
      </c>
      <c r="M1289" s="73">
        <f>Month!M1289</f>
        <v>1.06</v>
      </c>
      <c r="N1289" s="74">
        <f>Month!N1289</f>
        <v>3.51</v>
      </c>
      <c r="O1289" s="74">
        <f>Month!O1289</f>
        <v>196.05</v>
      </c>
      <c r="P1289" s="15">
        <v>4</v>
      </c>
    </row>
    <row r="1290" spans="1:16" ht="15.5">
      <c r="A1290" s="15">
        <f>Month!A1290</f>
        <v>2023</v>
      </c>
      <c r="B1290" s="63" t="str">
        <f>Month!B1290</f>
        <v>December</v>
      </c>
      <c r="C1290" s="63" t="str">
        <f>Month!C1290</f>
        <v>Ireland</v>
      </c>
      <c r="D1290" s="73">
        <f>Month!D1290</f>
        <v>0</v>
      </c>
      <c r="E1290" s="73">
        <f>Month!E1290</f>
        <v>0</v>
      </c>
      <c r="F1290" s="74">
        <f>Month!F1290</f>
        <v>0</v>
      </c>
      <c r="G1290" s="73">
        <f>Month!G1290</f>
        <v>0</v>
      </c>
      <c r="H1290" s="73">
        <f>Month!H1290</f>
        <v>15.31</v>
      </c>
      <c r="I1290" s="73">
        <f>Month!I1290</f>
        <v>122.33</v>
      </c>
      <c r="J1290" s="73">
        <f>Month!J1290</f>
        <v>6.33</v>
      </c>
      <c r="K1290" s="73">
        <f>Month!K1290</f>
        <v>17.59</v>
      </c>
      <c r="L1290" s="73">
        <f>Month!L1290</f>
        <v>2.74</v>
      </c>
      <c r="M1290" s="73">
        <f>Month!M1290</f>
        <v>8.49</v>
      </c>
      <c r="N1290" s="74">
        <f>Month!N1290</f>
        <v>174.06</v>
      </c>
      <c r="O1290" s="74">
        <f>Month!O1290</f>
        <v>174.06</v>
      </c>
      <c r="P1290" s="15">
        <v>4</v>
      </c>
    </row>
    <row r="1291" spans="1:16" ht="15.5">
      <c r="A1291" s="15">
        <f>Month!A1291</f>
        <v>2023</v>
      </c>
      <c r="B1291" s="63" t="str">
        <f>Month!B1291</f>
        <v>December</v>
      </c>
      <c r="C1291" s="63" t="str">
        <f>Month!C1291</f>
        <v>Italy</v>
      </c>
      <c r="D1291" s="73">
        <f>Month!D1291</f>
        <v>95.34</v>
      </c>
      <c r="E1291" s="73">
        <f>Month!E1291</f>
        <v>11.03</v>
      </c>
      <c r="F1291" s="74">
        <f>Month!F1291</f>
        <v>106.37</v>
      </c>
      <c r="G1291" s="73">
        <f>Month!G1291</f>
        <v>0</v>
      </c>
      <c r="H1291" s="73">
        <f>Month!H1291</f>
        <v>0</v>
      </c>
      <c r="I1291" s="73">
        <f>Month!I1291</f>
        <v>0</v>
      </c>
      <c r="J1291" s="73">
        <f>Month!J1291</f>
        <v>0</v>
      </c>
      <c r="K1291" s="73">
        <f>Month!K1291</f>
        <v>0</v>
      </c>
      <c r="L1291" s="73">
        <f>Month!L1291</f>
        <v>0</v>
      </c>
      <c r="M1291" s="73">
        <f>Month!M1291</f>
        <v>0</v>
      </c>
      <c r="N1291" s="74">
        <f>Month!N1291</f>
        <v>0</v>
      </c>
      <c r="O1291" s="74">
        <f>Month!O1291</f>
        <v>106.37</v>
      </c>
      <c r="P1291" s="15">
        <v>4</v>
      </c>
    </row>
    <row r="1292" spans="1:16" ht="15.5">
      <c r="A1292" s="15">
        <f>Month!A1292</f>
        <v>2023</v>
      </c>
      <c r="B1292" s="63" t="str">
        <f>Month!B1292</f>
        <v>December</v>
      </c>
      <c r="C1292" s="63" t="str">
        <f>Month!C1292</f>
        <v>Korea</v>
      </c>
      <c r="D1292" s="73">
        <f>Month!D1292</f>
        <v>522.1</v>
      </c>
      <c r="E1292" s="73">
        <f>Month!E1292</f>
        <v>0</v>
      </c>
      <c r="F1292" s="74">
        <f>Month!F1292</f>
        <v>522.1</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522.1</v>
      </c>
      <c r="P1292" s="15">
        <v>4</v>
      </c>
    </row>
    <row r="1293" spans="1:16" ht="15.5">
      <c r="A1293" s="15">
        <f>Month!A1293</f>
        <v>2023</v>
      </c>
      <c r="B1293" s="63" t="str">
        <f>Month!B1293</f>
        <v>December</v>
      </c>
      <c r="C1293" s="63" t="str">
        <f>Month!C1293</f>
        <v>Netherlands</v>
      </c>
      <c r="D1293" s="73">
        <f>Month!D1293</f>
        <v>558.6</v>
      </c>
      <c r="E1293" s="73">
        <f>Month!E1293</f>
        <v>58.7</v>
      </c>
      <c r="F1293" s="74">
        <f>Month!F1293</f>
        <v>617.29999999999995</v>
      </c>
      <c r="G1293" s="73">
        <f>Month!G1293</f>
        <v>0</v>
      </c>
      <c r="H1293" s="73">
        <f>Month!H1293</f>
        <v>266</v>
      </c>
      <c r="I1293" s="73">
        <f>Month!I1293</f>
        <v>0</v>
      </c>
      <c r="J1293" s="73">
        <f>Month!J1293</f>
        <v>0</v>
      </c>
      <c r="K1293" s="73">
        <f>Month!K1293</f>
        <v>0</v>
      </c>
      <c r="L1293" s="73">
        <f>Month!L1293</f>
        <v>25.28</v>
      </c>
      <c r="M1293" s="73">
        <f>Month!M1293</f>
        <v>166.86</v>
      </c>
      <c r="N1293" s="74">
        <f>Month!N1293</f>
        <v>474.59</v>
      </c>
      <c r="O1293" s="74">
        <f>Month!O1293</f>
        <v>1091.8900000000001</v>
      </c>
      <c r="P1293" s="15">
        <v>4</v>
      </c>
    </row>
    <row r="1294" spans="1:16" ht="15.5">
      <c r="A1294" s="15">
        <f>Month!A1294</f>
        <v>2023</v>
      </c>
      <c r="B1294" s="63" t="str">
        <f>Month!B1294</f>
        <v>December</v>
      </c>
      <c r="C1294" s="63" t="str">
        <f>Month!C1294</f>
        <v>Norway</v>
      </c>
      <c r="D1294" s="73">
        <f>Month!D1294</f>
        <v>0</v>
      </c>
      <c r="E1294" s="73">
        <f>Month!E1294</f>
        <v>0</v>
      </c>
      <c r="F1294" s="74">
        <f>Month!F1294</f>
        <v>0</v>
      </c>
      <c r="G1294" s="73">
        <f>Month!G1294</f>
        <v>0</v>
      </c>
      <c r="H1294" s="73">
        <f>Month!H1294</f>
        <v>0</v>
      </c>
      <c r="I1294" s="73">
        <f>Month!I1294</f>
        <v>0</v>
      </c>
      <c r="J1294" s="73">
        <f>Month!J1294</f>
        <v>0</v>
      </c>
      <c r="K1294" s="73">
        <f>Month!K1294</f>
        <v>0</v>
      </c>
      <c r="L1294" s="73">
        <f>Month!L1294</f>
        <v>0</v>
      </c>
      <c r="M1294" s="73">
        <f>Month!M1294</f>
        <v>0</v>
      </c>
      <c r="N1294" s="74">
        <f>Month!N1294</f>
        <v>16.23</v>
      </c>
      <c r="O1294" s="74">
        <f>Month!O1294</f>
        <v>16.23</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Spain</v>
      </c>
      <c r="D1296" s="73">
        <f>Month!D1296</f>
        <v>0</v>
      </c>
      <c r="E1296" s="73">
        <f>Month!E1296</f>
        <v>0</v>
      </c>
      <c r="F1296" s="74">
        <f>Month!F1296</f>
        <v>0</v>
      </c>
      <c r="G1296" s="73">
        <f>Month!G1296</f>
        <v>0</v>
      </c>
      <c r="H1296" s="73">
        <f>Month!H1296</f>
        <v>37.299999999999997</v>
      </c>
      <c r="I1296" s="73">
        <f>Month!I1296</f>
        <v>0</v>
      </c>
      <c r="J1296" s="73">
        <f>Month!J1296</f>
        <v>0</v>
      </c>
      <c r="K1296" s="73">
        <f>Month!K1296</f>
        <v>0</v>
      </c>
      <c r="L1296" s="73">
        <f>Month!L1296</f>
        <v>0</v>
      </c>
      <c r="M1296" s="73">
        <f>Month!M1296</f>
        <v>2.2599999999999998</v>
      </c>
      <c r="N1296" s="74">
        <f>Month!N1296</f>
        <v>39.56</v>
      </c>
      <c r="O1296" s="74">
        <f>Month!O1296</f>
        <v>39.56</v>
      </c>
      <c r="P1296" s="15">
        <v>4</v>
      </c>
    </row>
    <row r="1297" spans="1:16" ht="15.5">
      <c r="A1297" s="15">
        <f>Month!A1297</f>
        <v>2023</v>
      </c>
      <c r="B1297" s="63" t="str">
        <f>Month!B1297</f>
        <v>December</v>
      </c>
      <c r="C1297" s="63" t="str">
        <f>Month!C1297</f>
        <v>Sweden</v>
      </c>
      <c r="D1297" s="73">
        <f>Month!D1297</f>
        <v>106.86</v>
      </c>
      <c r="E1297" s="73">
        <f>Month!E1297</f>
        <v>0</v>
      </c>
      <c r="F1297" s="74">
        <f>Month!F1297</f>
        <v>106.86</v>
      </c>
      <c r="G1297" s="73">
        <f>Month!G1297</f>
        <v>0</v>
      </c>
      <c r="H1297" s="73">
        <f>Month!H1297</f>
        <v>0</v>
      </c>
      <c r="I1297" s="73">
        <f>Month!I1297</f>
        <v>0</v>
      </c>
      <c r="J1297" s="73">
        <f>Month!J1297</f>
        <v>0</v>
      </c>
      <c r="K1297" s="73">
        <f>Month!K1297</f>
        <v>0</v>
      </c>
      <c r="L1297" s="73">
        <f>Month!L1297</f>
        <v>0</v>
      </c>
      <c r="M1297" s="73">
        <f>Month!M1297</f>
        <v>0.03</v>
      </c>
      <c r="N1297" s="74">
        <f>Month!N1297</f>
        <v>15.57</v>
      </c>
      <c r="O1297" s="74">
        <f>Month!O1297</f>
        <v>122.43</v>
      </c>
      <c r="P1297" s="15">
        <v>4</v>
      </c>
    </row>
    <row r="1298" spans="1:16" ht="15.5">
      <c r="A1298" s="15">
        <f>Month!A1298</f>
        <v>2023</v>
      </c>
      <c r="B1298" s="63" t="str">
        <f>Month!B1298</f>
        <v>December</v>
      </c>
      <c r="C1298" s="63" t="str">
        <f>Month!C1298</f>
        <v>United States</v>
      </c>
      <c r="D1298" s="73">
        <f>Month!D1298</f>
        <v>71.849999999999994</v>
      </c>
      <c r="E1298" s="73">
        <f>Month!E1298</f>
        <v>0</v>
      </c>
      <c r="F1298" s="74">
        <f>Month!F1298</f>
        <v>71.849999999999994</v>
      </c>
      <c r="G1298" s="73">
        <f>Month!G1298</f>
        <v>0</v>
      </c>
      <c r="H1298" s="73">
        <f>Month!H1298</f>
        <v>228</v>
      </c>
      <c r="I1298" s="73">
        <f>Month!I1298</f>
        <v>0</v>
      </c>
      <c r="J1298" s="73">
        <f>Month!J1298</f>
        <v>0</v>
      </c>
      <c r="K1298" s="73">
        <f>Month!K1298</f>
        <v>0</v>
      </c>
      <c r="L1298" s="73">
        <f>Month!L1298</f>
        <v>0</v>
      </c>
      <c r="M1298" s="73">
        <f>Month!M1298</f>
        <v>0.08</v>
      </c>
      <c r="N1298" s="74">
        <f>Month!N1298</f>
        <v>228.08</v>
      </c>
      <c r="O1298" s="74">
        <f>Month!O1298</f>
        <v>299.93</v>
      </c>
      <c r="P1298" s="15">
        <v>4</v>
      </c>
    </row>
    <row r="1299" spans="1:16" ht="15.5">
      <c r="A1299" s="15">
        <f>Month!A1299</f>
        <v>2023</v>
      </c>
      <c r="B1299" s="63" t="str">
        <f>Month!B1299</f>
        <v>December</v>
      </c>
      <c r="C1299" s="63" t="str">
        <f>Month!C1299</f>
        <v>Russian Federation</v>
      </c>
      <c r="D1299" s="73">
        <f>Month!D1299</f>
        <v>0</v>
      </c>
      <c r="E1299" s="73">
        <f>Month!E1299</f>
        <v>0</v>
      </c>
      <c r="F1299" s="74">
        <f>Month!F1299</f>
        <v>0</v>
      </c>
      <c r="G1299" s="73">
        <f>Month!G1299</f>
        <v>0</v>
      </c>
      <c r="H1299" s="73">
        <f>Month!H1299</f>
        <v>0</v>
      </c>
      <c r="I1299" s="73">
        <f>Month!I1299</f>
        <v>0</v>
      </c>
      <c r="J1299" s="73">
        <f>Month!J1299</f>
        <v>0</v>
      </c>
      <c r="K1299" s="73">
        <f>Month!K1299</f>
        <v>0</v>
      </c>
      <c r="L1299" s="73">
        <f>Month!L1299</f>
        <v>0</v>
      </c>
      <c r="M1299" s="73">
        <f>Month!M1299</f>
        <v>0</v>
      </c>
      <c r="N1299" s="74">
        <f>Month!N1299</f>
        <v>0</v>
      </c>
      <c r="O1299" s="74">
        <f>Month!O1299</f>
        <v>0</v>
      </c>
      <c r="P1299" s="15">
        <v>4</v>
      </c>
    </row>
    <row r="1300" spans="1:16" ht="15.5">
      <c r="A1300" s="15">
        <f>Month!A1300</f>
        <v>2023</v>
      </c>
      <c r="B1300" s="63" t="str">
        <f>Month!B1300</f>
        <v>December</v>
      </c>
      <c r="C1300" s="63" t="str">
        <f>Month!C1300</f>
        <v>Other</v>
      </c>
      <c r="D1300" s="73">
        <f>Month!D1300</f>
        <v>265.95999999999998</v>
      </c>
      <c r="E1300" s="73">
        <f>Month!E1300</f>
        <v>0</v>
      </c>
      <c r="F1300" s="74">
        <f>Month!F1300</f>
        <v>265.95999999999998</v>
      </c>
      <c r="G1300" s="73">
        <f>Month!G1300</f>
        <v>12.77</v>
      </c>
      <c r="H1300" s="73">
        <f>Month!H1300</f>
        <v>0</v>
      </c>
      <c r="I1300" s="73">
        <f>Month!I1300</f>
        <v>0</v>
      </c>
      <c r="J1300" s="73">
        <f>Month!J1300</f>
        <v>0</v>
      </c>
      <c r="K1300" s="73">
        <f>Month!K1300</f>
        <v>0</v>
      </c>
      <c r="L1300" s="73">
        <f>Month!L1300</f>
        <v>191.03</v>
      </c>
      <c r="M1300" s="73">
        <f>Month!M1300</f>
        <v>109.33</v>
      </c>
      <c r="N1300" s="74">
        <f>Month!N1300</f>
        <v>110.33</v>
      </c>
      <c r="O1300" s="74">
        <f>Month!O1300</f>
        <v>376.29</v>
      </c>
      <c r="P1300" s="15">
        <v>4</v>
      </c>
    </row>
    <row r="1301" spans="1:16" ht="15.5">
      <c r="A1301" s="15">
        <f>Month!A1301</f>
        <v>2023</v>
      </c>
      <c r="B1301" s="66" t="str">
        <f>Month!B1301</f>
        <v>December</v>
      </c>
      <c r="C1301" s="64" t="str">
        <f>Month!C1301</f>
        <v>Total exports</v>
      </c>
      <c r="D1301" s="76">
        <f>Month!D1301</f>
        <v>2076.6</v>
      </c>
      <c r="E1301" s="76">
        <f>Month!E1301</f>
        <v>146.28</v>
      </c>
      <c r="F1301" s="75">
        <f>Month!F1301</f>
        <v>2222.88</v>
      </c>
      <c r="G1301" s="76">
        <f>Month!G1301</f>
        <v>26.75</v>
      </c>
      <c r="H1301" s="76">
        <f>Month!H1301</f>
        <v>997.67</v>
      </c>
      <c r="I1301" s="76">
        <f>Month!I1301</f>
        <v>122.33</v>
      </c>
      <c r="J1301" s="76">
        <f>Month!J1301</f>
        <v>6.33</v>
      </c>
      <c r="K1301" s="76">
        <f>Month!K1301</f>
        <v>28.22</v>
      </c>
      <c r="L1301" s="76">
        <f>Month!L1301</f>
        <v>227.78</v>
      </c>
      <c r="M1301" s="76">
        <f>Month!M1301</f>
        <v>466.38</v>
      </c>
      <c r="N1301" s="75">
        <f>Month!N1301</f>
        <v>1875.46</v>
      </c>
      <c r="O1301" s="96">
        <f>Month!O1301</f>
        <v>4098.34</v>
      </c>
      <c r="P1301" s="15">
        <v>4</v>
      </c>
    </row>
    <row r="1302" spans="1:16" ht="15.5">
      <c r="A1302" s="15">
        <f>Month!A1302</f>
        <v>2024</v>
      </c>
      <c r="B1302" s="63" t="str">
        <f>Month!B1302</f>
        <v>January</v>
      </c>
      <c r="C1302" s="62" t="str">
        <f>Month!C1302</f>
        <v>Belgium</v>
      </c>
      <c r="D1302" s="70">
        <f>Month!D1302</f>
        <v>0</v>
      </c>
      <c r="E1302" s="70">
        <f>Month!E1302</f>
        <v>66.150000000000006</v>
      </c>
      <c r="F1302" s="71">
        <f>Month!F1302</f>
        <v>66.150000000000006</v>
      </c>
      <c r="G1302" s="70">
        <f>Month!G1302</f>
        <v>0</v>
      </c>
      <c r="H1302" s="70">
        <f>Month!H1302</f>
        <v>164.33</v>
      </c>
      <c r="I1302" s="70">
        <f>Month!I1302</f>
        <v>0</v>
      </c>
      <c r="J1302" s="70">
        <f>Month!J1302</f>
        <v>0</v>
      </c>
      <c r="K1302" s="70">
        <f>Month!K1302</f>
        <v>0</v>
      </c>
      <c r="L1302" s="70">
        <f>Month!L1302</f>
        <v>0</v>
      </c>
      <c r="M1302" s="70">
        <f>Month!M1302</f>
        <v>111.22</v>
      </c>
      <c r="N1302" s="71">
        <f>Month!N1302</f>
        <v>407.42</v>
      </c>
      <c r="O1302" s="71">
        <f>Month!O1302</f>
        <v>473.57</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0</v>
      </c>
      <c r="E1305" s="73">
        <f>Month!E1305</f>
        <v>0</v>
      </c>
      <c r="F1305" s="74">
        <f>Month!F1305</f>
        <v>0</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6.24</v>
      </c>
      <c r="P1305" s="15">
        <v>1</v>
      </c>
    </row>
    <row r="1306" spans="1:16" ht="15.5">
      <c r="A1306" s="15">
        <f>Month!A1306</f>
        <v>2024</v>
      </c>
      <c r="B1306" s="63" t="str">
        <f>Month!B1306</f>
        <v>January</v>
      </c>
      <c r="C1306" s="63" t="str">
        <f>Month!C1306</f>
        <v>France</v>
      </c>
      <c r="D1306" s="73">
        <f>Month!D1306</f>
        <v>73.209999999999994</v>
      </c>
      <c r="E1306" s="73">
        <f>Month!E1306</f>
        <v>0</v>
      </c>
      <c r="F1306" s="74">
        <f>Month!F1306</f>
        <v>73.209999999999994</v>
      </c>
      <c r="G1306" s="73">
        <f>Month!G1306</f>
        <v>13.1</v>
      </c>
      <c r="H1306" s="73">
        <f>Month!H1306</f>
        <v>6.18</v>
      </c>
      <c r="I1306" s="73">
        <f>Month!I1306</f>
        <v>0</v>
      </c>
      <c r="J1306" s="73">
        <f>Month!J1306</f>
        <v>0</v>
      </c>
      <c r="K1306" s="73">
        <f>Month!K1306</f>
        <v>0</v>
      </c>
      <c r="L1306" s="73">
        <f>Month!L1306</f>
        <v>0</v>
      </c>
      <c r="M1306" s="73">
        <f>Month!M1306</f>
        <v>7.05</v>
      </c>
      <c r="N1306" s="74">
        <f>Month!N1306</f>
        <v>26.33</v>
      </c>
      <c r="O1306" s="74">
        <f>Month!O1306</f>
        <v>99.54</v>
      </c>
      <c r="P1306" s="15">
        <v>1</v>
      </c>
    </row>
    <row r="1307" spans="1:16" ht="15.5">
      <c r="A1307" s="15">
        <f>Month!A1307</f>
        <v>2024</v>
      </c>
      <c r="B1307" s="63" t="str">
        <f>Month!B1307</f>
        <v>January</v>
      </c>
      <c r="C1307" s="63" t="str">
        <f>Month!C1307</f>
        <v>Germany</v>
      </c>
      <c r="D1307" s="73">
        <f>Month!D1307</f>
        <v>262.60000000000002</v>
      </c>
      <c r="E1307" s="73">
        <f>Month!E1307</f>
        <v>0</v>
      </c>
      <c r="F1307" s="74">
        <f>Month!F1307</f>
        <v>262.60000000000002</v>
      </c>
      <c r="G1307" s="73">
        <f>Month!G1307</f>
        <v>0</v>
      </c>
      <c r="H1307" s="73">
        <f>Month!H1307</f>
        <v>0</v>
      </c>
      <c r="I1307" s="73">
        <f>Month!I1307</f>
        <v>0</v>
      </c>
      <c r="J1307" s="73">
        <f>Month!J1307</f>
        <v>0</v>
      </c>
      <c r="K1307" s="73">
        <f>Month!K1307</f>
        <v>0</v>
      </c>
      <c r="L1307" s="73">
        <f>Month!L1307</f>
        <v>0</v>
      </c>
      <c r="M1307" s="73">
        <f>Month!M1307</f>
        <v>2.62</v>
      </c>
      <c r="N1307" s="74">
        <f>Month!N1307</f>
        <v>2.62</v>
      </c>
      <c r="O1307" s="74">
        <f>Month!O1307</f>
        <v>265.22000000000003</v>
      </c>
      <c r="P1307" s="15">
        <v>1</v>
      </c>
    </row>
    <row r="1308" spans="1:16" ht="15.5">
      <c r="A1308" s="15">
        <f>Month!A1308</f>
        <v>2024</v>
      </c>
      <c r="B1308" s="63" t="str">
        <f>Month!B1308</f>
        <v>January</v>
      </c>
      <c r="C1308" s="63" t="str">
        <f>Month!C1308</f>
        <v>Ireland</v>
      </c>
      <c r="D1308" s="73">
        <f>Month!D1308</f>
        <v>0</v>
      </c>
      <c r="E1308" s="73">
        <f>Month!E1308</f>
        <v>0</v>
      </c>
      <c r="F1308" s="74">
        <f>Month!F1308</f>
        <v>0</v>
      </c>
      <c r="G1308" s="73">
        <f>Month!G1308</f>
        <v>0</v>
      </c>
      <c r="H1308" s="73">
        <f>Month!H1308</f>
        <v>22.95</v>
      </c>
      <c r="I1308" s="73">
        <f>Month!I1308</f>
        <v>113.15</v>
      </c>
      <c r="J1308" s="73">
        <f>Month!J1308</f>
        <v>0</v>
      </c>
      <c r="K1308" s="73">
        <f>Month!K1308</f>
        <v>32.32</v>
      </c>
      <c r="L1308" s="73">
        <f>Month!L1308</f>
        <v>1.58</v>
      </c>
      <c r="M1308" s="73">
        <f>Month!M1308</f>
        <v>4.2699999999999996</v>
      </c>
      <c r="N1308" s="74">
        <f>Month!N1308</f>
        <v>175.52</v>
      </c>
      <c r="O1308" s="74">
        <f>Month!O1308</f>
        <v>175.52</v>
      </c>
      <c r="P1308" s="15">
        <v>1</v>
      </c>
    </row>
    <row r="1309" spans="1:16" ht="15.5">
      <c r="A1309" s="15">
        <f>Month!A1309</f>
        <v>2024</v>
      </c>
      <c r="B1309" s="63" t="str">
        <f>Month!B1309</f>
        <v>January</v>
      </c>
      <c r="C1309" s="63" t="str">
        <f>Month!C1309</f>
        <v>Italy</v>
      </c>
      <c r="D1309" s="73">
        <f>Month!D1309</f>
        <v>0</v>
      </c>
      <c r="E1309" s="73">
        <f>Month!E1309</f>
        <v>0</v>
      </c>
      <c r="F1309" s="74">
        <f>Month!F1309</f>
        <v>0</v>
      </c>
      <c r="G1309" s="73">
        <f>Month!G1309</f>
        <v>0</v>
      </c>
      <c r="H1309" s="73">
        <f>Month!H1309</f>
        <v>0</v>
      </c>
      <c r="I1309" s="73">
        <f>Month!I1309</f>
        <v>0</v>
      </c>
      <c r="J1309" s="73">
        <f>Month!J1309</f>
        <v>0</v>
      </c>
      <c r="K1309" s="73">
        <f>Month!K1309</f>
        <v>0</v>
      </c>
      <c r="L1309" s="73">
        <f>Month!L1309</f>
        <v>0</v>
      </c>
      <c r="M1309" s="73">
        <f>Month!M1309</f>
        <v>5.08</v>
      </c>
      <c r="N1309" s="74">
        <f>Month!N1309</f>
        <v>5.08</v>
      </c>
      <c r="O1309" s="74">
        <f>Month!O1309</f>
        <v>5.08</v>
      </c>
      <c r="P1309" s="15">
        <v>1</v>
      </c>
    </row>
    <row r="1310" spans="1:16" ht="15.5">
      <c r="A1310" s="15">
        <f>Month!A1310</f>
        <v>2024</v>
      </c>
      <c r="B1310" s="63" t="str">
        <f>Month!B1310</f>
        <v>January</v>
      </c>
      <c r="C1310" s="63" t="str">
        <f>Month!C1310</f>
        <v>Korea</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0</v>
      </c>
      <c r="N1310" s="74">
        <f>Month!N1310</f>
        <v>0</v>
      </c>
      <c r="O1310" s="74">
        <f>Month!O1310</f>
        <v>0</v>
      </c>
      <c r="P1310" s="15">
        <v>1</v>
      </c>
    </row>
    <row r="1311" spans="1:16" ht="15.5">
      <c r="A1311" s="15">
        <f>Month!A1311</f>
        <v>2024</v>
      </c>
      <c r="B1311" s="63" t="str">
        <f>Month!B1311</f>
        <v>January</v>
      </c>
      <c r="C1311" s="63" t="str">
        <f>Month!C1311</f>
        <v>Netherlands</v>
      </c>
      <c r="D1311" s="73">
        <f>Month!D1311</f>
        <v>545.65</v>
      </c>
      <c r="E1311" s="73">
        <f>Month!E1311</f>
        <v>38.11</v>
      </c>
      <c r="F1311" s="74">
        <f>Month!F1311</f>
        <v>583.76</v>
      </c>
      <c r="G1311" s="73">
        <f>Month!G1311</f>
        <v>2.09</v>
      </c>
      <c r="H1311" s="73">
        <f>Month!H1311</f>
        <v>208</v>
      </c>
      <c r="I1311" s="73">
        <f>Month!I1311</f>
        <v>0</v>
      </c>
      <c r="J1311" s="73">
        <f>Month!J1311</f>
        <v>0</v>
      </c>
      <c r="K1311" s="73">
        <f>Month!K1311</f>
        <v>0</v>
      </c>
      <c r="L1311" s="73">
        <f>Month!L1311</f>
        <v>2.09</v>
      </c>
      <c r="M1311" s="73">
        <f>Month!M1311</f>
        <v>188.65</v>
      </c>
      <c r="N1311" s="74">
        <f>Month!N1311</f>
        <v>421.76</v>
      </c>
      <c r="O1311" s="74">
        <f>Month!O1311</f>
        <v>1005.52</v>
      </c>
      <c r="P1311" s="15">
        <v>1</v>
      </c>
    </row>
    <row r="1312" spans="1:16" ht="15.5">
      <c r="A1312" s="15">
        <f>Month!A1312</f>
        <v>2024</v>
      </c>
      <c r="B1312" s="63" t="str">
        <f>Month!B1312</f>
        <v>January</v>
      </c>
      <c r="C1312" s="63" t="str">
        <f>Month!C1312</f>
        <v>Norway</v>
      </c>
      <c r="D1312" s="73">
        <f>Month!D1312</f>
        <v>0</v>
      </c>
      <c r="E1312" s="73">
        <f>Month!E1312</f>
        <v>0</v>
      </c>
      <c r="F1312" s="74">
        <f>Month!F1312</f>
        <v>0</v>
      </c>
      <c r="G1312" s="73">
        <f>Month!G1312</f>
        <v>0</v>
      </c>
      <c r="H1312" s="73">
        <f>Month!H1312</f>
        <v>0</v>
      </c>
      <c r="I1312" s="73">
        <f>Month!I1312</f>
        <v>0</v>
      </c>
      <c r="J1312" s="73">
        <f>Month!J1312</f>
        <v>0</v>
      </c>
      <c r="K1312" s="73">
        <f>Month!K1312</f>
        <v>0</v>
      </c>
      <c r="L1312" s="73">
        <f>Month!L1312</f>
        <v>0</v>
      </c>
      <c r="M1312" s="73">
        <f>Month!M1312</f>
        <v>3.29</v>
      </c>
      <c r="N1312" s="74">
        <f>Month!N1312</f>
        <v>36.299999999999997</v>
      </c>
      <c r="O1312" s="74">
        <f>Month!O1312</f>
        <v>36.299999999999997</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Spain</v>
      </c>
      <c r="D1314" s="73">
        <f>Month!D1314</f>
        <v>78.39</v>
      </c>
      <c r="E1314" s="73">
        <f>Month!E1314</f>
        <v>0</v>
      </c>
      <c r="F1314" s="74">
        <f>Month!F1314</f>
        <v>78.39</v>
      </c>
      <c r="G1314" s="73">
        <f>Month!G1314</f>
        <v>0</v>
      </c>
      <c r="H1314" s="73">
        <f>Month!H1314</f>
        <v>12.24</v>
      </c>
      <c r="I1314" s="73">
        <f>Month!I1314</f>
        <v>0</v>
      </c>
      <c r="J1314" s="73">
        <f>Month!J1314</f>
        <v>0</v>
      </c>
      <c r="K1314" s="73">
        <f>Month!K1314</f>
        <v>0</v>
      </c>
      <c r="L1314" s="73">
        <f>Month!L1314</f>
        <v>0</v>
      </c>
      <c r="M1314" s="73">
        <f>Month!M1314</f>
        <v>59.19</v>
      </c>
      <c r="N1314" s="74">
        <f>Month!N1314</f>
        <v>104.35</v>
      </c>
      <c r="O1314" s="74">
        <f>Month!O1314</f>
        <v>182.74</v>
      </c>
      <c r="P1314" s="15">
        <v>1</v>
      </c>
    </row>
    <row r="1315" spans="1:16" ht="15.5">
      <c r="A1315" s="15">
        <f>Month!A1315</f>
        <v>2024</v>
      </c>
      <c r="B1315" s="63" t="str">
        <f>Month!B1315</f>
        <v>January</v>
      </c>
      <c r="C1315" s="63" t="str">
        <f>Month!C1315</f>
        <v>Sweden</v>
      </c>
      <c r="D1315" s="73">
        <f>Month!D1315</f>
        <v>212.83</v>
      </c>
      <c r="E1315" s="73">
        <f>Month!E1315</f>
        <v>0</v>
      </c>
      <c r="F1315" s="74">
        <f>Month!F1315</f>
        <v>212.83</v>
      </c>
      <c r="G1315" s="73">
        <f>Month!G1315</f>
        <v>0</v>
      </c>
      <c r="H1315" s="73">
        <f>Month!H1315</f>
        <v>0</v>
      </c>
      <c r="I1315" s="73">
        <f>Month!I1315</f>
        <v>0</v>
      </c>
      <c r="J1315" s="73">
        <f>Month!J1315</f>
        <v>0</v>
      </c>
      <c r="K1315" s="73">
        <f>Month!K1315</f>
        <v>0</v>
      </c>
      <c r="L1315" s="73">
        <f>Month!L1315</f>
        <v>0</v>
      </c>
      <c r="M1315" s="73">
        <f>Month!M1315</f>
        <v>2.2799999999999998</v>
      </c>
      <c r="N1315" s="74">
        <f>Month!N1315</f>
        <v>2.2799999999999998</v>
      </c>
      <c r="O1315" s="74">
        <f>Month!O1315</f>
        <v>215.11</v>
      </c>
      <c r="P1315" s="15">
        <v>1</v>
      </c>
    </row>
    <row r="1316" spans="1:16" ht="15.5">
      <c r="A1316" s="15">
        <f>Month!A1316</f>
        <v>2024</v>
      </c>
      <c r="B1316" s="63" t="str">
        <f>Month!B1316</f>
        <v>January</v>
      </c>
      <c r="C1316" s="63" t="str">
        <f>Month!C1316</f>
        <v>United States</v>
      </c>
      <c r="D1316" s="73">
        <f>Month!D1316</f>
        <v>0</v>
      </c>
      <c r="E1316" s="73">
        <f>Month!E1316</f>
        <v>0</v>
      </c>
      <c r="F1316" s="74">
        <f>Month!F1316</f>
        <v>0</v>
      </c>
      <c r="G1316" s="73">
        <f>Month!G1316</f>
        <v>0</v>
      </c>
      <c r="H1316" s="73">
        <f>Month!H1316</f>
        <v>115.69</v>
      </c>
      <c r="I1316" s="73">
        <f>Month!I1316</f>
        <v>0</v>
      </c>
      <c r="J1316" s="73">
        <f>Month!J1316</f>
        <v>0</v>
      </c>
      <c r="K1316" s="73">
        <f>Month!K1316</f>
        <v>0</v>
      </c>
      <c r="L1316" s="73">
        <f>Month!L1316</f>
        <v>0</v>
      </c>
      <c r="M1316" s="73">
        <f>Month!M1316</f>
        <v>1.28</v>
      </c>
      <c r="N1316" s="74">
        <f>Month!N1316</f>
        <v>116.97</v>
      </c>
      <c r="O1316" s="74">
        <f>Month!O1316</f>
        <v>116.97</v>
      </c>
      <c r="P1316" s="15">
        <v>1</v>
      </c>
    </row>
    <row r="1317" spans="1:16" ht="15.5">
      <c r="A1317" s="15">
        <f>Month!A1317</f>
        <v>2024</v>
      </c>
      <c r="B1317" s="63" t="str">
        <f>Month!B1317</f>
        <v>January</v>
      </c>
      <c r="C1317" s="63" t="str">
        <f>Month!C1317</f>
        <v>Russian Federation</v>
      </c>
      <c r="D1317" s="73">
        <f>Month!D1317</f>
        <v>0</v>
      </c>
      <c r="E1317" s="73">
        <f>Month!E1317</f>
        <v>0</v>
      </c>
      <c r="F1317" s="74">
        <f>Month!F1317</f>
        <v>0</v>
      </c>
      <c r="G1317" s="73">
        <f>Month!G1317</f>
        <v>0</v>
      </c>
      <c r="H1317" s="73">
        <f>Month!H1317</f>
        <v>0</v>
      </c>
      <c r="I1317" s="73">
        <f>Month!I1317</f>
        <v>0</v>
      </c>
      <c r="J1317" s="73">
        <f>Month!J1317</f>
        <v>0</v>
      </c>
      <c r="K1317" s="73">
        <f>Month!K1317</f>
        <v>0</v>
      </c>
      <c r="L1317" s="73">
        <f>Month!L1317</f>
        <v>0</v>
      </c>
      <c r="M1317" s="73">
        <f>Month!M1317</f>
        <v>0</v>
      </c>
      <c r="N1317" s="74">
        <f>Month!N1317</f>
        <v>0</v>
      </c>
      <c r="O1317" s="74">
        <f>Month!O1317</f>
        <v>0</v>
      </c>
      <c r="P1317" s="15">
        <v>1</v>
      </c>
    </row>
    <row r="1318" spans="1:16" ht="15.5">
      <c r="A1318" s="15">
        <f>Month!A1318</f>
        <v>2024</v>
      </c>
      <c r="B1318" s="63" t="str">
        <f>Month!B1318</f>
        <v>January</v>
      </c>
      <c r="C1318" s="63" t="str">
        <f>Month!C1318</f>
        <v>Other</v>
      </c>
      <c r="D1318" s="73">
        <f>Month!D1318</f>
        <v>666.33</v>
      </c>
      <c r="E1318" s="73">
        <f>Month!E1318</f>
        <v>5</v>
      </c>
      <c r="F1318" s="74">
        <f>Month!F1318</f>
        <v>671.33</v>
      </c>
      <c r="G1318" s="73">
        <f>Month!G1318</f>
        <v>19.190000000000001</v>
      </c>
      <c r="H1318" s="73">
        <f>Month!H1318</f>
        <v>38.33</v>
      </c>
      <c r="I1318" s="73">
        <f>Month!I1318</f>
        <v>0</v>
      </c>
      <c r="J1318" s="73">
        <f>Month!J1318</f>
        <v>0</v>
      </c>
      <c r="K1318" s="73">
        <f>Month!K1318</f>
        <v>0</v>
      </c>
      <c r="L1318" s="73">
        <f>Month!L1318</f>
        <v>241.08</v>
      </c>
      <c r="M1318" s="73">
        <f>Month!M1318</f>
        <v>83.97</v>
      </c>
      <c r="N1318" s="74">
        <f>Month!N1318</f>
        <v>162.59</v>
      </c>
      <c r="O1318" s="74">
        <f>Month!O1318</f>
        <v>833.92</v>
      </c>
      <c r="P1318" s="15">
        <v>1</v>
      </c>
    </row>
    <row r="1319" spans="1:16" ht="15.5">
      <c r="A1319" s="15">
        <f>Month!A1319</f>
        <v>2024</v>
      </c>
      <c r="B1319" s="66" t="str">
        <f>Month!B1319</f>
        <v>January</v>
      </c>
      <c r="C1319" s="64" t="str">
        <f>Month!C1319</f>
        <v>Total exports</v>
      </c>
      <c r="D1319" s="76">
        <f>Month!D1319</f>
        <v>1839.01</v>
      </c>
      <c r="E1319" s="76">
        <f>Month!E1319</f>
        <v>109.26</v>
      </c>
      <c r="F1319" s="75">
        <f>Month!F1319</f>
        <v>1948.27</v>
      </c>
      <c r="G1319" s="76">
        <f>Month!G1319</f>
        <v>34.380000000000003</v>
      </c>
      <c r="H1319" s="76">
        <f>Month!H1319</f>
        <v>710.08</v>
      </c>
      <c r="I1319" s="76">
        <f>Month!I1319</f>
        <v>113.15</v>
      </c>
      <c r="J1319" s="76">
        <f>Month!J1319</f>
        <v>0</v>
      </c>
      <c r="K1319" s="76">
        <f>Month!K1319</f>
        <v>32.32</v>
      </c>
      <c r="L1319" s="76">
        <f>Month!L1319</f>
        <v>244.75</v>
      </c>
      <c r="M1319" s="76">
        <f>Month!M1319</f>
        <v>483.65</v>
      </c>
      <c r="N1319" s="75">
        <f>Month!N1319</f>
        <v>1618.33</v>
      </c>
      <c r="O1319" s="96">
        <f>Month!O1319</f>
        <v>3566.6</v>
      </c>
      <c r="P1319" s="15">
        <v>1</v>
      </c>
    </row>
    <row r="1320" spans="1:16" ht="15.5">
      <c r="A1320" s="15">
        <f>Month!A1320</f>
        <v>2024</v>
      </c>
      <c r="B1320" s="63" t="str">
        <f>Month!B1320</f>
        <v>February</v>
      </c>
      <c r="C1320" s="62" t="str">
        <f>Month!C1320</f>
        <v>Belgium</v>
      </c>
      <c r="D1320" s="70">
        <f>Month!D1320</f>
        <v>0</v>
      </c>
      <c r="E1320" s="70">
        <f>Month!E1320</f>
        <v>13.55</v>
      </c>
      <c r="F1320" s="71">
        <f>Month!F1320</f>
        <v>13.55</v>
      </c>
      <c r="G1320" s="70">
        <f>Month!G1320</f>
        <v>2.15</v>
      </c>
      <c r="H1320" s="70">
        <f>Month!H1320</f>
        <v>209.31</v>
      </c>
      <c r="I1320" s="70">
        <f>Month!I1320</f>
        <v>0</v>
      </c>
      <c r="J1320" s="70">
        <f>Month!J1320</f>
        <v>0</v>
      </c>
      <c r="K1320" s="70">
        <f>Month!K1320</f>
        <v>0</v>
      </c>
      <c r="L1320" s="70">
        <f>Month!L1320</f>
        <v>10.45</v>
      </c>
      <c r="M1320" s="70">
        <f>Month!M1320</f>
        <v>95.15</v>
      </c>
      <c r="N1320" s="71">
        <f>Month!N1320</f>
        <v>390.29</v>
      </c>
      <c r="O1320" s="71">
        <f>Month!O1320</f>
        <v>403.84</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France</v>
      </c>
      <c r="D1324" s="73">
        <f>Month!D1324</f>
        <v>20.67</v>
      </c>
      <c r="E1324" s="73">
        <f>Month!E1324</f>
        <v>0</v>
      </c>
      <c r="F1324" s="74">
        <f>Month!F1324</f>
        <v>20.67</v>
      </c>
      <c r="G1324" s="73">
        <f>Month!G1324</f>
        <v>11.72</v>
      </c>
      <c r="H1324" s="73">
        <f>Month!H1324</f>
        <v>3.52</v>
      </c>
      <c r="I1324" s="73">
        <f>Month!I1324</f>
        <v>0</v>
      </c>
      <c r="J1324" s="73">
        <f>Month!J1324</f>
        <v>0</v>
      </c>
      <c r="K1324" s="73">
        <f>Month!K1324</f>
        <v>0</v>
      </c>
      <c r="L1324" s="73">
        <f>Month!L1324</f>
        <v>0</v>
      </c>
      <c r="M1324" s="73">
        <f>Month!M1324</f>
        <v>16.91</v>
      </c>
      <c r="N1324" s="74">
        <f>Month!N1324</f>
        <v>49.01</v>
      </c>
      <c r="O1324" s="74">
        <f>Month!O1324</f>
        <v>69.680000000000007</v>
      </c>
      <c r="P1324" s="15">
        <v>1</v>
      </c>
    </row>
    <row r="1325" spans="1:16" ht="15.5">
      <c r="A1325" s="15">
        <f>Month!A1325</f>
        <v>2024</v>
      </c>
      <c r="B1325" s="63" t="str">
        <f>Month!B1325</f>
        <v>February</v>
      </c>
      <c r="C1325" s="63" t="str">
        <f>Month!C1325</f>
        <v>Germany</v>
      </c>
      <c r="D1325" s="73">
        <f>Month!D1325</f>
        <v>307.64</v>
      </c>
      <c r="E1325" s="73">
        <f>Month!E1325</f>
        <v>0</v>
      </c>
      <c r="F1325" s="74">
        <f>Month!F1325</f>
        <v>307.64</v>
      </c>
      <c r="G1325" s="73">
        <f>Month!G1325</f>
        <v>1.94</v>
      </c>
      <c r="H1325" s="73">
        <f>Month!H1325</f>
        <v>0</v>
      </c>
      <c r="I1325" s="73">
        <f>Month!I1325</f>
        <v>0</v>
      </c>
      <c r="J1325" s="73">
        <f>Month!J1325</f>
        <v>0</v>
      </c>
      <c r="K1325" s="73">
        <f>Month!K1325</f>
        <v>0</v>
      </c>
      <c r="L1325" s="73">
        <f>Month!L1325</f>
        <v>0</v>
      </c>
      <c r="M1325" s="73">
        <f>Month!M1325</f>
        <v>3.03</v>
      </c>
      <c r="N1325" s="74">
        <f>Month!N1325</f>
        <v>4.97</v>
      </c>
      <c r="O1325" s="74">
        <f>Month!O1325</f>
        <v>312.61</v>
      </c>
      <c r="P1325" s="15">
        <v>1</v>
      </c>
    </row>
    <row r="1326" spans="1:16" ht="15.5">
      <c r="A1326" s="15">
        <f>Month!A1326</f>
        <v>2024</v>
      </c>
      <c r="B1326" s="63" t="str">
        <f>Month!B1326</f>
        <v>February</v>
      </c>
      <c r="C1326" s="63" t="str">
        <f>Month!C1326</f>
        <v>Ireland</v>
      </c>
      <c r="D1326" s="73">
        <f>Month!D1326</f>
        <v>0</v>
      </c>
      <c r="E1326" s="73">
        <f>Month!E1326</f>
        <v>0</v>
      </c>
      <c r="F1326" s="74">
        <f>Month!F1326</f>
        <v>0</v>
      </c>
      <c r="G1326" s="73">
        <f>Month!G1326</f>
        <v>0</v>
      </c>
      <c r="H1326" s="73">
        <f>Month!H1326</f>
        <v>21.79</v>
      </c>
      <c r="I1326" s="73">
        <f>Month!I1326</f>
        <v>97.88</v>
      </c>
      <c r="J1326" s="73">
        <f>Month!J1326</f>
        <v>0</v>
      </c>
      <c r="K1326" s="73">
        <f>Month!K1326</f>
        <v>56.02</v>
      </c>
      <c r="L1326" s="73">
        <f>Month!L1326</f>
        <v>13.1</v>
      </c>
      <c r="M1326" s="73">
        <f>Month!M1326</f>
        <v>4.67</v>
      </c>
      <c r="N1326" s="74">
        <f>Month!N1326</f>
        <v>194.8</v>
      </c>
      <c r="O1326" s="74">
        <f>Month!O1326</f>
        <v>194.8</v>
      </c>
      <c r="P1326" s="15">
        <v>1</v>
      </c>
    </row>
    <row r="1327" spans="1:16" ht="15.5">
      <c r="A1327" s="15">
        <f>Month!A1327</f>
        <v>2024</v>
      </c>
      <c r="B1327" s="63" t="str">
        <f>Month!B1327</f>
        <v>February</v>
      </c>
      <c r="C1327" s="63" t="str">
        <f>Month!C1327</f>
        <v>Italy</v>
      </c>
      <c r="D1327" s="73">
        <f>Month!D1327</f>
        <v>0</v>
      </c>
      <c r="E1327" s="73">
        <f>Month!E1327</f>
        <v>0</v>
      </c>
      <c r="F1327" s="74">
        <f>Month!F1327</f>
        <v>0</v>
      </c>
      <c r="G1327" s="73">
        <f>Month!G1327</f>
        <v>0</v>
      </c>
      <c r="H1327" s="73">
        <f>Month!H1327</f>
        <v>0</v>
      </c>
      <c r="I1327" s="73">
        <f>Month!I1327</f>
        <v>0</v>
      </c>
      <c r="J1327" s="73">
        <f>Month!J1327</f>
        <v>0</v>
      </c>
      <c r="K1327" s="73">
        <f>Month!K1327</f>
        <v>0</v>
      </c>
      <c r="L1327" s="73">
        <f>Month!L1327</f>
        <v>0</v>
      </c>
      <c r="M1327" s="73">
        <f>Month!M1327</f>
        <v>0.14000000000000001</v>
      </c>
      <c r="N1327" s="74">
        <f>Month!N1327</f>
        <v>0.14000000000000001</v>
      </c>
      <c r="O1327" s="74">
        <f>Month!O1327</f>
        <v>0.14000000000000001</v>
      </c>
      <c r="P1327" s="15">
        <v>1</v>
      </c>
    </row>
    <row r="1328" spans="1:16" ht="15.5">
      <c r="A1328" s="15">
        <f>Month!A1328</f>
        <v>2024</v>
      </c>
      <c r="B1328" s="63" t="str">
        <f>Month!B1328</f>
        <v>February</v>
      </c>
      <c r="C1328" s="63" t="str">
        <f>Month!C1328</f>
        <v>Korea</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v>
      </c>
      <c r="N1328" s="74">
        <f>Month!N1328</f>
        <v>0</v>
      </c>
      <c r="O1328" s="74">
        <f>Month!O1328</f>
        <v>0</v>
      </c>
      <c r="P1328" s="15">
        <v>1</v>
      </c>
    </row>
    <row r="1329" spans="1:16" ht="15.5">
      <c r="A1329" s="15">
        <f>Month!A1329</f>
        <v>2024</v>
      </c>
      <c r="B1329" s="63" t="str">
        <f>Month!B1329</f>
        <v>February</v>
      </c>
      <c r="C1329" s="63" t="str">
        <f>Month!C1329</f>
        <v>Netherlands</v>
      </c>
      <c r="D1329" s="73">
        <f>Month!D1329</f>
        <v>525.36</v>
      </c>
      <c r="E1329" s="73">
        <f>Month!E1329</f>
        <v>108.24</v>
      </c>
      <c r="F1329" s="74">
        <f>Month!F1329</f>
        <v>633.6</v>
      </c>
      <c r="G1329" s="73">
        <f>Month!G1329</f>
        <v>3.56</v>
      </c>
      <c r="H1329" s="73">
        <f>Month!H1329</f>
        <v>150</v>
      </c>
      <c r="I1329" s="73">
        <f>Month!I1329</f>
        <v>0</v>
      </c>
      <c r="J1329" s="73">
        <f>Month!J1329</f>
        <v>0</v>
      </c>
      <c r="K1329" s="73">
        <f>Month!K1329</f>
        <v>0</v>
      </c>
      <c r="L1329" s="73">
        <f>Month!L1329</f>
        <v>0</v>
      </c>
      <c r="M1329" s="73">
        <f>Month!M1329</f>
        <v>210.73</v>
      </c>
      <c r="N1329" s="74">
        <f>Month!N1329</f>
        <v>393.22</v>
      </c>
      <c r="O1329" s="74">
        <f>Month!O1329</f>
        <v>1026.82</v>
      </c>
      <c r="P1329" s="15">
        <v>1</v>
      </c>
    </row>
    <row r="1330" spans="1:16" ht="15.5">
      <c r="A1330" s="15">
        <f>Month!A1330</f>
        <v>2024</v>
      </c>
      <c r="B1330" s="63" t="str">
        <f>Month!B1330</f>
        <v>February</v>
      </c>
      <c r="C1330" s="63" t="str">
        <f>Month!C1330</f>
        <v>Norway</v>
      </c>
      <c r="D1330" s="73">
        <f>Month!D1330</f>
        <v>0</v>
      </c>
      <c r="E1330" s="73">
        <f>Month!E1330</f>
        <v>0</v>
      </c>
      <c r="F1330" s="74">
        <f>Month!F1330</f>
        <v>0</v>
      </c>
      <c r="G1330" s="73">
        <f>Month!G1330</f>
        <v>0</v>
      </c>
      <c r="H1330" s="73">
        <f>Month!H1330</f>
        <v>0</v>
      </c>
      <c r="I1330" s="73">
        <f>Month!I1330</f>
        <v>0</v>
      </c>
      <c r="J1330" s="73">
        <f>Month!J1330</f>
        <v>0</v>
      </c>
      <c r="K1330" s="73">
        <f>Month!K1330</f>
        <v>0</v>
      </c>
      <c r="L1330" s="73">
        <f>Month!L1330</f>
        <v>0</v>
      </c>
      <c r="M1330" s="73">
        <f>Month!M1330</f>
        <v>3.36</v>
      </c>
      <c r="N1330" s="74">
        <f>Month!N1330</f>
        <v>30.32</v>
      </c>
      <c r="O1330" s="74">
        <f>Month!O1330</f>
        <v>30.32</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Spain</v>
      </c>
      <c r="D1332" s="73">
        <f>Month!D1332</f>
        <v>0</v>
      </c>
      <c r="E1332" s="73">
        <f>Month!E1332</f>
        <v>0</v>
      </c>
      <c r="F1332" s="74">
        <f>Month!F1332</f>
        <v>0</v>
      </c>
      <c r="G1332" s="73">
        <f>Month!G1332</f>
        <v>0</v>
      </c>
      <c r="H1332" s="73">
        <f>Month!H1332</f>
        <v>0</v>
      </c>
      <c r="I1332" s="73">
        <f>Month!I1332</f>
        <v>0</v>
      </c>
      <c r="J1332" s="73">
        <f>Month!J1332</f>
        <v>0</v>
      </c>
      <c r="K1332" s="73">
        <f>Month!K1332</f>
        <v>0</v>
      </c>
      <c r="L1332" s="73">
        <f>Month!L1332</f>
        <v>13.97</v>
      </c>
      <c r="M1332" s="73">
        <f>Month!M1332</f>
        <v>3.07</v>
      </c>
      <c r="N1332" s="74">
        <f>Month!N1332</f>
        <v>50.04</v>
      </c>
      <c r="O1332" s="74">
        <f>Month!O1332</f>
        <v>50.04</v>
      </c>
      <c r="P1332" s="15">
        <v>1</v>
      </c>
    </row>
    <row r="1333" spans="1:16" ht="15.5">
      <c r="A1333" s="15">
        <f>Month!A1333</f>
        <v>2024</v>
      </c>
      <c r="B1333" s="63" t="str">
        <f>Month!B1333</f>
        <v>February</v>
      </c>
      <c r="C1333" s="63" t="str">
        <f>Month!C1333</f>
        <v>Sweden</v>
      </c>
      <c r="D1333" s="73">
        <f>Month!D1333</f>
        <v>181.84</v>
      </c>
      <c r="E1333" s="73">
        <f>Month!E1333</f>
        <v>0</v>
      </c>
      <c r="F1333" s="74">
        <f>Month!F1333</f>
        <v>181.84</v>
      </c>
      <c r="G1333" s="73">
        <f>Month!G1333</f>
        <v>0</v>
      </c>
      <c r="H1333" s="73">
        <f>Month!H1333</f>
        <v>0</v>
      </c>
      <c r="I1333" s="73">
        <f>Month!I1333</f>
        <v>0</v>
      </c>
      <c r="J1333" s="73">
        <f>Month!J1333</f>
        <v>0</v>
      </c>
      <c r="K1333" s="73">
        <f>Month!K1333</f>
        <v>0</v>
      </c>
      <c r="L1333" s="73">
        <f>Month!L1333</f>
        <v>0</v>
      </c>
      <c r="M1333" s="73">
        <f>Month!M1333</f>
        <v>6.52</v>
      </c>
      <c r="N1333" s="74">
        <f>Month!N1333</f>
        <v>6.52</v>
      </c>
      <c r="O1333" s="74">
        <f>Month!O1333</f>
        <v>188.36</v>
      </c>
      <c r="P1333" s="15">
        <v>1</v>
      </c>
    </row>
    <row r="1334" spans="1:16" ht="15.5">
      <c r="A1334" s="15">
        <f>Month!A1334</f>
        <v>2024</v>
      </c>
      <c r="B1334" s="63" t="str">
        <f>Month!B1334</f>
        <v>February</v>
      </c>
      <c r="C1334" s="63" t="str">
        <f>Month!C1334</f>
        <v>United States</v>
      </c>
      <c r="D1334" s="73">
        <f>Month!D1334</f>
        <v>0</v>
      </c>
      <c r="E1334" s="73">
        <f>Month!E1334</f>
        <v>0</v>
      </c>
      <c r="F1334" s="74">
        <f>Month!F1334</f>
        <v>0</v>
      </c>
      <c r="G1334" s="73">
        <f>Month!G1334</f>
        <v>0</v>
      </c>
      <c r="H1334" s="73">
        <f>Month!H1334</f>
        <v>181.86</v>
      </c>
      <c r="I1334" s="73">
        <f>Month!I1334</f>
        <v>0</v>
      </c>
      <c r="J1334" s="73">
        <f>Month!J1334</f>
        <v>0</v>
      </c>
      <c r="K1334" s="73">
        <f>Month!K1334</f>
        <v>0.23</v>
      </c>
      <c r="L1334" s="73">
        <f>Month!L1334</f>
        <v>0</v>
      </c>
      <c r="M1334" s="73">
        <f>Month!M1334</f>
        <v>0.08</v>
      </c>
      <c r="N1334" s="74">
        <f>Month!N1334</f>
        <v>182.17</v>
      </c>
      <c r="O1334" s="74">
        <f>Month!O1334</f>
        <v>182.17</v>
      </c>
      <c r="P1334" s="15">
        <v>1</v>
      </c>
    </row>
    <row r="1335" spans="1:16" ht="15.5">
      <c r="A1335" s="15">
        <f>Month!A1335</f>
        <v>2024</v>
      </c>
      <c r="B1335" s="63" t="str">
        <f>Month!B1335</f>
        <v>February</v>
      </c>
      <c r="C1335" s="63" t="str">
        <f>Month!C1335</f>
        <v>Russian Federation</v>
      </c>
      <c r="D1335" s="73">
        <f>Month!D1335</f>
        <v>0</v>
      </c>
      <c r="E1335" s="73">
        <f>Month!E1335</f>
        <v>0</v>
      </c>
      <c r="F1335" s="74">
        <f>Month!F1335</f>
        <v>0</v>
      </c>
      <c r="G1335" s="73">
        <f>Month!G1335</f>
        <v>0</v>
      </c>
      <c r="H1335" s="73">
        <f>Month!H1335</f>
        <v>0</v>
      </c>
      <c r="I1335" s="73">
        <f>Month!I1335</f>
        <v>0</v>
      </c>
      <c r="J1335" s="73">
        <f>Month!J1335</f>
        <v>0</v>
      </c>
      <c r="K1335" s="73">
        <f>Month!K1335</f>
        <v>0</v>
      </c>
      <c r="L1335" s="73">
        <f>Month!L1335</f>
        <v>0</v>
      </c>
      <c r="M1335" s="73">
        <f>Month!M1335</f>
        <v>0</v>
      </c>
      <c r="N1335" s="74">
        <f>Month!N1335</f>
        <v>0</v>
      </c>
      <c r="O1335" s="74">
        <f>Month!O1335</f>
        <v>0</v>
      </c>
      <c r="P1335" s="15">
        <v>1</v>
      </c>
    </row>
    <row r="1336" spans="1:16" ht="15.5">
      <c r="A1336" s="15">
        <f>Month!A1336</f>
        <v>2024</v>
      </c>
      <c r="B1336" s="63" t="str">
        <f>Month!B1336</f>
        <v>February</v>
      </c>
      <c r="C1336" s="63" t="str">
        <f>Month!C1336</f>
        <v>Other</v>
      </c>
      <c r="D1336" s="73">
        <f>Month!D1336</f>
        <v>667.01</v>
      </c>
      <c r="E1336" s="73">
        <f>Month!E1336</f>
        <v>0</v>
      </c>
      <c r="F1336" s="74">
        <f>Month!F1336</f>
        <v>667.01</v>
      </c>
      <c r="G1336" s="73">
        <f>Month!G1336</f>
        <v>20.61</v>
      </c>
      <c r="H1336" s="73">
        <f>Month!H1336</f>
        <v>76.81</v>
      </c>
      <c r="I1336" s="73">
        <f>Month!I1336</f>
        <v>0</v>
      </c>
      <c r="J1336" s="73">
        <f>Month!J1336</f>
        <v>0</v>
      </c>
      <c r="K1336" s="73">
        <f>Month!K1336</f>
        <v>0.11</v>
      </c>
      <c r="L1336" s="73">
        <f>Month!L1336</f>
        <v>225.56</v>
      </c>
      <c r="M1336" s="73">
        <f>Month!M1336</f>
        <v>36.619999999999997</v>
      </c>
      <c r="N1336" s="74">
        <f>Month!N1336</f>
        <v>179.39</v>
      </c>
      <c r="O1336" s="74">
        <f>Month!O1336</f>
        <v>846.4</v>
      </c>
      <c r="P1336" s="15">
        <v>1</v>
      </c>
    </row>
    <row r="1337" spans="1:16" ht="15.5">
      <c r="A1337" s="15">
        <f>Month!A1337</f>
        <v>2024</v>
      </c>
      <c r="B1337" s="66" t="str">
        <f>Month!B1337</f>
        <v>February</v>
      </c>
      <c r="C1337" s="64" t="str">
        <f>Month!C1337</f>
        <v>Total exports</v>
      </c>
      <c r="D1337" s="76">
        <f>Month!D1337</f>
        <v>1702.52</v>
      </c>
      <c r="E1337" s="76">
        <f>Month!E1337</f>
        <v>121.79</v>
      </c>
      <c r="F1337" s="75">
        <f>Month!F1337</f>
        <v>1824.31</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3414.95</v>
      </c>
      <c r="P1337" s="15">
        <v>1</v>
      </c>
    </row>
    <row r="1338" spans="1:16" ht="15.5">
      <c r="A1338" s="15">
        <f>Month!A1338</f>
        <v>2024</v>
      </c>
      <c r="B1338" s="63" t="str">
        <f>Month!B1338</f>
        <v>March</v>
      </c>
      <c r="C1338" s="62" t="str">
        <f>Month!C1338</f>
        <v>Belgium</v>
      </c>
      <c r="D1338" s="70">
        <f>Month!D1338</f>
        <v>0</v>
      </c>
      <c r="E1338" s="70">
        <f>Month!E1338</f>
        <v>10.02</v>
      </c>
      <c r="F1338" s="71">
        <f>Month!F1338</f>
        <v>10.02</v>
      </c>
      <c r="G1338" s="70">
        <f>Month!G1338</f>
        <v>0</v>
      </c>
      <c r="H1338" s="70">
        <f>Month!H1338</f>
        <v>293.83</v>
      </c>
      <c r="I1338" s="70">
        <f>Month!I1338</f>
        <v>0</v>
      </c>
      <c r="J1338" s="70">
        <f>Month!J1338</f>
        <v>0</v>
      </c>
      <c r="K1338" s="70">
        <f>Month!K1338</f>
        <v>0</v>
      </c>
      <c r="L1338" s="70">
        <f>Month!L1338</f>
        <v>9.75</v>
      </c>
      <c r="M1338" s="70">
        <f>Month!M1338</f>
        <v>63.51</v>
      </c>
      <c r="N1338" s="71">
        <f>Month!N1338</f>
        <v>416.14</v>
      </c>
      <c r="O1338" s="71">
        <f>Month!O1338</f>
        <v>426.16</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France</v>
      </c>
      <c r="D1342" s="73">
        <f>Month!D1342</f>
        <v>26.29</v>
      </c>
      <c r="E1342" s="73">
        <f>Month!E1342</f>
        <v>0</v>
      </c>
      <c r="F1342" s="74">
        <f>Month!F1342</f>
        <v>26.29</v>
      </c>
      <c r="G1342" s="73">
        <f>Month!G1342</f>
        <v>12.47</v>
      </c>
      <c r="H1342" s="73">
        <f>Month!H1342</f>
        <v>3.53</v>
      </c>
      <c r="I1342" s="73">
        <f>Month!I1342</f>
        <v>0</v>
      </c>
      <c r="J1342" s="73">
        <f>Month!J1342</f>
        <v>0</v>
      </c>
      <c r="K1342" s="73">
        <f>Month!K1342</f>
        <v>0</v>
      </c>
      <c r="L1342" s="73">
        <f>Month!L1342</f>
        <v>0</v>
      </c>
      <c r="M1342" s="73">
        <f>Month!M1342</f>
        <v>3.71</v>
      </c>
      <c r="N1342" s="74">
        <f>Month!N1342</f>
        <v>35.24</v>
      </c>
      <c r="O1342" s="74">
        <f>Month!O1342</f>
        <v>61.53</v>
      </c>
      <c r="P1342" s="15">
        <v>1</v>
      </c>
    </row>
    <row r="1343" spans="1:16" ht="15.5">
      <c r="A1343" s="15">
        <f>Month!A1343</f>
        <v>2024</v>
      </c>
      <c r="B1343" s="63" t="str">
        <f>Month!B1343</f>
        <v>March</v>
      </c>
      <c r="C1343" s="63" t="str">
        <f>Month!C1343</f>
        <v>Germany</v>
      </c>
      <c r="D1343" s="73">
        <f>Month!D1343</f>
        <v>423.94</v>
      </c>
      <c r="E1343" s="73">
        <f>Month!E1343</f>
        <v>0</v>
      </c>
      <c r="F1343" s="74">
        <f>Month!F1343</f>
        <v>423.94</v>
      </c>
      <c r="G1343" s="73">
        <f>Month!G1343</f>
        <v>0</v>
      </c>
      <c r="H1343" s="73">
        <f>Month!H1343</f>
        <v>0</v>
      </c>
      <c r="I1343" s="73">
        <f>Month!I1343</f>
        <v>0</v>
      </c>
      <c r="J1343" s="73">
        <f>Month!J1343</f>
        <v>0</v>
      </c>
      <c r="K1343" s="73">
        <f>Month!K1343</f>
        <v>0</v>
      </c>
      <c r="L1343" s="73">
        <f>Month!L1343</f>
        <v>0</v>
      </c>
      <c r="M1343" s="73">
        <f>Month!M1343</f>
        <v>1.49</v>
      </c>
      <c r="N1343" s="74">
        <f>Month!N1343</f>
        <v>1.49</v>
      </c>
      <c r="O1343" s="74">
        <f>Month!O1343</f>
        <v>425.43</v>
      </c>
      <c r="P1343" s="15">
        <v>1</v>
      </c>
    </row>
    <row r="1344" spans="1:16" ht="15.5">
      <c r="A1344" s="15">
        <f>Month!A1344</f>
        <v>2024</v>
      </c>
      <c r="B1344" s="63" t="str">
        <f>Month!B1344</f>
        <v>March</v>
      </c>
      <c r="C1344" s="63" t="str">
        <f>Month!C1344</f>
        <v>Ireland</v>
      </c>
      <c r="D1344" s="73">
        <f>Month!D1344</f>
        <v>0</v>
      </c>
      <c r="E1344" s="73">
        <f>Month!E1344</f>
        <v>0</v>
      </c>
      <c r="F1344" s="74">
        <f>Month!F1344</f>
        <v>0</v>
      </c>
      <c r="G1344" s="73">
        <f>Month!G1344</f>
        <v>0</v>
      </c>
      <c r="H1344" s="73">
        <f>Month!H1344</f>
        <v>63.11</v>
      </c>
      <c r="I1344" s="73">
        <f>Month!I1344</f>
        <v>123.08</v>
      </c>
      <c r="J1344" s="73">
        <f>Month!J1344</f>
        <v>0</v>
      </c>
      <c r="K1344" s="73">
        <f>Month!K1344</f>
        <v>72.72</v>
      </c>
      <c r="L1344" s="73">
        <f>Month!L1344</f>
        <v>12.06</v>
      </c>
      <c r="M1344" s="73">
        <f>Month!M1344</f>
        <v>0.11</v>
      </c>
      <c r="N1344" s="74">
        <f>Month!N1344</f>
        <v>272.35000000000002</v>
      </c>
      <c r="O1344" s="74">
        <f>Month!O1344</f>
        <v>272.35000000000002</v>
      </c>
      <c r="P1344" s="15">
        <v>1</v>
      </c>
    </row>
    <row r="1345" spans="1:16" ht="15.5">
      <c r="A1345" s="15">
        <f>Month!A1345</f>
        <v>2024</v>
      </c>
      <c r="B1345" s="63" t="str">
        <f>Month!B1345</f>
        <v>March</v>
      </c>
      <c r="C1345" s="63" t="str">
        <f>Month!C1345</f>
        <v>Italy</v>
      </c>
      <c r="D1345" s="73">
        <f>Month!D1345</f>
        <v>0</v>
      </c>
      <c r="E1345" s="73">
        <f>Month!E1345</f>
        <v>0</v>
      </c>
      <c r="F1345" s="74">
        <f>Month!F1345</f>
        <v>0</v>
      </c>
      <c r="G1345" s="73">
        <f>Month!G1345</f>
        <v>0</v>
      </c>
      <c r="H1345" s="73">
        <f>Month!H1345</f>
        <v>0</v>
      </c>
      <c r="I1345" s="73">
        <f>Month!I1345</f>
        <v>0</v>
      </c>
      <c r="J1345" s="73">
        <f>Month!J1345</f>
        <v>0</v>
      </c>
      <c r="K1345" s="73">
        <f>Month!K1345</f>
        <v>0</v>
      </c>
      <c r="L1345" s="73">
        <f>Month!L1345</f>
        <v>0</v>
      </c>
      <c r="M1345" s="73">
        <f>Month!M1345</f>
        <v>1.7</v>
      </c>
      <c r="N1345" s="74">
        <f>Month!N1345</f>
        <v>1.7</v>
      </c>
      <c r="O1345" s="74">
        <f>Month!O1345</f>
        <v>1.7</v>
      </c>
      <c r="P1345" s="15">
        <v>1</v>
      </c>
    </row>
    <row r="1346" spans="1:16" ht="15.5">
      <c r="A1346" s="15">
        <f>Month!A1346</f>
        <v>2024</v>
      </c>
      <c r="B1346" s="63" t="str">
        <f>Month!B1346</f>
        <v>March</v>
      </c>
      <c r="C1346" s="63" t="str">
        <f>Month!C1346</f>
        <v>Korea</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0</v>
      </c>
      <c r="N1346" s="74">
        <f>Month!N1346</f>
        <v>0</v>
      </c>
      <c r="O1346" s="74">
        <f>Month!O1346</f>
        <v>0</v>
      </c>
      <c r="P1346" s="15">
        <v>1</v>
      </c>
    </row>
    <row r="1347" spans="1:16" ht="15.5">
      <c r="A1347" s="15">
        <f>Month!A1347</f>
        <v>2024</v>
      </c>
      <c r="B1347" s="63" t="str">
        <f>Month!B1347</f>
        <v>March</v>
      </c>
      <c r="C1347" s="63" t="str">
        <f>Month!C1347</f>
        <v>Netherlands</v>
      </c>
      <c r="D1347" s="73">
        <f>Month!D1347</f>
        <v>959.64</v>
      </c>
      <c r="E1347" s="73">
        <f>Month!E1347</f>
        <v>132.81</v>
      </c>
      <c r="F1347" s="74">
        <f>Month!F1347</f>
        <v>1092.45</v>
      </c>
      <c r="G1347" s="73">
        <f>Month!G1347</f>
        <v>6.53</v>
      </c>
      <c r="H1347" s="73">
        <f>Month!H1347</f>
        <v>276</v>
      </c>
      <c r="I1347" s="73">
        <f>Month!I1347</f>
        <v>0</v>
      </c>
      <c r="J1347" s="73">
        <f>Month!J1347</f>
        <v>0</v>
      </c>
      <c r="K1347" s="73">
        <f>Month!K1347</f>
        <v>0</v>
      </c>
      <c r="L1347" s="73">
        <f>Month!L1347</f>
        <v>7.99</v>
      </c>
      <c r="M1347" s="73">
        <f>Month!M1347</f>
        <v>239.79</v>
      </c>
      <c r="N1347" s="74">
        <f>Month!N1347</f>
        <v>595.85</v>
      </c>
      <c r="O1347" s="74">
        <f>Month!O1347</f>
        <v>1688.3</v>
      </c>
      <c r="P1347" s="15">
        <v>1</v>
      </c>
    </row>
    <row r="1348" spans="1:16" ht="15.5">
      <c r="A1348" s="15">
        <f>Month!A1348</f>
        <v>2024</v>
      </c>
      <c r="B1348" s="63" t="str">
        <f>Month!B1348</f>
        <v>March</v>
      </c>
      <c r="C1348" s="63" t="str">
        <f>Month!C1348</f>
        <v>Norway</v>
      </c>
      <c r="D1348" s="73">
        <f>Month!D1348</f>
        <v>0</v>
      </c>
      <c r="E1348" s="73">
        <f>Month!E1348</f>
        <v>0</v>
      </c>
      <c r="F1348" s="74">
        <f>Month!F1348</f>
        <v>0</v>
      </c>
      <c r="G1348" s="73">
        <f>Month!G1348</f>
        <v>0</v>
      </c>
      <c r="H1348" s="73">
        <f>Month!H1348</f>
        <v>0</v>
      </c>
      <c r="I1348" s="73">
        <f>Month!I1348</f>
        <v>0</v>
      </c>
      <c r="J1348" s="73">
        <f>Month!J1348</f>
        <v>0</v>
      </c>
      <c r="K1348" s="73">
        <f>Month!K1348</f>
        <v>0</v>
      </c>
      <c r="L1348" s="73">
        <f>Month!L1348</f>
        <v>0</v>
      </c>
      <c r="M1348" s="73">
        <f>Month!M1348</f>
        <v>3.13</v>
      </c>
      <c r="N1348" s="74">
        <f>Month!N1348</f>
        <v>3.13</v>
      </c>
      <c r="O1348" s="74">
        <f>Month!O1348</f>
        <v>3.13</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Spain</v>
      </c>
      <c r="D1350" s="73">
        <f>Month!D1350</f>
        <v>0</v>
      </c>
      <c r="E1350" s="73">
        <f>Month!E1350</f>
        <v>10.48</v>
      </c>
      <c r="F1350" s="74">
        <f>Month!F1350</f>
        <v>10.48</v>
      </c>
      <c r="G1350" s="73">
        <f>Month!G1350</f>
        <v>0</v>
      </c>
      <c r="H1350" s="73">
        <f>Month!H1350</f>
        <v>0</v>
      </c>
      <c r="I1350" s="73">
        <f>Month!I1350</f>
        <v>0</v>
      </c>
      <c r="J1350" s="73">
        <f>Month!J1350</f>
        <v>0</v>
      </c>
      <c r="K1350" s="73">
        <f>Month!K1350</f>
        <v>0</v>
      </c>
      <c r="L1350" s="73">
        <f>Month!L1350</f>
        <v>0</v>
      </c>
      <c r="M1350" s="73">
        <f>Month!M1350</f>
        <v>23.32</v>
      </c>
      <c r="N1350" s="74">
        <f>Month!N1350</f>
        <v>53.54</v>
      </c>
      <c r="O1350" s="74">
        <f>Month!O1350</f>
        <v>64.02</v>
      </c>
      <c r="P1350" s="15">
        <v>1</v>
      </c>
    </row>
    <row r="1351" spans="1:16" ht="15.5">
      <c r="A1351" s="15">
        <f>Month!A1351</f>
        <v>2024</v>
      </c>
      <c r="B1351" s="63" t="str">
        <f>Month!B1351</f>
        <v>March</v>
      </c>
      <c r="C1351" s="63" t="str">
        <f>Month!C1351</f>
        <v>Sweden</v>
      </c>
      <c r="D1351" s="73">
        <f>Month!D1351</f>
        <v>416.57</v>
      </c>
      <c r="E1351" s="73">
        <f>Month!E1351</f>
        <v>0</v>
      </c>
      <c r="F1351" s="74">
        <f>Month!F1351</f>
        <v>416.57</v>
      </c>
      <c r="G1351" s="73">
        <f>Month!G1351</f>
        <v>0</v>
      </c>
      <c r="H1351" s="73">
        <f>Month!H1351</f>
        <v>0</v>
      </c>
      <c r="I1351" s="73">
        <f>Month!I1351</f>
        <v>0</v>
      </c>
      <c r="J1351" s="73">
        <f>Month!J1351</f>
        <v>0</v>
      </c>
      <c r="K1351" s="73">
        <f>Month!K1351</f>
        <v>0</v>
      </c>
      <c r="L1351" s="73">
        <f>Month!L1351</f>
        <v>0</v>
      </c>
      <c r="M1351" s="73">
        <f>Month!M1351</f>
        <v>66.03</v>
      </c>
      <c r="N1351" s="74">
        <f>Month!N1351</f>
        <v>66.03</v>
      </c>
      <c r="O1351" s="74">
        <f>Month!O1351</f>
        <v>482.6</v>
      </c>
      <c r="P1351" s="15">
        <v>1</v>
      </c>
    </row>
    <row r="1352" spans="1:16" ht="15.5">
      <c r="A1352" s="15">
        <f>Month!A1352</f>
        <v>2024</v>
      </c>
      <c r="B1352" s="63" t="str">
        <f>Month!B1352</f>
        <v>March</v>
      </c>
      <c r="C1352" s="63" t="str">
        <f>Month!C1352</f>
        <v>United States</v>
      </c>
      <c r="D1352" s="73">
        <f>Month!D1352</f>
        <v>122.48</v>
      </c>
      <c r="E1352" s="73">
        <f>Month!E1352</f>
        <v>0</v>
      </c>
      <c r="F1352" s="74">
        <f>Month!F1352</f>
        <v>122.48</v>
      </c>
      <c r="G1352" s="73">
        <f>Month!G1352</f>
        <v>0</v>
      </c>
      <c r="H1352" s="73">
        <f>Month!H1352</f>
        <v>163.96</v>
      </c>
      <c r="I1352" s="73">
        <f>Month!I1352</f>
        <v>0</v>
      </c>
      <c r="J1352" s="73">
        <f>Month!J1352</f>
        <v>0</v>
      </c>
      <c r="K1352" s="73">
        <f>Month!K1352</f>
        <v>0.04</v>
      </c>
      <c r="L1352" s="73">
        <f>Month!L1352</f>
        <v>0</v>
      </c>
      <c r="M1352" s="73">
        <f>Month!M1352</f>
        <v>0.06</v>
      </c>
      <c r="N1352" s="74">
        <f>Month!N1352</f>
        <v>164.06</v>
      </c>
      <c r="O1352" s="74">
        <f>Month!O1352</f>
        <v>286.54000000000002</v>
      </c>
      <c r="P1352" s="15">
        <v>1</v>
      </c>
    </row>
    <row r="1353" spans="1:16" ht="15.5">
      <c r="A1353" s="15">
        <f>Month!A1353</f>
        <v>2024</v>
      </c>
      <c r="B1353" s="63" t="str">
        <f>Month!B1353</f>
        <v>March</v>
      </c>
      <c r="C1353" s="63" t="str">
        <f>Month!C1353</f>
        <v>Russian Federation</v>
      </c>
      <c r="D1353" s="73">
        <f>Month!D1353</f>
        <v>0</v>
      </c>
      <c r="E1353" s="73">
        <f>Month!E1353</f>
        <v>0</v>
      </c>
      <c r="F1353" s="74">
        <f>Month!F1353</f>
        <v>0</v>
      </c>
      <c r="G1353" s="73">
        <f>Month!G1353</f>
        <v>0</v>
      </c>
      <c r="H1353" s="73">
        <f>Month!H1353</f>
        <v>0</v>
      </c>
      <c r="I1353" s="73">
        <f>Month!I1353</f>
        <v>0</v>
      </c>
      <c r="J1353" s="73">
        <f>Month!J1353</f>
        <v>0</v>
      </c>
      <c r="K1353" s="73">
        <f>Month!K1353</f>
        <v>0</v>
      </c>
      <c r="L1353" s="73">
        <f>Month!L1353</f>
        <v>0</v>
      </c>
      <c r="M1353" s="73">
        <f>Month!M1353</f>
        <v>0</v>
      </c>
      <c r="N1353" s="74">
        <f>Month!N1353</f>
        <v>0</v>
      </c>
      <c r="O1353" s="74">
        <f>Month!O1353</f>
        <v>0</v>
      </c>
      <c r="P1353" s="15">
        <v>1</v>
      </c>
    </row>
    <row r="1354" spans="1:16" ht="15.5">
      <c r="A1354" s="15">
        <f>Month!A1354</f>
        <v>2024</v>
      </c>
      <c r="B1354" s="63" t="str">
        <f>Month!B1354</f>
        <v>March</v>
      </c>
      <c r="C1354" s="63" t="str">
        <f>Month!C1354</f>
        <v>Other</v>
      </c>
      <c r="D1354" s="73">
        <f>Month!D1354</f>
        <v>475.21</v>
      </c>
      <c r="E1354" s="73">
        <f>Month!E1354</f>
        <v>0</v>
      </c>
      <c r="F1354" s="74">
        <f>Month!F1354</f>
        <v>475.21</v>
      </c>
      <c r="G1354" s="73">
        <f>Month!G1354</f>
        <v>17.989999999999998</v>
      </c>
      <c r="H1354" s="73">
        <f>Month!H1354</f>
        <v>0.03</v>
      </c>
      <c r="I1354" s="73">
        <f>Month!I1354</f>
        <v>0</v>
      </c>
      <c r="J1354" s="73">
        <f>Month!J1354</f>
        <v>0</v>
      </c>
      <c r="K1354" s="73">
        <f>Month!K1354</f>
        <v>0</v>
      </c>
      <c r="L1354" s="73">
        <f>Month!L1354</f>
        <v>182.18</v>
      </c>
      <c r="M1354" s="73">
        <f>Month!M1354</f>
        <v>25.67</v>
      </c>
      <c r="N1354" s="74">
        <f>Month!N1354</f>
        <v>64.260000000000005</v>
      </c>
      <c r="O1354" s="74">
        <f>Month!O1354</f>
        <v>539.47</v>
      </c>
      <c r="P1354" s="15">
        <v>1</v>
      </c>
    </row>
    <row r="1355" spans="1:16" ht="15.5">
      <c r="A1355" s="15">
        <f>Month!A1355</f>
        <v>2024</v>
      </c>
      <c r="B1355" s="66" t="str">
        <f>Month!B1355</f>
        <v>March</v>
      </c>
      <c r="C1355" s="64" t="str">
        <f>Month!C1355</f>
        <v>Total exports</v>
      </c>
      <c r="D1355" s="76">
        <f>Month!D1355</f>
        <v>2424.13</v>
      </c>
      <c r="E1355" s="76">
        <f>Month!E1355</f>
        <v>153.31</v>
      </c>
      <c r="F1355" s="75">
        <f>Month!F1355</f>
        <v>2577.44</v>
      </c>
      <c r="G1355" s="76">
        <f>Month!G1355</f>
        <v>36.99</v>
      </c>
      <c r="H1355" s="76">
        <f>Month!H1355</f>
        <v>910.54</v>
      </c>
      <c r="I1355" s="76">
        <f>Month!I1355</f>
        <v>123.08</v>
      </c>
      <c r="J1355" s="76">
        <f>Month!J1355</f>
        <v>0</v>
      </c>
      <c r="K1355" s="76">
        <f>Month!K1355</f>
        <v>72.760000000000005</v>
      </c>
      <c r="L1355" s="76">
        <f>Month!L1355</f>
        <v>211.98</v>
      </c>
      <c r="M1355" s="76">
        <f>Month!M1355</f>
        <v>437.6</v>
      </c>
      <c r="N1355" s="75">
        <f>Month!N1355</f>
        <v>1792.95</v>
      </c>
      <c r="O1355" s="96">
        <f>Month!O1355</f>
        <v>4370.3900000000003</v>
      </c>
      <c r="P1355" s="15">
        <v>1</v>
      </c>
    </row>
    <row r="1356" spans="1:16" ht="15.5">
      <c r="A1356" s="15">
        <f>Month!A1356</f>
        <v>2024</v>
      </c>
      <c r="B1356" s="63" t="str">
        <f>Month!B1356</f>
        <v>April</v>
      </c>
      <c r="C1356" s="62" t="str">
        <f>Month!C1356</f>
        <v>Belgium</v>
      </c>
      <c r="D1356" s="70">
        <f>Month!D1356</f>
        <v>0</v>
      </c>
      <c r="E1356" s="70">
        <f>Month!E1356</f>
        <v>13.44</v>
      </c>
      <c r="F1356" s="71">
        <f>Month!F1356</f>
        <v>13.44</v>
      </c>
      <c r="G1356" s="70">
        <f>Month!G1356</f>
        <v>0</v>
      </c>
      <c r="H1356" s="70">
        <f>Month!H1356</f>
        <v>180.31</v>
      </c>
      <c r="I1356" s="70">
        <f>Month!I1356</f>
        <v>0</v>
      </c>
      <c r="J1356" s="70">
        <f>Month!J1356</f>
        <v>0</v>
      </c>
      <c r="K1356" s="70">
        <f>Month!K1356</f>
        <v>0</v>
      </c>
      <c r="L1356" s="70">
        <f>Month!L1356</f>
        <v>0</v>
      </c>
      <c r="M1356" s="70">
        <f>Month!M1356</f>
        <v>91.21</v>
      </c>
      <c r="N1356" s="71">
        <f>Month!N1356</f>
        <v>318.12</v>
      </c>
      <c r="O1356" s="71">
        <f>Month!O1356</f>
        <v>331.56</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146.80000000000001</v>
      </c>
      <c r="E1359" s="73">
        <f>Month!E1359</f>
        <v>0</v>
      </c>
      <c r="F1359" s="74">
        <f>Month!F1359</f>
        <v>146.80000000000001</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154.32</v>
      </c>
      <c r="P1359" s="15">
        <v>2</v>
      </c>
    </row>
    <row r="1360" spans="1:16" ht="15.5">
      <c r="A1360" s="15">
        <f>Month!A1360</f>
        <v>2024</v>
      </c>
      <c r="B1360" s="63" t="str">
        <f>Month!B1360</f>
        <v>April</v>
      </c>
      <c r="C1360" s="63" t="str">
        <f>Month!C1360</f>
        <v>France</v>
      </c>
      <c r="D1360" s="73">
        <f>Month!D1360</f>
        <v>0</v>
      </c>
      <c r="E1360" s="73">
        <f>Month!E1360</f>
        <v>0</v>
      </c>
      <c r="F1360" s="74">
        <f>Month!F1360</f>
        <v>0</v>
      </c>
      <c r="G1360" s="73">
        <f>Month!G1360</f>
        <v>5.95</v>
      </c>
      <c r="H1360" s="73">
        <f>Month!H1360</f>
        <v>3.99</v>
      </c>
      <c r="I1360" s="73">
        <f>Month!I1360</f>
        <v>0</v>
      </c>
      <c r="J1360" s="73">
        <f>Month!J1360</f>
        <v>0</v>
      </c>
      <c r="K1360" s="73">
        <f>Month!K1360</f>
        <v>0</v>
      </c>
      <c r="L1360" s="73">
        <f>Month!L1360</f>
        <v>0</v>
      </c>
      <c r="M1360" s="73">
        <f>Month!M1360</f>
        <v>20.88</v>
      </c>
      <c r="N1360" s="74">
        <f>Month!N1360</f>
        <v>45.47</v>
      </c>
      <c r="O1360" s="74">
        <f>Month!O1360</f>
        <v>45.47</v>
      </c>
      <c r="P1360" s="15">
        <v>2</v>
      </c>
    </row>
    <row r="1361" spans="1:16" ht="15.5">
      <c r="A1361" s="15">
        <f>Month!A1361</f>
        <v>2024</v>
      </c>
      <c r="B1361" s="63" t="str">
        <f>Month!B1361</f>
        <v>April</v>
      </c>
      <c r="C1361" s="63" t="str">
        <f>Month!C1361</f>
        <v>Germany</v>
      </c>
      <c r="D1361" s="73">
        <f>Month!D1361</f>
        <v>105.17</v>
      </c>
      <c r="E1361" s="73">
        <f>Month!E1361</f>
        <v>0</v>
      </c>
      <c r="F1361" s="74">
        <f>Month!F1361</f>
        <v>105.17</v>
      </c>
      <c r="G1361" s="73">
        <f>Month!G1361</f>
        <v>0</v>
      </c>
      <c r="H1361" s="73">
        <f>Month!H1361</f>
        <v>0</v>
      </c>
      <c r="I1361" s="73">
        <f>Month!I1361</f>
        <v>0</v>
      </c>
      <c r="J1361" s="73">
        <f>Month!J1361</f>
        <v>0</v>
      </c>
      <c r="K1361" s="73">
        <f>Month!K1361</f>
        <v>0</v>
      </c>
      <c r="L1361" s="73">
        <f>Month!L1361</f>
        <v>0</v>
      </c>
      <c r="M1361" s="73">
        <f>Month!M1361</f>
        <v>6.8</v>
      </c>
      <c r="N1361" s="74">
        <f>Month!N1361</f>
        <v>6.8</v>
      </c>
      <c r="O1361" s="74">
        <f>Month!O1361</f>
        <v>111.97</v>
      </c>
      <c r="P1361" s="15">
        <v>2</v>
      </c>
    </row>
    <row r="1362" spans="1:16" ht="15.5">
      <c r="A1362" s="15">
        <f>Month!A1362</f>
        <v>2024</v>
      </c>
      <c r="B1362" s="63" t="str">
        <f>Month!B1362</f>
        <v>April</v>
      </c>
      <c r="C1362" s="63" t="str">
        <f>Month!C1362</f>
        <v>Ireland</v>
      </c>
      <c r="D1362" s="73">
        <f>Month!D1362</f>
        <v>0</v>
      </c>
      <c r="E1362" s="73">
        <f>Month!E1362</f>
        <v>0</v>
      </c>
      <c r="F1362" s="74">
        <f>Month!F1362</f>
        <v>0</v>
      </c>
      <c r="G1362" s="73">
        <f>Month!G1362</f>
        <v>0</v>
      </c>
      <c r="H1362" s="73">
        <f>Month!H1362</f>
        <v>84.33</v>
      </c>
      <c r="I1362" s="73">
        <f>Month!I1362</f>
        <v>98.43</v>
      </c>
      <c r="J1362" s="73">
        <f>Month!J1362</f>
        <v>0</v>
      </c>
      <c r="K1362" s="73">
        <f>Month!K1362</f>
        <v>99.12</v>
      </c>
      <c r="L1362" s="73">
        <f>Month!L1362</f>
        <v>12.14</v>
      </c>
      <c r="M1362" s="73">
        <f>Month!M1362</f>
        <v>0.13</v>
      </c>
      <c r="N1362" s="74">
        <f>Month!N1362</f>
        <v>295.39</v>
      </c>
      <c r="O1362" s="74">
        <f>Month!O1362</f>
        <v>295.39</v>
      </c>
      <c r="P1362" s="15">
        <v>2</v>
      </c>
    </row>
    <row r="1363" spans="1:16" ht="15.5">
      <c r="A1363" s="15">
        <f>Month!A1363</f>
        <v>2024</v>
      </c>
      <c r="B1363" s="63" t="str">
        <f>Month!B1363</f>
        <v>April</v>
      </c>
      <c r="C1363" s="63" t="str">
        <f>Month!C1363</f>
        <v>Italy</v>
      </c>
      <c r="D1363" s="73">
        <f>Month!D1363</f>
        <v>86.49</v>
      </c>
      <c r="E1363" s="73">
        <f>Month!E1363</f>
        <v>0</v>
      </c>
      <c r="F1363" s="74">
        <f>Month!F1363</f>
        <v>86.49</v>
      </c>
      <c r="G1363" s="73">
        <f>Month!G1363</f>
        <v>0</v>
      </c>
      <c r="H1363" s="73">
        <f>Month!H1363</f>
        <v>0</v>
      </c>
      <c r="I1363" s="73">
        <f>Month!I1363</f>
        <v>0</v>
      </c>
      <c r="J1363" s="73">
        <f>Month!J1363</f>
        <v>0</v>
      </c>
      <c r="K1363" s="73">
        <f>Month!K1363</f>
        <v>0</v>
      </c>
      <c r="L1363" s="73">
        <f>Month!L1363</f>
        <v>0</v>
      </c>
      <c r="M1363" s="73">
        <f>Month!M1363</f>
        <v>0.06</v>
      </c>
      <c r="N1363" s="74">
        <f>Month!N1363</f>
        <v>0.06</v>
      </c>
      <c r="O1363" s="74">
        <f>Month!O1363</f>
        <v>86.55</v>
      </c>
      <c r="P1363" s="15">
        <v>2</v>
      </c>
    </row>
    <row r="1364" spans="1:16" ht="15.5">
      <c r="A1364" s="15">
        <f>Month!A1364</f>
        <v>2024</v>
      </c>
      <c r="B1364" s="63" t="str">
        <f>Month!B1364</f>
        <v>April</v>
      </c>
      <c r="C1364" s="63" t="str">
        <f>Month!C1364</f>
        <v>Korea</v>
      </c>
      <c r="D1364" s="73">
        <f>Month!D1364</f>
        <v>0</v>
      </c>
      <c r="E1364" s="73">
        <f>Month!E1364</f>
        <v>0</v>
      </c>
      <c r="F1364" s="74">
        <f>Month!F1364</f>
        <v>0</v>
      </c>
      <c r="G1364" s="73">
        <f>Month!G1364</f>
        <v>0</v>
      </c>
      <c r="H1364" s="73">
        <f>Month!H1364</f>
        <v>0</v>
      </c>
      <c r="I1364" s="73">
        <f>Month!I1364</f>
        <v>0</v>
      </c>
      <c r="J1364" s="73">
        <f>Month!J1364</f>
        <v>0</v>
      </c>
      <c r="K1364" s="73">
        <f>Month!K1364</f>
        <v>0</v>
      </c>
      <c r="L1364" s="73">
        <f>Month!L1364</f>
        <v>0</v>
      </c>
      <c r="M1364" s="73">
        <f>Month!M1364</f>
        <v>0</v>
      </c>
      <c r="N1364" s="74">
        <f>Month!N1364</f>
        <v>0</v>
      </c>
      <c r="O1364" s="74">
        <f>Month!O1364</f>
        <v>0</v>
      </c>
      <c r="P1364" s="15">
        <v>2</v>
      </c>
    </row>
    <row r="1365" spans="1:16" ht="15.5">
      <c r="A1365" s="15">
        <f>Month!A1365</f>
        <v>2024</v>
      </c>
      <c r="B1365" s="63" t="str">
        <f>Month!B1365</f>
        <v>April</v>
      </c>
      <c r="C1365" s="63" t="str">
        <f>Month!C1365</f>
        <v>Netherlands</v>
      </c>
      <c r="D1365" s="73">
        <f>Month!D1365</f>
        <v>830.91</v>
      </c>
      <c r="E1365" s="73">
        <f>Month!E1365</f>
        <v>112.49</v>
      </c>
      <c r="F1365" s="74">
        <f>Month!F1365</f>
        <v>943.4</v>
      </c>
      <c r="G1365" s="73">
        <f>Month!G1365</f>
        <v>14.93</v>
      </c>
      <c r="H1365" s="73">
        <f>Month!H1365</f>
        <v>109</v>
      </c>
      <c r="I1365" s="73">
        <f>Month!I1365</f>
        <v>0</v>
      </c>
      <c r="J1365" s="73">
        <f>Month!J1365</f>
        <v>0</v>
      </c>
      <c r="K1365" s="73">
        <f>Month!K1365</f>
        <v>0</v>
      </c>
      <c r="L1365" s="73">
        <f>Month!L1365</f>
        <v>6.49</v>
      </c>
      <c r="M1365" s="73">
        <f>Month!M1365</f>
        <v>146.5</v>
      </c>
      <c r="N1365" s="74">
        <f>Month!N1365</f>
        <v>303.44</v>
      </c>
      <c r="O1365" s="74">
        <f>Month!O1365</f>
        <v>1246.8399999999999</v>
      </c>
      <c r="P1365" s="15">
        <v>2</v>
      </c>
    </row>
    <row r="1366" spans="1:16" ht="15.5">
      <c r="A1366" s="15">
        <f>Month!A1366</f>
        <v>2024</v>
      </c>
      <c r="B1366" s="63" t="str">
        <f>Month!B1366</f>
        <v>April</v>
      </c>
      <c r="C1366" s="63" t="str">
        <f>Month!C1366</f>
        <v>Norway</v>
      </c>
      <c r="D1366" s="73">
        <f>Month!D1366</f>
        <v>0</v>
      </c>
      <c r="E1366" s="73">
        <f>Month!E1366</f>
        <v>10.52</v>
      </c>
      <c r="F1366" s="74">
        <f>Month!F1366</f>
        <v>10.52</v>
      </c>
      <c r="G1366" s="73">
        <f>Month!G1366</f>
        <v>0</v>
      </c>
      <c r="H1366" s="73">
        <f>Month!H1366</f>
        <v>0</v>
      </c>
      <c r="I1366" s="73">
        <f>Month!I1366</f>
        <v>0</v>
      </c>
      <c r="J1366" s="73">
        <f>Month!J1366</f>
        <v>0</v>
      </c>
      <c r="K1366" s="73">
        <f>Month!K1366</f>
        <v>0</v>
      </c>
      <c r="L1366" s="73">
        <f>Month!L1366</f>
        <v>0</v>
      </c>
      <c r="M1366" s="73">
        <f>Month!M1366</f>
        <v>6.5</v>
      </c>
      <c r="N1366" s="74">
        <f>Month!N1366</f>
        <v>36.340000000000003</v>
      </c>
      <c r="O1366" s="74">
        <f>Month!O1366</f>
        <v>46.86</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Spain</v>
      </c>
      <c r="D1368" s="73">
        <f>Month!D1368</f>
        <v>0</v>
      </c>
      <c r="E1368" s="73">
        <f>Month!E1368</f>
        <v>1.42</v>
      </c>
      <c r="F1368" s="74">
        <f>Month!F1368</f>
        <v>1.42</v>
      </c>
      <c r="G1368" s="73">
        <f>Month!G1368</f>
        <v>0</v>
      </c>
      <c r="H1368" s="73">
        <f>Month!H1368</f>
        <v>0</v>
      </c>
      <c r="I1368" s="73">
        <f>Month!I1368</f>
        <v>0</v>
      </c>
      <c r="J1368" s="73">
        <f>Month!J1368</f>
        <v>0</v>
      </c>
      <c r="K1368" s="73">
        <f>Month!K1368</f>
        <v>0</v>
      </c>
      <c r="L1368" s="73">
        <f>Month!L1368</f>
        <v>0</v>
      </c>
      <c r="M1368" s="73">
        <f>Month!M1368</f>
        <v>46.84</v>
      </c>
      <c r="N1368" s="74">
        <f>Month!N1368</f>
        <v>76.91</v>
      </c>
      <c r="O1368" s="74">
        <f>Month!O1368</f>
        <v>78.33</v>
      </c>
      <c r="P1368" s="15">
        <v>2</v>
      </c>
    </row>
    <row r="1369" spans="1:16" ht="15.5">
      <c r="A1369" s="15">
        <f>Month!A1369</f>
        <v>2024</v>
      </c>
      <c r="B1369" s="63" t="str">
        <f>Month!B1369</f>
        <v>April</v>
      </c>
      <c r="C1369" s="63" t="str">
        <f>Month!C1369</f>
        <v>Sweden</v>
      </c>
      <c r="D1369" s="73">
        <f>Month!D1369</f>
        <v>90.96</v>
      </c>
      <c r="E1369" s="73">
        <f>Month!E1369</f>
        <v>0</v>
      </c>
      <c r="F1369" s="74">
        <f>Month!F1369</f>
        <v>90.96</v>
      </c>
      <c r="G1369" s="73">
        <f>Month!G1369</f>
        <v>0</v>
      </c>
      <c r="H1369" s="73">
        <f>Month!H1369</f>
        <v>0</v>
      </c>
      <c r="I1369" s="73">
        <f>Month!I1369</f>
        <v>0</v>
      </c>
      <c r="J1369" s="73">
        <f>Month!J1369</f>
        <v>0</v>
      </c>
      <c r="K1369" s="73">
        <f>Month!K1369</f>
        <v>0</v>
      </c>
      <c r="L1369" s="73">
        <f>Month!L1369</f>
        <v>0</v>
      </c>
      <c r="M1369" s="73">
        <f>Month!M1369</f>
        <v>0</v>
      </c>
      <c r="N1369" s="74">
        <f>Month!N1369</f>
        <v>0</v>
      </c>
      <c r="O1369" s="74">
        <f>Month!O1369</f>
        <v>90.96</v>
      </c>
      <c r="P1369" s="15">
        <v>2</v>
      </c>
    </row>
    <row r="1370" spans="1:16" ht="15.5">
      <c r="A1370" s="15">
        <f>Month!A1370</f>
        <v>2024</v>
      </c>
      <c r="B1370" s="63" t="str">
        <f>Month!B1370</f>
        <v>April</v>
      </c>
      <c r="C1370" s="63" t="str">
        <f>Month!C1370</f>
        <v>United States</v>
      </c>
      <c r="D1370" s="73">
        <f>Month!D1370</f>
        <v>0</v>
      </c>
      <c r="E1370" s="73">
        <f>Month!E1370</f>
        <v>0</v>
      </c>
      <c r="F1370" s="74">
        <f>Month!F1370</f>
        <v>0</v>
      </c>
      <c r="G1370" s="73">
        <f>Month!G1370</f>
        <v>0</v>
      </c>
      <c r="H1370" s="73">
        <f>Month!H1370</f>
        <v>223.5</v>
      </c>
      <c r="I1370" s="73">
        <f>Month!I1370</f>
        <v>0</v>
      </c>
      <c r="J1370" s="73">
        <f>Month!J1370</f>
        <v>0</v>
      </c>
      <c r="K1370" s="73">
        <f>Month!K1370</f>
        <v>0</v>
      </c>
      <c r="L1370" s="73">
        <f>Month!L1370</f>
        <v>0</v>
      </c>
      <c r="M1370" s="73">
        <f>Month!M1370</f>
        <v>45.79</v>
      </c>
      <c r="N1370" s="74">
        <f>Month!N1370</f>
        <v>269.29000000000002</v>
      </c>
      <c r="O1370" s="74">
        <f>Month!O1370</f>
        <v>269.29000000000002</v>
      </c>
      <c r="P1370" s="15">
        <v>2</v>
      </c>
    </row>
    <row r="1371" spans="1:16" ht="15.5">
      <c r="A1371" s="15">
        <f>Month!A1371</f>
        <v>2024</v>
      </c>
      <c r="B1371" s="63" t="str">
        <f>Month!B1371</f>
        <v>April</v>
      </c>
      <c r="C1371" s="63" t="str">
        <f>Month!C1371</f>
        <v>Russian Federation</v>
      </c>
      <c r="D1371" s="73">
        <f>Month!D1371</f>
        <v>0</v>
      </c>
      <c r="E1371" s="73">
        <f>Month!E1371</f>
        <v>0</v>
      </c>
      <c r="F1371" s="74">
        <f>Month!F1371</f>
        <v>0</v>
      </c>
      <c r="G1371" s="73">
        <f>Month!G1371</f>
        <v>0</v>
      </c>
      <c r="H1371" s="73">
        <f>Month!H1371</f>
        <v>0</v>
      </c>
      <c r="I1371" s="73">
        <f>Month!I1371</f>
        <v>0</v>
      </c>
      <c r="J1371" s="73">
        <f>Month!J1371</f>
        <v>0</v>
      </c>
      <c r="K1371" s="73">
        <f>Month!K1371</f>
        <v>0</v>
      </c>
      <c r="L1371" s="73">
        <f>Month!L1371</f>
        <v>0</v>
      </c>
      <c r="M1371" s="73">
        <f>Month!M1371</f>
        <v>0</v>
      </c>
      <c r="N1371" s="74">
        <f>Month!N1371</f>
        <v>0</v>
      </c>
      <c r="O1371" s="74">
        <f>Month!O1371</f>
        <v>0</v>
      </c>
      <c r="P1371" s="15">
        <v>2</v>
      </c>
    </row>
    <row r="1372" spans="1:16" ht="15.5">
      <c r="A1372" s="15">
        <f>Month!A1372</f>
        <v>2024</v>
      </c>
      <c r="B1372" s="63" t="str">
        <f>Month!B1372</f>
        <v>April</v>
      </c>
      <c r="C1372" s="63" t="str">
        <f>Month!C1372</f>
        <v>Other</v>
      </c>
      <c r="D1372" s="73">
        <f>Month!D1372</f>
        <v>110.87</v>
      </c>
      <c r="E1372" s="73">
        <f>Month!E1372</f>
        <v>0</v>
      </c>
      <c r="F1372" s="74">
        <f>Month!F1372</f>
        <v>110.87</v>
      </c>
      <c r="G1372" s="73">
        <f>Month!G1372</f>
        <v>12.86</v>
      </c>
      <c r="H1372" s="73">
        <f>Month!H1372</f>
        <v>35.96</v>
      </c>
      <c r="I1372" s="73">
        <f>Month!I1372</f>
        <v>0</v>
      </c>
      <c r="J1372" s="73">
        <f>Month!J1372</f>
        <v>0</v>
      </c>
      <c r="K1372" s="73">
        <f>Month!K1372</f>
        <v>0</v>
      </c>
      <c r="L1372" s="73">
        <f>Month!L1372</f>
        <v>173.02</v>
      </c>
      <c r="M1372" s="73">
        <f>Month!M1372</f>
        <v>63.41</v>
      </c>
      <c r="N1372" s="74">
        <f>Month!N1372</f>
        <v>136.33000000000001</v>
      </c>
      <c r="O1372" s="74">
        <f>Month!O1372</f>
        <v>247.2</v>
      </c>
      <c r="P1372" s="15">
        <v>2</v>
      </c>
    </row>
    <row r="1373" spans="1:16" ht="15.5">
      <c r="A1373" s="15">
        <f>Month!A1373</f>
        <v>2024</v>
      </c>
      <c r="B1373" s="66" t="str">
        <f>Month!B1373</f>
        <v>April</v>
      </c>
      <c r="C1373" s="64" t="str">
        <f>Month!C1373</f>
        <v>Total exports</v>
      </c>
      <c r="D1373" s="76">
        <f>Month!D1373</f>
        <v>2212.66</v>
      </c>
      <c r="E1373" s="76">
        <f>Month!E1373</f>
        <v>137.87</v>
      </c>
      <c r="F1373" s="75">
        <f>Month!F1373</f>
        <v>2350.5300000000002</v>
      </c>
      <c r="G1373" s="76">
        <f>Month!G1373</f>
        <v>33.74</v>
      </c>
      <c r="H1373" s="76">
        <f>Month!H1373</f>
        <v>751.12</v>
      </c>
      <c r="I1373" s="76">
        <f>Month!I1373</f>
        <v>98.43</v>
      </c>
      <c r="J1373" s="76">
        <f>Month!J1373</f>
        <v>0</v>
      </c>
      <c r="K1373" s="76">
        <f>Month!K1373</f>
        <v>99.52</v>
      </c>
      <c r="L1373" s="76">
        <f>Month!L1373</f>
        <v>191.65</v>
      </c>
      <c r="M1373" s="76">
        <f>Month!M1373</f>
        <v>435.06</v>
      </c>
      <c r="N1373" s="75">
        <f>Month!N1373</f>
        <v>1609.52</v>
      </c>
      <c r="O1373" s="96">
        <f>Month!O1373</f>
        <v>3960.05</v>
      </c>
      <c r="P1373" s="15">
        <v>2</v>
      </c>
    </row>
    <row r="1374" spans="1:16" ht="15.5">
      <c r="A1374" s="15">
        <f>Month!A1374</f>
        <v>2024</v>
      </c>
      <c r="B1374" s="63" t="str">
        <f>Month!B1374</f>
        <v>May</v>
      </c>
      <c r="C1374" s="62" t="str">
        <f>Month!C1374</f>
        <v>Belgium</v>
      </c>
      <c r="D1374" s="70">
        <f>Month!D1374</f>
        <v>0</v>
      </c>
      <c r="E1374" s="70">
        <f>Month!E1374</f>
        <v>25.76</v>
      </c>
      <c r="F1374" s="71">
        <f>Month!F1374</f>
        <v>25.76</v>
      </c>
      <c r="G1374" s="70">
        <f>Month!G1374</f>
        <v>0.84</v>
      </c>
      <c r="H1374" s="70">
        <f>Month!H1374</f>
        <v>160.76</v>
      </c>
      <c r="I1374" s="70">
        <f>Month!I1374</f>
        <v>0</v>
      </c>
      <c r="J1374" s="70">
        <f>Month!J1374</f>
        <v>0</v>
      </c>
      <c r="K1374" s="70">
        <f>Month!K1374</f>
        <v>0</v>
      </c>
      <c r="L1374" s="70">
        <f>Month!L1374</f>
        <v>0</v>
      </c>
      <c r="M1374" s="70">
        <f>Month!M1374</f>
        <v>47.54</v>
      </c>
      <c r="N1374" s="71">
        <f>Month!N1374</f>
        <v>235.07</v>
      </c>
      <c r="O1374" s="71">
        <f>Month!O1374</f>
        <v>260.83</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0</v>
      </c>
      <c r="E1377" s="73">
        <f>Month!E1377</f>
        <v>53.38</v>
      </c>
      <c r="F1377" s="74">
        <f>Month!F1377</f>
        <v>53.38</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53.38</v>
      </c>
      <c r="P1377" s="15">
        <v>2</v>
      </c>
    </row>
    <row r="1378" spans="1:16" ht="15.5">
      <c r="A1378" s="15">
        <f>Month!A1378</f>
        <v>2024</v>
      </c>
      <c r="B1378" s="63" t="str">
        <f>Month!B1378</f>
        <v>May</v>
      </c>
      <c r="C1378" s="63" t="str">
        <f>Month!C1378</f>
        <v>France</v>
      </c>
      <c r="D1378" s="73">
        <f>Month!D1378</f>
        <v>0</v>
      </c>
      <c r="E1378" s="73">
        <f>Month!E1378</f>
        <v>0</v>
      </c>
      <c r="F1378" s="74">
        <f>Month!F1378</f>
        <v>0</v>
      </c>
      <c r="G1378" s="73">
        <f>Month!G1378</f>
        <v>16.21</v>
      </c>
      <c r="H1378" s="73">
        <f>Month!H1378</f>
        <v>0</v>
      </c>
      <c r="I1378" s="73">
        <f>Month!I1378</f>
        <v>0</v>
      </c>
      <c r="J1378" s="73">
        <f>Month!J1378</f>
        <v>0</v>
      </c>
      <c r="K1378" s="73">
        <f>Month!K1378</f>
        <v>0</v>
      </c>
      <c r="L1378" s="73">
        <f>Month!L1378</f>
        <v>0</v>
      </c>
      <c r="M1378" s="73">
        <f>Month!M1378</f>
        <v>9.91</v>
      </c>
      <c r="N1378" s="74">
        <f>Month!N1378</f>
        <v>27.22</v>
      </c>
      <c r="O1378" s="74">
        <f>Month!O1378</f>
        <v>27.22</v>
      </c>
      <c r="P1378" s="15">
        <v>2</v>
      </c>
    </row>
    <row r="1379" spans="1:16" ht="15.5">
      <c r="A1379" s="15">
        <f>Month!A1379</f>
        <v>2024</v>
      </c>
      <c r="B1379" s="63" t="str">
        <f>Month!B1379</f>
        <v>May</v>
      </c>
      <c r="C1379" s="63" t="str">
        <f>Month!C1379</f>
        <v>Germany</v>
      </c>
      <c r="D1379" s="73">
        <f>Month!D1379</f>
        <v>282.24</v>
      </c>
      <c r="E1379" s="73">
        <f>Month!E1379</f>
        <v>0</v>
      </c>
      <c r="F1379" s="74">
        <f>Month!F1379</f>
        <v>282.24</v>
      </c>
      <c r="G1379" s="73">
        <f>Month!G1379</f>
        <v>0</v>
      </c>
      <c r="H1379" s="73">
        <f>Month!H1379</f>
        <v>0</v>
      </c>
      <c r="I1379" s="73">
        <f>Month!I1379</f>
        <v>0</v>
      </c>
      <c r="J1379" s="73">
        <f>Month!J1379</f>
        <v>0</v>
      </c>
      <c r="K1379" s="73">
        <f>Month!K1379</f>
        <v>0</v>
      </c>
      <c r="L1379" s="73">
        <f>Month!L1379</f>
        <v>0</v>
      </c>
      <c r="M1379" s="73">
        <f>Month!M1379</f>
        <v>1.77</v>
      </c>
      <c r="N1379" s="74">
        <f>Month!N1379</f>
        <v>1.77</v>
      </c>
      <c r="O1379" s="74">
        <f>Month!O1379</f>
        <v>284.01</v>
      </c>
      <c r="P1379" s="15">
        <v>2</v>
      </c>
    </row>
    <row r="1380" spans="1:16" ht="15.5">
      <c r="A1380" s="15">
        <f>Month!A1380</f>
        <v>2024</v>
      </c>
      <c r="B1380" s="63" t="str">
        <f>Month!B1380</f>
        <v>May</v>
      </c>
      <c r="C1380" s="63" t="str">
        <f>Month!C1380</f>
        <v>Ireland</v>
      </c>
      <c r="D1380" s="73">
        <f>Month!D1380</f>
        <v>0</v>
      </c>
      <c r="E1380" s="73">
        <f>Month!E1380</f>
        <v>1.85</v>
      </c>
      <c r="F1380" s="74">
        <f>Month!F1380</f>
        <v>1.85</v>
      </c>
      <c r="G1380" s="73">
        <f>Month!G1380</f>
        <v>0</v>
      </c>
      <c r="H1380" s="73">
        <f>Month!H1380</f>
        <v>65.87</v>
      </c>
      <c r="I1380" s="73">
        <f>Month!I1380</f>
        <v>122.21</v>
      </c>
      <c r="J1380" s="73">
        <f>Month!J1380</f>
        <v>0</v>
      </c>
      <c r="K1380" s="73">
        <f>Month!K1380</f>
        <v>74.69</v>
      </c>
      <c r="L1380" s="73">
        <f>Month!L1380</f>
        <v>15.82</v>
      </c>
      <c r="M1380" s="73">
        <f>Month!M1380</f>
        <v>0.18</v>
      </c>
      <c r="N1380" s="74">
        <f>Month!N1380</f>
        <v>280.16000000000003</v>
      </c>
      <c r="O1380" s="74">
        <f>Month!O1380</f>
        <v>282.01</v>
      </c>
      <c r="P1380" s="15">
        <v>2</v>
      </c>
    </row>
    <row r="1381" spans="1:16" ht="15.5">
      <c r="A1381" s="15">
        <f>Month!A1381</f>
        <v>2024</v>
      </c>
      <c r="B1381" s="63" t="str">
        <f>Month!B1381</f>
        <v>May</v>
      </c>
      <c r="C1381" s="63" t="str">
        <f>Month!C1381</f>
        <v>Italy</v>
      </c>
      <c r="D1381" s="73">
        <f>Month!D1381</f>
        <v>0</v>
      </c>
      <c r="E1381" s="73">
        <f>Month!E1381</f>
        <v>0</v>
      </c>
      <c r="F1381" s="74">
        <f>Month!F1381</f>
        <v>0</v>
      </c>
      <c r="G1381" s="73">
        <f>Month!G1381</f>
        <v>0</v>
      </c>
      <c r="H1381" s="73">
        <f>Month!H1381</f>
        <v>0</v>
      </c>
      <c r="I1381" s="73">
        <f>Month!I1381</f>
        <v>0</v>
      </c>
      <c r="J1381" s="73">
        <f>Month!J1381</f>
        <v>0</v>
      </c>
      <c r="K1381" s="73">
        <f>Month!K1381</f>
        <v>0</v>
      </c>
      <c r="L1381" s="73">
        <f>Month!L1381</f>
        <v>0</v>
      </c>
      <c r="M1381" s="73">
        <f>Month!M1381</f>
        <v>11.33</v>
      </c>
      <c r="N1381" s="74">
        <f>Month!N1381</f>
        <v>11.33</v>
      </c>
      <c r="O1381" s="74">
        <f>Month!O1381</f>
        <v>11.33</v>
      </c>
      <c r="P1381" s="15">
        <v>2</v>
      </c>
    </row>
    <row r="1382" spans="1:16" ht="15.5">
      <c r="A1382" s="15">
        <f>Month!A1382</f>
        <v>2024</v>
      </c>
      <c r="B1382" s="63" t="str">
        <f>Month!B1382</f>
        <v>May</v>
      </c>
      <c r="C1382" s="63" t="str">
        <f>Month!C1382</f>
        <v>Korea</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0</v>
      </c>
      <c r="N1382" s="74">
        <f>Month!N1382</f>
        <v>0</v>
      </c>
      <c r="O1382" s="74">
        <f>Month!O1382</f>
        <v>0</v>
      </c>
      <c r="P1382" s="15">
        <v>2</v>
      </c>
    </row>
    <row r="1383" spans="1:16" ht="15.5">
      <c r="A1383" s="15">
        <f>Month!A1383</f>
        <v>2024</v>
      </c>
      <c r="B1383" s="63" t="str">
        <f>Month!B1383</f>
        <v>May</v>
      </c>
      <c r="C1383" s="63" t="str">
        <f>Month!C1383</f>
        <v>Netherlands</v>
      </c>
      <c r="D1383" s="73">
        <f>Month!D1383</f>
        <v>1635.77</v>
      </c>
      <c r="E1383" s="73">
        <f>Month!E1383</f>
        <v>166.21</v>
      </c>
      <c r="F1383" s="74">
        <f>Month!F1383</f>
        <v>1801.98</v>
      </c>
      <c r="G1383" s="73">
        <f>Month!G1383</f>
        <v>10.82</v>
      </c>
      <c r="H1383" s="73">
        <f>Month!H1383</f>
        <v>110</v>
      </c>
      <c r="I1383" s="73">
        <f>Month!I1383</f>
        <v>0</v>
      </c>
      <c r="J1383" s="73">
        <f>Month!J1383</f>
        <v>4.04</v>
      </c>
      <c r="K1383" s="73">
        <f>Month!K1383</f>
        <v>21.75</v>
      </c>
      <c r="L1383" s="73">
        <f>Month!L1383</f>
        <v>7.55</v>
      </c>
      <c r="M1383" s="73">
        <f>Month!M1383</f>
        <v>233.95</v>
      </c>
      <c r="N1383" s="74">
        <f>Month!N1383</f>
        <v>416.97</v>
      </c>
      <c r="O1383" s="74">
        <f>Month!O1383</f>
        <v>2218.9499999999998</v>
      </c>
      <c r="P1383" s="15">
        <v>2</v>
      </c>
    </row>
    <row r="1384" spans="1:16" ht="15.5">
      <c r="A1384" s="15">
        <f>Month!A1384</f>
        <v>2024</v>
      </c>
      <c r="B1384" s="63" t="str">
        <f>Month!B1384</f>
        <v>May</v>
      </c>
      <c r="C1384" s="63" t="str">
        <f>Month!C1384</f>
        <v>Norway</v>
      </c>
      <c r="D1384" s="73">
        <f>Month!D1384</f>
        <v>0</v>
      </c>
      <c r="E1384" s="73">
        <f>Month!E1384</f>
        <v>58.23</v>
      </c>
      <c r="F1384" s="74">
        <f>Month!F1384</f>
        <v>58.23</v>
      </c>
      <c r="G1384" s="73">
        <f>Month!G1384</f>
        <v>0</v>
      </c>
      <c r="H1384" s="73">
        <f>Month!H1384</f>
        <v>0</v>
      </c>
      <c r="I1384" s="73">
        <f>Month!I1384</f>
        <v>0</v>
      </c>
      <c r="J1384" s="73">
        <f>Month!J1384</f>
        <v>0</v>
      </c>
      <c r="K1384" s="73">
        <f>Month!K1384</f>
        <v>0</v>
      </c>
      <c r="L1384" s="73">
        <f>Month!L1384</f>
        <v>0</v>
      </c>
      <c r="M1384" s="73">
        <f>Month!M1384</f>
        <v>2.0299999999999998</v>
      </c>
      <c r="N1384" s="74">
        <f>Month!N1384</f>
        <v>31.99</v>
      </c>
      <c r="O1384" s="74">
        <f>Month!O1384</f>
        <v>90.22</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Spain</v>
      </c>
      <c r="D1386" s="73">
        <f>Month!D1386</f>
        <v>91.11</v>
      </c>
      <c r="E1386" s="73">
        <f>Month!E1386</f>
        <v>8</v>
      </c>
      <c r="F1386" s="74">
        <f>Month!F1386</f>
        <v>99.11</v>
      </c>
      <c r="G1386" s="73">
        <f>Month!G1386</f>
        <v>0</v>
      </c>
      <c r="H1386" s="73">
        <f>Month!H1386</f>
        <v>0</v>
      </c>
      <c r="I1386" s="73">
        <f>Month!I1386</f>
        <v>0</v>
      </c>
      <c r="J1386" s="73">
        <f>Month!J1386</f>
        <v>0</v>
      </c>
      <c r="K1386" s="73">
        <f>Month!K1386</f>
        <v>0</v>
      </c>
      <c r="L1386" s="73">
        <f>Month!L1386</f>
        <v>0</v>
      </c>
      <c r="M1386" s="73">
        <f>Month!M1386</f>
        <v>2.4</v>
      </c>
      <c r="N1386" s="74">
        <f>Month!N1386</f>
        <v>35.4</v>
      </c>
      <c r="O1386" s="74">
        <f>Month!O1386</f>
        <v>134.51</v>
      </c>
      <c r="P1386" s="15">
        <v>2</v>
      </c>
    </row>
    <row r="1387" spans="1:16" ht="15.5">
      <c r="A1387" s="15">
        <f>Month!A1387</f>
        <v>2024</v>
      </c>
      <c r="B1387" s="63" t="str">
        <f>Month!B1387</f>
        <v>May</v>
      </c>
      <c r="C1387" s="63" t="str">
        <f>Month!C1387</f>
        <v>Sweden</v>
      </c>
      <c r="D1387" s="73">
        <f>Month!D1387</f>
        <v>137.61000000000001</v>
      </c>
      <c r="E1387" s="73">
        <f>Month!E1387</f>
        <v>0</v>
      </c>
      <c r="F1387" s="74">
        <f>Month!F1387</f>
        <v>137.61000000000001</v>
      </c>
      <c r="G1387" s="73">
        <f>Month!G1387</f>
        <v>0</v>
      </c>
      <c r="H1387" s="73">
        <f>Month!H1387</f>
        <v>0</v>
      </c>
      <c r="I1387" s="73">
        <f>Month!I1387</f>
        <v>0</v>
      </c>
      <c r="J1387" s="73">
        <f>Month!J1387</f>
        <v>0</v>
      </c>
      <c r="K1387" s="73">
        <f>Month!K1387</f>
        <v>0</v>
      </c>
      <c r="L1387" s="73">
        <f>Month!L1387</f>
        <v>0</v>
      </c>
      <c r="M1387" s="73">
        <f>Month!M1387</f>
        <v>0.97</v>
      </c>
      <c r="N1387" s="74">
        <f>Month!N1387</f>
        <v>0.97</v>
      </c>
      <c r="O1387" s="74">
        <f>Month!O1387</f>
        <v>138.58000000000001</v>
      </c>
      <c r="P1387" s="15">
        <v>2</v>
      </c>
    </row>
    <row r="1388" spans="1:16" ht="15.5">
      <c r="A1388" s="15">
        <f>Month!A1388</f>
        <v>2024</v>
      </c>
      <c r="B1388" s="63" t="str">
        <f>Month!B1388</f>
        <v>May</v>
      </c>
      <c r="C1388" s="63" t="str">
        <f>Month!C1388</f>
        <v>United States</v>
      </c>
      <c r="D1388" s="73">
        <f>Month!D1388</f>
        <v>109.34</v>
      </c>
      <c r="E1388" s="73">
        <f>Month!E1388</f>
        <v>0</v>
      </c>
      <c r="F1388" s="74">
        <f>Month!F1388</f>
        <v>109.34</v>
      </c>
      <c r="G1388" s="73">
        <f>Month!G1388</f>
        <v>0</v>
      </c>
      <c r="H1388" s="73">
        <f>Month!H1388</f>
        <v>199.34</v>
      </c>
      <c r="I1388" s="73">
        <f>Month!I1388</f>
        <v>0</v>
      </c>
      <c r="J1388" s="73">
        <f>Month!J1388</f>
        <v>0</v>
      </c>
      <c r="K1388" s="73">
        <f>Month!K1388</f>
        <v>0.27</v>
      </c>
      <c r="L1388" s="73">
        <f>Month!L1388</f>
        <v>0</v>
      </c>
      <c r="M1388" s="73">
        <f>Month!M1388</f>
        <v>0.28000000000000003</v>
      </c>
      <c r="N1388" s="74">
        <f>Month!N1388</f>
        <v>199.89</v>
      </c>
      <c r="O1388" s="74">
        <f>Month!O1388</f>
        <v>309.23</v>
      </c>
      <c r="P1388" s="15">
        <v>2</v>
      </c>
    </row>
    <row r="1389" spans="1:16" ht="15.5">
      <c r="A1389" s="15">
        <f>Month!A1389</f>
        <v>2024</v>
      </c>
      <c r="B1389" s="63" t="str">
        <f>Month!B1389</f>
        <v>May</v>
      </c>
      <c r="C1389" s="63" t="str">
        <f>Month!C1389</f>
        <v>Russian Federation</v>
      </c>
      <c r="D1389" s="73">
        <f>Month!D1389</f>
        <v>0</v>
      </c>
      <c r="E1389" s="73">
        <f>Month!E1389</f>
        <v>0</v>
      </c>
      <c r="F1389" s="74">
        <f>Month!F1389</f>
        <v>0</v>
      </c>
      <c r="G1389" s="73">
        <f>Month!G1389</f>
        <v>0</v>
      </c>
      <c r="H1389" s="73">
        <f>Month!H1389</f>
        <v>0</v>
      </c>
      <c r="I1389" s="73">
        <f>Month!I1389</f>
        <v>0</v>
      </c>
      <c r="J1389" s="73">
        <f>Month!J1389</f>
        <v>0</v>
      </c>
      <c r="K1389" s="73">
        <f>Month!K1389</f>
        <v>0</v>
      </c>
      <c r="L1389" s="73">
        <f>Month!L1389</f>
        <v>0</v>
      </c>
      <c r="M1389" s="73">
        <f>Month!M1389</f>
        <v>0</v>
      </c>
      <c r="N1389" s="74">
        <f>Month!N1389</f>
        <v>0</v>
      </c>
      <c r="O1389" s="74">
        <f>Month!O1389</f>
        <v>0</v>
      </c>
      <c r="P1389" s="15">
        <v>2</v>
      </c>
    </row>
    <row r="1390" spans="1:16" ht="15.5">
      <c r="A1390" s="15">
        <f>Month!A1390</f>
        <v>2024</v>
      </c>
      <c r="B1390" s="63" t="str">
        <f>Month!B1390</f>
        <v>May</v>
      </c>
      <c r="C1390" s="63" t="str">
        <f>Month!C1390</f>
        <v>Other</v>
      </c>
      <c r="D1390" s="73">
        <f>Month!D1390</f>
        <v>258.18</v>
      </c>
      <c r="E1390" s="73">
        <f>Month!E1390</f>
        <v>0</v>
      </c>
      <c r="F1390" s="74">
        <f>Month!F1390</f>
        <v>258.18</v>
      </c>
      <c r="G1390" s="73">
        <f>Month!G1390</f>
        <v>14.83</v>
      </c>
      <c r="H1390" s="73">
        <f>Month!H1390</f>
        <v>-0.04</v>
      </c>
      <c r="I1390" s="73">
        <f>Month!I1390</f>
        <v>0</v>
      </c>
      <c r="J1390" s="73">
        <f>Month!J1390</f>
        <v>0</v>
      </c>
      <c r="K1390" s="73">
        <f>Month!K1390</f>
        <v>0</v>
      </c>
      <c r="L1390" s="73">
        <f>Month!L1390</f>
        <v>170.64</v>
      </c>
      <c r="M1390" s="73">
        <f>Month!M1390</f>
        <v>115.12</v>
      </c>
      <c r="N1390" s="74">
        <f>Month!N1390</f>
        <v>180.31</v>
      </c>
      <c r="O1390" s="74">
        <f>Month!O1390</f>
        <v>438.49</v>
      </c>
      <c r="P1390" s="15">
        <v>2</v>
      </c>
    </row>
    <row r="1391" spans="1:16" ht="15.5">
      <c r="A1391" s="15">
        <f>Month!A1391</f>
        <v>2024</v>
      </c>
      <c r="B1391" s="66" t="str">
        <f>Month!B1391</f>
        <v>May</v>
      </c>
      <c r="C1391" s="64" t="str">
        <f>Month!C1391</f>
        <v>Total exports</v>
      </c>
      <c r="D1391" s="76">
        <f>Month!D1391</f>
        <v>2514.25</v>
      </c>
      <c r="E1391" s="76">
        <f>Month!E1391</f>
        <v>313.43</v>
      </c>
      <c r="F1391" s="75">
        <f>Month!F1391</f>
        <v>2827.68</v>
      </c>
      <c r="G1391" s="76">
        <f>Month!G1391</f>
        <v>42.7</v>
      </c>
      <c r="H1391" s="76">
        <f>Month!H1391</f>
        <v>695.44</v>
      </c>
      <c r="I1391" s="76">
        <f>Month!I1391</f>
        <v>122.21</v>
      </c>
      <c r="J1391" s="76">
        <f>Month!J1391</f>
        <v>4.04</v>
      </c>
      <c r="K1391" s="76">
        <f>Month!K1391</f>
        <v>96.71</v>
      </c>
      <c r="L1391" s="76">
        <f>Month!L1391</f>
        <v>194.01</v>
      </c>
      <c r="M1391" s="76">
        <f>Month!M1391</f>
        <v>449.98</v>
      </c>
      <c r="N1391" s="75">
        <f>Month!N1391</f>
        <v>1605.09</v>
      </c>
      <c r="O1391" s="96">
        <f>Month!O1391</f>
        <v>4432.7700000000004</v>
      </c>
      <c r="P1391" s="15">
        <v>2</v>
      </c>
    </row>
    <row r="1392" spans="1:16" ht="15.5">
      <c r="A1392" s="15">
        <f>Month!A1392</f>
        <v>2024</v>
      </c>
      <c r="B1392" s="63" t="str">
        <f>Month!B1392</f>
        <v>June</v>
      </c>
      <c r="C1392" s="62" t="str">
        <f>Month!C1392</f>
        <v>Belgium</v>
      </c>
      <c r="D1392" s="70">
        <f>Month!D1392</f>
        <v>0</v>
      </c>
      <c r="E1392" s="70">
        <f>Month!E1392</f>
        <v>19.420000000000002</v>
      </c>
      <c r="F1392" s="71">
        <f>Month!F1392</f>
        <v>19.420000000000002</v>
      </c>
      <c r="G1392" s="70">
        <f>Month!G1392</f>
        <v>0.77</v>
      </c>
      <c r="H1392" s="70">
        <f>Month!H1392</f>
        <v>183.17</v>
      </c>
      <c r="I1392" s="70">
        <f>Month!I1392</f>
        <v>0</v>
      </c>
      <c r="J1392" s="70">
        <f>Month!J1392</f>
        <v>0</v>
      </c>
      <c r="K1392" s="70">
        <f>Month!K1392</f>
        <v>0</v>
      </c>
      <c r="L1392" s="70">
        <f>Month!L1392</f>
        <v>0</v>
      </c>
      <c r="M1392" s="70">
        <f>Month!M1392</f>
        <v>63.62</v>
      </c>
      <c r="N1392" s="71">
        <f>Month!N1392</f>
        <v>250.71</v>
      </c>
      <c r="O1392" s="71">
        <f>Month!O1392</f>
        <v>270.13</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76.13</v>
      </c>
      <c r="E1395" s="73">
        <f>Month!E1395</f>
        <v>0</v>
      </c>
      <c r="F1395" s="74">
        <f>Month!F1395</f>
        <v>76.13</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89.36</v>
      </c>
      <c r="P1395" s="15">
        <v>2</v>
      </c>
    </row>
    <row r="1396" spans="1:16" ht="15.5">
      <c r="A1396" s="15">
        <f>Month!A1396</f>
        <v>2024</v>
      </c>
      <c r="B1396" s="63" t="str">
        <f>Month!B1396</f>
        <v>June</v>
      </c>
      <c r="C1396" s="63" t="str">
        <f>Month!C1396</f>
        <v>France</v>
      </c>
      <c r="D1396" s="73">
        <f>Month!D1396</f>
        <v>15.77</v>
      </c>
      <c r="E1396" s="73">
        <f>Month!E1396</f>
        <v>0</v>
      </c>
      <c r="F1396" s="74">
        <f>Month!F1396</f>
        <v>15.77</v>
      </c>
      <c r="G1396" s="73">
        <f>Month!G1396</f>
        <v>2.69</v>
      </c>
      <c r="H1396" s="73">
        <f>Month!H1396</f>
        <v>0</v>
      </c>
      <c r="I1396" s="73">
        <f>Month!I1396</f>
        <v>0</v>
      </c>
      <c r="J1396" s="73">
        <f>Month!J1396</f>
        <v>0</v>
      </c>
      <c r="K1396" s="73">
        <f>Month!K1396</f>
        <v>0</v>
      </c>
      <c r="L1396" s="73">
        <f>Month!L1396</f>
        <v>0</v>
      </c>
      <c r="M1396" s="73">
        <f>Month!M1396</f>
        <v>4.4800000000000004</v>
      </c>
      <c r="N1396" s="74">
        <f>Month!N1396</f>
        <v>8.27</v>
      </c>
      <c r="O1396" s="74">
        <f>Month!O1396</f>
        <v>24.04</v>
      </c>
      <c r="P1396" s="15">
        <v>2</v>
      </c>
    </row>
    <row r="1397" spans="1:16" ht="15.5">
      <c r="A1397" s="15">
        <f>Month!A1397</f>
        <v>2024</v>
      </c>
      <c r="B1397" s="63" t="str">
        <f>Month!B1397</f>
        <v>June</v>
      </c>
      <c r="C1397" s="63" t="str">
        <f>Month!C1397</f>
        <v>Germany</v>
      </c>
      <c r="D1397" s="73">
        <f>Month!D1397</f>
        <v>120.26</v>
      </c>
      <c r="E1397" s="73">
        <f>Month!E1397</f>
        <v>0</v>
      </c>
      <c r="F1397" s="74">
        <f>Month!F1397</f>
        <v>120.26</v>
      </c>
      <c r="G1397" s="73">
        <f>Month!G1397</f>
        <v>0</v>
      </c>
      <c r="H1397" s="73">
        <f>Month!H1397</f>
        <v>0</v>
      </c>
      <c r="I1397" s="73">
        <f>Month!I1397</f>
        <v>0</v>
      </c>
      <c r="J1397" s="73">
        <f>Month!J1397</f>
        <v>0</v>
      </c>
      <c r="K1397" s="73">
        <f>Month!K1397</f>
        <v>0</v>
      </c>
      <c r="L1397" s="73">
        <f>Month!L1397</f>
        <v>0</v>
      </c>
      <c r="M1397" s="73">
        <f>Month!M1397</f>
        <v>1.63</v>
      </c>
      <c r="N1397" s="74">
        <f>Month!N1397</f>
        <v>1.63</v>
      </c>
      <c r="O1397" s="74">
        <f>Month!O1397</f>
        <v>121.89</v>
      </c>
      <c r="P1397" s="15">
        <v>2</v>
      </c>
    </row>
    <row r="1398" spans="1:16" ht="15.5">
      <c r="A1398" s="15">
        <f>Month!A1398</f>
        <v>2024</v>
      </c>
      <c r="B1398" s="63" t="str">
        <f>Month!B1398</f>
        <v>June</v>
      </c>
      <c r="C1398" s="63" t="str">
        <f>Month!C1398</f>
        <v>Ireland</v>
      </c>
      <c r="D1398" s="73">
        <f>Month!D1398</f>
        <v>0</v>
      </c>
      <c r="E1398" s="73">
        <f>Month!E1398</f>
        <v>0</v>
      </c>
      <c r="F1398" s="74">
        <f>Month!F1398</f>
        <v>0</v>
      </c>
      <c r="G1398" s="73">
        <f>Month!G1398</f>
        <v>0</v>
      </c>
      <c r="H1398" s="73">
        <f>Month!H1398</f>
        <v>18.68</v>
      </c>
      <c r="I1398" s="73">
        <f>Month!I1398</f>
        <v>104.45</v>
      </c>
      <c r="J1398" s="73">
        <f>Month!J1398</f>
        <v>0</v>
      </c>
      <c r="K1398" s="73">
        <f>Month!K1398</f>
        <v>52.11</v>
      </c>
      <c r="L1398" s="73">
        <f>Month!L1398</f>
        <v>11.26</v>
      </c>
      <c r="M1398" s="73">
        <f>Month!M1398</f>
        <v>0.08</v>
      </c>
      <c r="N1398" s="74">
        <f>Month!N1398</f>
        <v>190.83</v>
      </c>
      <c r="O1398" s="74">
        <f>Month!O1398</f>
        <v>190.83</v>
      </c>
      <c r="P1398" s="15">
        <v>2</v>
      </c>
    </row>
    <row r="1399" spans="1:16" ht="15.5">
      <c r="A1399" s="15">
        <f>Month!A1399</f>
        <v>2024</v>
      </c>
      <c r="B1399" s="63" t="str">
        <f>Month!B1399</f>
        <v>June</v>
      </c>
      <c r="C1399" s="63" t="str">
        <f>Month!C1399</f>
        <v>Italy</v>
      </c>
      <c r="D1399" s="73">
        <f>Month!D1399</f>
        <v>0</v>
      </c>
      <c r="E1399" s="73">
        <f>Month!E1399</f>
        <v>0</v>
      </c>
      <c r="F1399" s="74">
        <f>Month!F1399</f>
        <v>0</v>
      </c>
      <c r="G1399" s="73">
        <f>Month!G1399</f>
        <v>0</v>
      </c>
      <c r="H1399" s="73">
        <f>Month!H1399</f>
        <v>0</v>
      </c>
      <c r="I1399" s="73">
        <f>Month!I1399</f>
        <v>0</v>
      </c>
      <c r="J1399" s="73">
        <f>Month!J1399</f>
        <v>0</v>
      </c>
      <c r="K1399" s="73">
        <f>Month!K1399</f>
        <v>0</v>
      </c>
      <c r="L1399" s="73">
        <f>Month!L1399</f>
        <v>0</v>
      </c>
      <c r="M1399" s="73">
        <f>Month!M1399</f>
        <v>2.52</v>
      </c>
      <c r="N1399" s="74">
        <f>Month!N1399</f>
        <v>2.52</v>
      </c>
      <c r="O1399" s="74">
        <f>Month!O1399</f>
        <v>2.52</v>
      </c>
      <c r="P1399" s="15">
        <v>2</v>
      </c>
    </row>
    <row r="1400" spans="1:16" ht="15.5">
      <c r="A1400" s="15">
        <f>Month!A1400</f>
        <v>2024</v>
      </c>
      <c r="B1400" s="63" t="str">
        <f>Month!B1400</f>
        <v>June</v>
      </c>
      <c r="C1400" s="63" t="str">
        <f>Month!C1400</f>
        <v>Korea</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0</v>
      </c>
      <c r="N1400" s="74">
        <f>Month!N1400</f>
        <v>0</v>
      </c>
      <c r="O1400" s="74">
        <f>Month!O1400</f>
        <v>0</v>
      </c>
      <c r="P1400" s="15">
        <v>2</v>
      </c>
    </row>
    <row r="1401" spans="1:16" ht="15.5">
      <c r="A1401" s="15">
        <f>Month!A1401</f>
        <v>2024</v>
      </c>
      <c r="B1401" s="63" t="str">
        <f>Month!B1401</f>
        <v>June</v>
      </c>
      <c r="C1401" s="63" t="str">
        <f>Month!C1401</f>
        <v>Netherlands</v>
      </c>
      <c r="D1401" s="73">
        <f>Month!D1401</f>
        <v>789.88</v>
      </c>
      <c r="E1401" s="73">
        <f>Month!E1401</f>
        <v>215.6</v>
      </c>
      <c r="F1401" s="74">
        <f>Month!F1401</f>
        <v>1005.48</v>
      </c>
      <c r="G1401" s="73">
        <f>Month!G1401</f>
        <v>11.64</v>
      </c>
      <c r="H1401" s="73">
        <f>Month!H1401</f>
        <v>147</v>
      </c>
      <c r="I1401" s="73">
        <f>Month!I1401</f>
        <v>0</v>
      </c>
      <c r="J1401" s="73">
        <f>Month!J1401</f>
        <v>0</v>
      </c>
      <c r="K1401" s="73">
        <f>Month!K1401</f>
        <v>0</v>
      </c>
      <c r="L1401" s="73">
        <f>Month!L1401</f>
        <v>0</v>
      </c>
      <c r="M1401" s="73">
        <f>Month!M1401</f>
        <v>110.03</v>
      </c>
      <c r="N1401" s="74">
        <f>Month!N1401</f>
        <v>284.77999999999997</v>
      </c>
      <c r="O1401" s="74">
        <f>Month!O1401</f>
        <v>1290.26</v>
      </c>
      <c r="P1401" s="15">
        <v>2</v>
      </c>
    </row>
    <row r="1402" spans="1:16" ht="15.5">
      <c r="A1402" s="15">
        <f>Month!A1402</f>
        <v>2024</v>
      </c>
      <c r="B1402" s="63" t="str">
        <f>Month!B1402</f>
        <v>June</v>
      </c>
      <c r="C1402" s="63" t="str">
        <f>Month!C1402</f>
        <v>Norway</v>
      </c>
      <c r="D1402" s="73">
        <f>Month!D1402</f>
        <v>0</v>
      </c>
      <c r="E1402" s="73">
        <f>Month!E1402</f>
        <v>12.01</v>
      </c>
      <c r="F1402" s="74">
        <f>Month!F1402</f>
        <v>12.01</v>
      </c>
      <c r="G1402" s="73">
        <f>Month!G1402</f>
        <v>0</v>
      </c>
      <c r="H1402" s="73">
        <f>Month!H1402</f>
        <v>0</v>
      </c>
      <c r="I1402" s="73">
        <f>Month!I1402</f>
        <v>0</v>
      </c>
      <c r="J1402" s="73">
        <f>Month!J1402</f>
        <v>0</v>
      </c>
      <c r="K1402" s="73">
        <f>Month!K1402</f>
        <v>0</v>
      </c>
      <c r="L1402" s="73">
        <f>Month!L1402</f>
        <v>0</v>
      </c>
      <c r="M1402" s="73">
        <f>Month!M1402</f>
        <v>6.51</v>
      </c>
      <c r="N1402" s="74">
        <f>Month!N1402</f>
        <v>36.61</v>
      </c>
      <c r="O1402" s="74">
        <f>Month!O1402</f>
        <v>48.62</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Spain</v>
      </c>
      <c r="D1404" s="73">
        <f>Month!D1404</f>
        <v>0</v>
      </c>
      <c r="E1404" s="73">
        <f>Month!E1404</f>
        <v>0</v>
      </c>
      <c r="F1404" s="74">
        <f>Month!F1404</f>
        <v>0</v>
      </c>
      <c r="G1404" s="73">
        <f>Month!G1404</f>
        <v>0</v>
      </c>
      <c r="H1404" s="73">
        <f>Month!H1404</f>
        <v>0</v>
      </c>
      <c r="I1404" s="73">
        <f>Month!I1404</f>
        <v>0</v>
      </c>
      <c r="J1404" s="73">
        <f>Month!J1404</f>
        <v>0</v>
      </c>
      <c r="K1404" s="73">
        <f>Month!K1404</f>
        <v>0</v>
      </c>
      <c r="L1404" s="73">
        <f>Month!L1404</f>
        <v>0</v>
      </c>
      <c r="M1404" s="73">
        <f>Month!M1404</f>
        <v>43.85</v>
      </c>
      <c r="N1404" s="74">
        <f>Month!N1404</f>
        <v>54.06</v>
      </c>
      <c r="O1404" s="74">
        <f>Month!O1404</f>
        <v>54.06</v>
      </c>
      <c r="P1404" s="15">
        <v>2</v>
      </c>
    </row>
    <row r="1405" spans="1:16" ht="15.5">
      <c r="A1405" s="15">
        <f>Month!A1405</f>
        <v>2024</v>
      </c>
      <c r="B1405" s="63" t="str">
        <f>Month!B1405</f>
        <v>June</v>
      </c>
      <c r="C1405" s="63" t="str">
        <f>Month!C1405</f>
        <v>Sweden</v>
      </c>
      <c r="D1405" s="73">
        <f>Month!D1405</f>
        <v>69.849999999999994</v>
      </c>
      <c r="E1405" s="73">
        <f>Month!E1405</f>
        <v>0</v>
      </c>
      <c r="F1405" s="74">
        <f>Month!F1405</f>
        <v>69.849999999999994</v>
      </c>
      <c r="G1405" s="73">
        <f>Month!G1405</f>
        <v>0</v>
      </c>
      <c r="H1405" s="73">
        <f>Month!H1405</f>
        <v>0</v>
      </c>
      <c r="I1405" s="73">
        <f>Month!I1405</f>
        <v>0</v>
      </c>
      <c r="J1405" s="73">
        <f>Month!J1405</f>
        <v>0</v>
      </c>
      <c r="K1405" s="73">
        <f>Month!K1405</f>
        <v>0</v>
      </c>
      <c r="L1405" s="73">
        <f>Month!L1405</f>
        <v>0</v>
      </c>
      <c r="M1405" s="73">
        <f>Month!M1405</f>
        <v>0.03</v>
      </c>
      <c r="N1405" s="74">
        <f>Month!N1405</f>
        <v>0.03</v>
      </c>
      <c r="O1405" s="74">
        <f>Month!O1405</f>
        <v>69.88</v>
      </c>
      <c r="P1405" s="15">
        <v>2</v>
      </c>
    </row>
    <row r="1406" spans="1:16" ht="15.5">
      <c r="A1406" s="15">
        <f>Month!A1406</f>
        <v>2024</v>
      </c>
      <c r="B1406" s="63" t="str">
        <f>Month!B1406</f>
        <v>June</v>
      </c>
      <c r="C1406" s="63" t="str">
        <f>Month!C1406</f>
        <v>United States</v>
      </c>
      <c r="D1406" s="73">
        <f>Month!D1406</f>
        <v>0</v>
      </c>
      <c r="E1406" s="73">
        <f>Month!E1406</f>
        <v>0</v>
      </c>
      <c r="F1406" s="74">
        <f>Month!F1406</f>
        <v>0</v>
      </c>
      <c r="G1406" s="73">
        <f>Month!G1406</f>
        <v>0</v>
      </c>
      <c r="H1406" s="73">
        <f>Month!H1406</f>
        <v>286.02</v>
      </c>
      <c r="I1406" s="73">
        <f>Month!I1406</f>
        <v>0</v>
      </c>
      <c r="J1406" s="73">
        <f>Month!J1406</f>
        <v>0</v>
      </c>
      <c r="K1406" s="73">
        <f>Month!K1406</f>
        <v>9.08</v>
      </c>
      <c r="L1406" s="73">
        <f>Month!L1406</f>
        <v>0</v>
      </c>
      <c r="M1406" s="73">
        <f>Month!M1406</f>
        <v>0.16</v>
      </c>
      <c r="N1406" s="74">
        <f>Month!N1406</f>
        <v>295.26</v>
      </c>
      <c r="O1406" s="74">
        <f>Month!O1406</f>
        <v>295.26</v>
      </c>
      <c r="P1406" s="15">
        <v>2</v>
      </c>
    </row>
    <row r="1407" spans="1:16" ht="15.5">
      <c r="A1407" s="15">
        <f>Month!A1407</f>
        <v>2024</v>
      </c>
      <c r="B1407" s="63" t="str">
        <f>Month!B1407</f>
        <v>June</v>
      </c>
      <c r="C1407" s="63" t="str">
        <f>Month!C1407</f>
        <v>Russian Federation</v>
      </c>
      <c r="D1407" s="73">
        <f>Month!D1407</f>
        <v>0</v>
      </c>
      <c r="E1407" s="73">
        <f>Month!E1407</f>
        <v>0</v>
      </c>
      <c r="F1407" s="74">
        <f>Month!F1407</f>
        <v>0</v>
      </c>
      <c r="G1407" s="73">
        <f>Month!G1407</f>
        <v>0</v>
      </c>
      <c r="H1407" s="73">
        <f>Month!H1407</f>
        <v>0</v>
      </c>
      <c r="I1407" s="73">
        <f>Month!I1407</f>
        <v>0</v>
      </c>
      <c r="J1407" s="73">
        <f>Month!J1407</f>
        <v>0</v>
      </c>
      <c r="K1407" s="73">
        <f>Month!K1407</f>
        <v>0</v>
      </c>
      <c r="L1407" s="73">
        <f>Month!L1407</f>
        <v>0</v>
      </c>
      <c r="M1407" s="73">
        <f>Month!M1407</f>
        <v>0</v>
      </c>
      <c r="N1407" s="74">
        <f>Month!N1407</f>
        <v>0</v>
      </c>
      <c r="O1407" s="74">
        <f>Month!O1407</f>
        <v>0</v>
      </c>
      <c r="P1407" s="15">
        <v>2</v>
      </c>
    </row>
    <row r="1408" spans="1:16" ht="15.5">
      <c r="A1408" s="15">
        <f>Month!A1408</f>
        <v>2024</v>
      </c>
      <c r="B1408" s="63" t="str">
        <f>Month!B1408</f>
        <v>June</v>
      </c>
      <c r="C1408" s="63" t="str">
        <f>Month!C1408</f>
        <v>Other</v>
      </c>
      <c r="D1408" s="73">
        <f>Month!D1408</f>
        <v>444.21</v>
      </c>
      <c r="E1408" s="73">
        <f>Month!E1408</f>
        <v>0</v>
      </c>
      <c r="F1408" s="74">
        <f>Month!F1408</f>
        <v>444.21</v>
      </c>
      <c r="G1408" s="73">
        <f>Month!G1408</f>
        <v>24.16</v>
      </c>
      <c r="H1408" s="73">
        <f>Month!H1408</f>
        <v>-0.2</v>
      </c>
      <c r="I1408" s="73">
        <f>Month!I1408</f>
        <v>0</v>
      </c>
      <c r="J1408" s="73">
        <f>Month!J1408</f>
        <v>0</v>
      </c>
      <c r="K1408" s="73">
        <f>Month!K1408</f>
        <v>0</v>
      </c>
      <c r="L1408" s="73">
        <f>Month!L1408</f>
        <v>145.5</v>
      </c>
      <c r="M1408" s="73">
        <f>Month!M1408</f>
        <v>57.6</v>
      </c>
      <c r="N1408" s="74">
        <f>Month!N1408</f>
        <v>162.13999999999999</v>
      </c>
      <c r="O1408" s="74">
        <f>Month!O1408</f>
        <v>606.35</v>
      </c>
      <c r="P1408" s="15">
        <v>2</v>
      </c>
    </row>
    <row r="1409" spans="1:16" ht="15.5">
      <c r="A1409" s="15">
        <f>Month!A1409</f>
        <v>2024</v>
      </c>
      <c r="B1409" s="66" t="str">
        <f>Month!B1409</f>
        <v>June</v>
      </c>
      <c r="C1409" s="64" t="str">
        <f>Month!C1409</f>
        <v>Total exports</v>
      </c>
      <c r="D1409" s="76">
        <f>Month!D1409</f>
        <v>1516.1</v>
      </c>
      <c r="E1409" s="76">
        <f>Month!E1409</f>
        <v>247.03</v>
      </c>
      <c r="F1409" s="75">
        <f>Month!F1409</f>
        <v>1763.13</v>
      </c>
      <c r="G1409" s="76">
        <f>Month!G1409</f>
        <v>39.26</v>
      </c>
      <c r="H1409" s="76">
        <f>Month!H1409</f>
        <v>769.06</v>
      </c>
      <c r="I1409" s="76">
        <f>Month!I1409</f>
        <v>104.45</v>
      </c>
      <c r="J1409" s="76">
        <f>Month!J1409</f>
        <v>0</v>
      </c>
      <c r="K1409" s="76">
        <f>Month!K1409</f>
        <v>61.19</v>
      </c>
      <c r="L1409" s="76">
        <f>Month!L1409</f>
        <v>164.76</v>
      </c>
      <c r="M1409" s="76">
        <f>Month!M1409</f>
        <v>296.3</v>
      </c>
      <c r="N1409" s="75">
        <f>Month!N1409</f>
        <v>1435.02</v>
      </c>
      <c r="O1409" s="96">
        <f>Month!O1409</f>
        <v>3198.15</v>
      </c>
      <c r="P1409" s="15">
        <v>2</v>
      </c>
    </row>
  </sheetData>
  <autoFilter ref="A5:P1321" xr:uid="{50F63A5B-B2B6-4876-B803-BD51E8C2B839}"/>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2024-09-25T11:28:25Z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